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defaultThemeVersion="124226"/>
  <mc:AlternateContent xmlns:mc="http://schemas.openxmlformats.org/markup-compatibility/2006">
    <mc:Choice Requires="x15">
      <x15ac:absPath xmlns:x15ac="http://schemas.microsoft.com/office/spreadsheetml/2010/11/ac" url="I:\Websites\Pscweb\utilities\electric\13docs\13035184\"/>
    </mc:Choice>
  </mc:AlternateContent>
  <bookViews>
    <workbookView xWindow="8625" yWindow="-15" windowWidth="8700" windowHeight="4695" tabRatio="856"/>
  </bookViews>
  <sheets>
    <sheet name="Inputs" sheetId="3" r:id="rId1"/>
    <sheet name="Rebuttal Adjs" sheetId="23" r:id="rId2"/>
    <sheet name="Rebuttal Alloc. Factors" sheetId="24" r:id="rId3"/>
    <sheet name="Rebuttal WEBA" sheetId="26" r:id="rId4"/>
  </sheets>
  <definedNames>
    <definedName name="_xlnm._FilterDatabase" localSheetId="1" hidden="1">'Rebuttal Adjs'!#REF!</definedName>
    <definedName name="_xlnm._FilterDatabase" localSheetId="3" hidden="1">'Rebuttal WEBA'!$B$7:$G$7</definedName>
    <definedName name="_xlnm.Print_Area" localSheetId="1">'Rebuttal Adjs'!$A$1:$J$2040</definedName>
    <definedName name="_xlnm.Print_Area" localSheetId="2">'Rebuttal Alloc. Factors'!$A$1:$N$109</definedName>
    <definedName name="_xlnm.Print_Area" localSheetId="3">'Rebuttal WEBA'!$B$1:$F$5</definedName>
    <definedName name="_xlnm.Print_Titles" localSheetId="3">'Rebuttal WEBA'!$1:$5</definedName>
    <definedName name="wrn.Factors._.Tab._.10." hidden="1">{"Factors Pages 1-2",#N/A,FALSE,"Factors";"Factors Page 3",#N/A,FALSE,"Factors";"Factors Page 4",#N/A,FALSE,"Factors";"Factors Page 5",#N/A,FALSE,"Factors";"Factors Pages 8-27",#N/A,FALSE,"Factors"}</definedName>
    <definedName name="wrn.YearEnd." hidden="1">{"Factors Pages 1-2",#N/A,FALSE,"Variables";"Factors Page 3",#N/A,FALSE,"Variables";"Factors Page 4",#N/A,FALSE,"Variables";"Factors Page 5",#N/A,FALSE,"Variables";"YE Pages 7-26",#N/A,FALSE,"Variables"}</definedName>
  </definedNames>
  <calcPr calcId="152511" calcMode="manual" iterate="1"/>
</workbook>
</file>

<file path=xl/calcChain.xml><?xml version="1.0" encoding="utf-8"?>
<calcChain xmlns="http://schemas.openxmlformats.org/spreadsheetml/2006/main">
  <c r="H1657" i="23" l="1"/>
  <c r="I1657" i="23" s="1"/>
  <c r="H1656" i="23"/>
  <c r="I1656" i="23" s="1"/>
  <c r="H1655" i="23"/>
  <c r="I1655" i="23" s="1"/>
  <c r="H1654" i="23"/>
  <c r="I1654" i="23" s="1"/>
  <c r="H1650" i="23"/>
  <c r="I1650" i="23" s="1"/>
  <c r="H1646" i="23"/>
  <c r="I1646" i="23" s="1"/>
  <c r="H1642" i="23"/>
  <c r="I1642" i="23" s="1"/>
  <c r="I1639" i="23"/>
  <c r="B1635" i="23"/>
  <c r="B1634" i="23"/>
  <c r="F1379" i="23" l="1"/>
  <c r="F1787" i="23"/>
  <c r="F1783" i="23"/>
  <c r="F1829" i="23"/>
  <c r="H1827" i="23"/>
  <c r="I1827" i="23" s="1"/>
  <c r="H1826" i="23"/>
  <c r="I1826" i="23" s="1"/>
  <c r="H1782" i="23"/>
  <c r="I1782" i="23" s="1"/>
  <c r="H1780" i="23"/>
  <c r="I1780" i="23" s="1"/>
  <c r="F1715" i="23" l="1"/>
  <c r="H1712" i="23"/>
  <c r="I1712" i="23" s="1"/>
  <c r="H1863" i="23" l="1"/>
  <c r="I1863" i="23" s="1"/>
  <c r="H1862" i="23"/>
  <c r="I1862" i="23" s="1"/>
  <c r="H1861" i="23"/>
  <c r="I1861" i="23" s="1"/>
  <c r="H1860" i="23"/>
  <c r="I1860" i="23" s="1"/>
  <c r="H1859" i="23"/>
  <c r="I1859" i="23" s="1"/>
  <c r="H1858" i="23"/>
  <c r="I1858" i="23" s="1"/>
  <c r="H1857" i="23"/>
  <c r="I1857" i="23" s="1"/>
  <c r="H1856" i="23"/>
  <c r="I1856" i="23" s="1"/>
  <c r="H1855" i="23"/>
  <c r="I1855" i="23" s="1"/>
  <c r="H1854" i="23"/>
  <c r="I1854" i="23" s="1"/>
  <c r="H1853" i="23"/>
  <c r="I1853" i="23" s="1"/>
  <c r="H1852" i="23"/>
  <c r="I1852" i="23" s="1"/>
  <c r="H1851" i="23"/>
  <c r="I1851" i="23" s="1"/>
  <c r="H1850" i="23"/>
  <c r="I1850" i="23" s="1"/>
  <c r="H1849" i="23"/>
  <c r="I1849" i="23" s="1"/>
  <c r="H1848" i="23"/>
  <c r="I1848" i="23" s="1"/>
  <c r="H1847" i="23"/>
  <c r="I1847" i="23" s="1"/>
  <c r="H1846" i="23"/>
  <c r="I1846" i="23" s="1"/>
  <c r="F1864" i="23"/>
  <c r="I1864" i="23" l="1"/>
  <c r="F1719" i="23" l="1"/>
  <c r="H1721" i="23"/>
  <c r="I1721" i="23" s="1"/>
  <c r="H1717" i="23"/>
  <c r="I1717" i="23" s="1"/>
  <c r="H1714" i="23"/>
  <c r="I1714" i="23" s="1"/>
  <c r="H1713" i="23"/>
  <c r="I1713" i="23" s="1"/>
  <c r="I1715" i="23" l="1"/>
  <c r="H1414" i="23" l="1"/>
  <c r="H1411" i="23"/>
  <c r="H1410" i="23"/>
  <c r="H1409" i="23"/>
  <c r="H1408" i="23"/>
  <c r="H1407" i="23"/>
  <c r="H1406" i="23"/>
  <c r="H1402" i="23"/>
  <c r="H1401" i="23"/>
  <c r="H1400" i="23"/>
  <c r="H1399" i="23"/>
  <c r="H1381" i="23"/>
  <c r="H1377" i="23"/>
  <c r="H1374" i="23"/>
  <c r="H1373" i="23"/>
  <c r="H1372" i="23"/>
  <c r="H1370" i="23"/>
  <c r="F1752" i="23" l="1"/>
  <c r="H1751" i="23"/>
  <c r="I1751" i="23" s="1"/>
  <c r="H1750" i="23"/>
  <c r="I1750" i="23" s="1"/>
  <c r="H1749" i="23"/>
  <c r="I1749" i="23" s="1"/>
  <c r="H1748" i="23"/>
  <c r="I1748" i="23" s="1"/>
  <c r="H1747" i="23"/>
  <c r="I1747" i="23" s="1"/>
  <c r="H1746" i="23"/>
  <c r="I1746" i="23" s="1"/>
  <c r="F1743" i="23"/>
  <c r="H1742" i="23"/>
  <c r="I1742" i="23" s="1"/>
  <c r="H1741" i="23"/>
  <c r="I1741" i="23" s="1"/>
  <c r="H1740" i="23"/>
  <c r="I1740" i="23" s="1"/>
  <c r="H1739" i="23"/>
  <c r="I1739" i="23" s="1"/>
  <c r="I1736" i="23"/>
  <c r="F1736" i="23"/>
  <c r="F1754" i="23" l="1"/>
  <c r="I1752" i="23"/>
  <c r="I1743" i="23"/>
  <c r="I1396" i="23"/>
  <c r="F1412" i="23"/>
  <c r="F1403" i="23"/>
  <c r="F1396" i="23"/>
  <c r="F1375" i="23"/>
  <c r="I1414" i="23"/>
  <c r="I1411" i="23"/>
  <c r="I1410" i="23"/>
  <c r="I1409" i="23"/>
  <c r="I1408" i="23"/>
  <c r="I1407" i="23"/>
  <c r="I1406" i="23"/>
  <c r="I1402" i="23"/>
  <c r="I1401" i="23"/>
  <c r="I1400" i="23"/>
  <c r="I1399" i="23"/>
  <c r="I1381" i="23"/>
  <c r="I1377" i="23"/>
  <c r="I1374" i="23"/>
  <c r="I1373" i="23"/>
  <c r="I1372" i="23"/>
  <c r="F1416" i="23" l="1"/>
  <c r="I1412" i="23"/>
  <c r="I1375" i="23"/>
  <c r="I1403" i="23"/>
  <c r="H1587" i="23" l="1"/>
  <c r="I1587" i="23" s="1"/>
  <c r="H1588" i="23"/>
  <c r="I1588" i="23" s="1"/>
  <c r="H1589" i="23"/>
  <c r="I1589" i="23" s="1"/>
  <c r="H1586" i="23"/>
  <c r="I1586" i="23" s="1"/>
  <c r="H1582" i="23"/>
  <c r="I1582" i="23" s="1"/>
  <c r="H1578" i="23"/>
  <c r="I1578" i="23" s="1"/>
  <c r="H1574" i="23"/>
  <c r="I1574" i="23" s="1"/>
  <c r="F1811" i="23" l="1"/>
  <c r="H1828" i="23"/>
  <c r="I1828" i="23" s="1"/>
  <c r="H1825" i="23"/>
  <c r="I1825" i="23" s="1"/>
  <c r="H1824" i="23"/>
  <c r="I1824" i="23" s="1"/>
  <c r="H1823" i="23"/>
  <c r="I1823" i="23" s="1"/>
  <c r="I1829" i="23" s="1"/>
  <c r="H1820" i="23"/>
  <c r="I1820" i="23" s="1"/>
  <c r="F1818" i="23"/>
  <c r="H1817" i="23"/>
  <c r="I1817" i="23" s="1"/>
  <c r="H1816" i="23"/>
  <c r="I1816" i="23" s="1"/>
  <c r="H1813" i="23"/>
  <c r="I1813" i="23" s="1"/>
  <c r="H1810" i="23"/>
  <c r="I1810" i="23" s="1"/>
  <c r="H1809" i="23"/>
  <c r="I1809" i="23" s="1"/>
  <c r="H1808" i="23"/>
  <c r="I1808" i="23" s="1"/>
  <c r="H1807" i="23"/>
  <c r="I1807" i="23" s="1"/>
  <c r="I1804" i="23"/>
  <c r="F1804" i="23"/>
  <c r="H1789" i="23"/>
  <c r="I1789" i="23" s="1"/>
  <c r="F1831" i="23" l="1"/>
  <c r="I1818" i="23"/>
  <c r="I1811" i="23"/>
  <c r="H1785" i="23" l="1"/>
  <c r="I1785" i="23" s="1"/>
  <c r="H1781" i="23"/>
  <c r="I1781" i="23" s="1"/>
  <c r="I1783" i="23" s="1"/>
  <c r="H1778" i="23"/>
  <c r="I1778" i="23" s="1"/>
  <c r="I1370" i="23" l="1"/>
  <c r="H1710" i="23" l="1"/>
  <c r="I1710" i="23" s="1"/>
  <c r="H1044" i="23" l="1"/>
  <c r="I1044" i="23" s="1"/>
  <c r="H1043" i="23"/>
  <c r="I1043" i="23" s="1"/>
  <c r="H1042" i="23"/>
  <c r="I1042" i="23" s="1"/>
  <c r="H1038" i="23" l="1"/>
  <c r="I1038" i="23" s="1"/>
  <c r="H1034" i="23"/>
  <c r="I1034" i="23" s="1"/>
  <c r="H1030" i="23"/>
  <c r="I1030" i="23" s="1"/>
  <c r="H690" i="23" l="1"/>
  <c r="I690" i="23" s="1"/>
  <c r="F1991" i="23" l="1"/>
  <c r="H1995" i="23"/>
  <c r="I1995" i="23" s="1"/>
  <c r="H1996" i="23"/>
  <c r="I1996" i="23" s="1"/>
  <c r="H1997" i="23"/>
  <c r="I1997" i="23" s="1"/>
  <c r="H1998" i="23"/>
  <c r="I1998" i="23" s="1"/>
  <c r="H2000" i="23"/>
  <c r="I2000" i="23" s="1"/>
  <c r="H2001" i="23"/>
  <c r="I2001" i="23" s="1"/>
  <c r="H2002" i="23"/>
  <c r="I2002" i="23" s="1"/>
  <c r="H2003" i="23"/>
  <c r="I2003" i="23" s="1"/>
  <c r="H1990" i="23" l="1"/>
  <c r="I1990" i="23" s="1"/>
  <c r="H1989" i="23"/>
  <c r="I1989" i="23" s="1"/>
  <c r="F1985" i="23"/>
  <c r="H1984" i="23"/>
  <c r="I1984" i="23" s="1"/>
  <c r="H1983" i="23"/>
  <c r="I1983" i="23" s="1"/>
  <c r="H1982" i="23"/>
  <c r="I1982" i="23" s="1"/>
  <c r="I1991" i="23" l="1"/>
  <c r="I1985" i="23"/>
  <c r="H1521" i="23" l="1"/>
  <c r="I1521" i="23" s="1"/>
  <c r="H1520" i="23"/>
  <c r="I1520" i="23" s="1"/>
  <c r="H1519" i="23"/>
  <c r="I1519" i="23" s="1"/>
  <c r="H1518" i="23"/>
  <c r="I1518" i="23" s="1"/>
  <c r="H1514" i="23"/>
  <c r="I1514" i="23" s="1"/>
  <c r="H1510" i="23"/>
  <c r="I1510" i="23" s="1"/>
  <c r="H1506" i="23"/>
  <c r="I1506" i="23" s="1"/>
  <c r="H1317" i="23" l="1"/>
  <c r="I1317" i="23" s="1"/>
  <c r="H1316" i="23"/>
  <c r="I1316" i="23" s="1"/>
  <c r="H1315" i="23"/>
  <c r="I1315" i="23" s="1"/>
  <c r="H1314" i="23"/>
  <c r="I1314" i="23" s="1"/>
  <c r="H1310" i="23"/>
  <c r="I1310" i="23" s="1"/>
  <c r="H1306" i="23"/>
  <c r="I1306" i="23" s="1"/>
  <c r="H1302" i="23"/>
  <c r="I1302" i="23" s="1"/>
  <c r="H1245" i="23" l="1"/>
  <c r="I1245" i="23" s="1"/>
  <c r="H1244" i="23"/>
  <c r="I1244" i="23" s="1"/>
  <c r="H1243" i="23"/>
  <c r="I1243" i="23" s="1"/>
  <c r="H1242" i="23"/>
  <c r="I1242" i="23" s="1"/>
  <c r="H1238" i="23"/>
  <c r="I1238" i="23" s="1"/>
  <c r="H1234" i="23"/>
  <c r="I1234" i="23" s="1"/>
  <c r="H1113" i="23" l="1"/>
  <c r="I1113" i="23" s="1"/>
  <c r="H1112" i="23"/>
  <c r="I1112" i="23" s="1"/>
  <c r="H1111" i="23"/>
  <c r="I1111" i="23" s="1"/>
  <c r="H1110" i="23"/>
  <c r="I1110" i="23" s="1"/>
  <c r="H1106" i="23"/>
  <c r="I1106" i="23" s="1"/>
  <c r="H1102" i="23"/>
  <c r="I1102" i="23" s="1"/>
  <c r="H1098" i="23"/>
  <c r="I1098" i="23" s="1"/>
  <c r="H1453" i="23" l="1"/>
  <c r="I1453" i="23" s="1"/>
  <c r="H1452" i="23"/>
  <c r="I1452" i="23" s="1"/>
  <c r="H1451" i="23"/>
  <c r="I1451" i="23" s="1"/>
  <c r="H1450" i="23"/>
  <c r="I1450" i="23" s="1"/>
  <c r="H1446" i="23"/>
  <c r="I1446" i="23" s="1"/>
  <c r="H1442" i="23"/>
  <c r="I1442" i="23" s="1"/>
  <c r="H1438" i="23"/>
  <c r="I1438" i="23" s="1"/>
  <c r="H1184" i="23" l="1"/>
  <c r="I1184" i="23" s="1"/>
  <c r="H1185" i="23"/>
  <c r="I1185" i="23" s="1"/>
  <c r="H1186" i="23"/>
  <c r="I1186" i="23" s="1"/>
  <c r="H1187" i="23"/>
  <c r="I1187" i="23" s="1"/>
  <c r="H1189" i="23"/>
  <c r="I1189" i="23" s="1"/>
  <c r="H1190" i="23"/>
  <c r="I1190" i="23" s="1"/>
  <c r="H1191" i="23"/>
  <c r="I1191" i="23" s="1"/>
  <c r="H1192" i="23"/>
  <c r="I1192" i="23" s="1"/>
  <c r="F1180" i="23"/>
  <c r="H1179" i="23"/>
  <c r="I1179" i="23" s="1"/>
  <c r="H1178" i="23"/>
  <c r="I1178" i="23" s="1"/>
  <c r="F1174" i="23"/>
  <c r="H1173" i="23"/>
  <c r="I1173" i="23" s="1"/>
  <c r="H1172" i="23"/>
  <c r="I1172" i="23" s="1"/>
  <c r="F1168" i="23"/>
  <c r="H1167" i="23"/>
  <c r="I1167" i="23" s="1"/>
  <c r="H1166" i="23"/>
  <c r="I1166" i="23" s="1"/>
  <c r="I1168" i="23" l="1"/>
  <c r="I1174" i="23"/>
  <c r="I1180" i="23"/>
  <c r="F902" i="23"/>
  <c r="H894" i="23"/>
  <c r="I894" i="23" s="1"/>
  <c r="H82" i="23" l="1"/>
  <c r="I82" i="23" s="1"/>
  <c r="H79" i="23"/>
  <c r="I79" i="23" s="1"/>
  <c r="H78" i="23"/>
  <c r="I78" i="23" s="1"/>
  <c r="I80" i="23" s="1"/>
  <c r="F80" i="23"/>
  <c r="H1914" i="23" l="1"/>
  <c r="H966" i="23"/>
  <c r="I966" i="23" s="1"/>
  <c r="H963" i="23"/>
  <c r="H962" i="23"/>
  <c r="F981" i="23"/>
  <c r="F974" i="23"/>
  <c r="F962" i="23" l="1"/>
  <c r="F963" i="23"/>
  <c r="I962" i="23" l="1"/>
  <c r="F964" i="23"/>
  <c r="I963" i="23"/>
  <c r="I964" i="23" s="1"/>
  <c r="I1914" i="23" l="1"/>
  <c r="F25" i="23"/>
  <c r="H43" i="23"/>
  <c r="I43" i="23" s="1"/>
  <c r="H42" i="23"/>
  <c r="I42" i="23" s="1"/>
  <c r="H41" i="23"/>
  <c r="I41" i="23" s="1"/>
  <c r="H40" i="23"/>
  <c r="I40" i="23" s="1"/>
  <c r="H39" i="23"/>
  <c r="I39" i="23" s="1"/>
  <c r="H38" i="23"/>
  <c r="I38" i="23" s="1"/>
  <c r="H37" i="23"/>
  <c r="I37" i="23" s="1"/>
  <c r="H36" i="23"/>
  <c r="I36" i="23" s="1"/>
  <c r="H31" i="23"/>
  <c r="I31" i="23" s="1"/>
  <c r="H30" i="23"/>
  <c r="I30" i="23" s="1"/>
  <c r="H29" i="23"/>
  <c r="I29" i="23" s="1"/>
  <c r="H28" i="23"/>
  <c r="I28" i="23" s="1"/>
  <c r="H24" i="23"/>
  <c r="I24" i="23" s="1"/>
  <c r="H23" i="23"/>
  <c r="I23" i="23" s="1"/>
  <c r="H22" i="23"/>
  <c r="I22" i="23" s="1"/>
  <c r="H21" i="23"/>
  <c r="I21" i="23" s="1"/>
  <c r="H20" i="23"/>
  <c r="I20" i="23" s="1"/>
  <c r="H19" i="23"/>
  <c r="I19" i="23" s="1"/>
  <c r="H14" i="23"/>
  <c r="I14" i="23" s="1"/>
  <c r="H13" i="23"/>
  <c r="I13" i="23" s="1"/>
  <c r="H12" i="23"/>
  <c r="I12" i="23" s="1"/>
  <c r="H11" i="23"/>
  <c r="I11" i="23" s="1"/>
  <c r="F44" i="23"/>
  <c r="F32" i="23"/>
  <c r="F15" i="23"/>
  <c r="F46" i="23" l="1"/>
  <c r="I15" i="23"/>
  <c r="I25" i="23"/>
  <c r="I32" i="23"/>
  <c r="I44" i="23"/>
  <c r="I46" i="23" s="1"/>
  <c r="F153" i="23" l="1"/>
  <c r="N112" i="24"/>
  <c r="N111" i="24"/>
  <c r="N110" i="24"/>
  <c r="N109" i="24"/>
  <c r="N108" i="24"/>
  <c r="N107" i="24"/>
  <c r="N106" i="24"/>
  <c r="N105" i="24"/>
  <c r="N104" i="24"/>
  <c r="N103" i="24"/>
  <c r="N102" i="24"/>
  <c r="N101" i="24"/>
  <c r="C223" i="26"/>
  <c r="G221" i="26"/>
  <c r="J221" i="26" s="1"/>
  <c r="G220" i="26"/>
  <c r="J220" i="26" s="1"/>
  <c r="G219" i="26"/>
  <c r="J219" i="26" s="1"/>
  <c r="G218" i="26"/>
  <c r="J218" i="26" s="1"/>
  <c r="G217" i="26"/>
  <c r="J217" i="26" s="1"/>
  <c r="G216" i="26"/>
  <c r="J216" i="26" s="1"/>
  <c r="G215" i="26"/>
  <c r="J215" i="26" s="1"/>
  <c r="G214" i="26"/>
  <c r="J214" i="26" s="1"/>
  <c r="G213" i="26"/>
  <c r="J213" i="26" s="1"/>
  <c r="G212" i="26"/>
  <c r="J212" i="26" s="1"/>
  <c r="G211" i="26"/>
  <c r="J211" i="26" s="1"/>
  <c r="G210" i="26"/>
  <c r="J210" i="26" s="1"/>
  <c r="G209" i="26"/>
  <c r="J209" i="26" s="1"/>
  <c r="G208" i="26"/>
  <c r="J208" i="26" s="1"/>
  <c r="G207" i="26"/>
  <c r="J207" i="26" s="1"/>
  <c r="G206" i="26"/>
  <c r="J206" i="26" s="1"/>
  <c r="G205" i="26"/>
  <c r="J205" i="26" s="1"/>
  <c r="G204" i="26"/>
  <c r="J204" i="26" s="1"/>
  <c r="G203" i="26"/>
  <c r="J203" i="26" s="1"/>
  <c r="G202" i="26"/>
  <c r="J202" i="26" s="1"/>
  <c r="G201" i="26"/>
  <c r="J201" i="26" s="1"/>
  <c r="G200" i="26"/>
  <c r="J200" i="26" s="1"/>
  <c r="G199" i="26"/>
  <c r="J199" i="26" s="1"/>
  <c r="G198" i="26"/>
  <c r="J198" i="26" s="1"/>
  <c r="G197" i="26"/>
  <c r="J197" i="26" s="1"/>
  <c r="G196" i="26"/>
  <c r="J196" i="26" s="1"/>
  <c r="G195" i="26"/>
  <c r="J195" i="26" s="1"/>
  <c r="G194" i="26"/>
  <c r="J194" i="26" s="1"/>
  <c r="G193" i="26"/>
  <c r="J193" i="26" s="1"/>
  <c r="G192" i="26"/>
  <c r="J192" i="26" s="1"/>
  <c r="G191" i="26"/>
  <c r="J191" i="26" s="1"/>
  <c r="G190" i="26"/>
  <c r="J190" i="26" s="1"/>
  <c r="G189" i="26"/>
  <c r="J189" i="26" s="1"/>
  <c r="G188" i="26"/>
  <c r="J188" i="26" s="1"/>
  <c r="G187" i="26"/>
  <c r="J187" i="26" s="1"/>
  <c r="G186" i="26"/>
  <c r="J186" i="26" s="1"/>
  <c r="G185" i="26"/>
  <c r="J185" i="26" s="1"/>
  <c r="G184" i="26"/>
  <c r="G183" i="26"/>
  <c r="G182" i="26"/>
  <c r="G181" i="26"/>
  <c r="G180" i="26"/>
  <c r="G179" i="26"/>
  <c r="G178" i="26"/>
  <c r="J178" i="26" s="1"/>
  <c r="G177" i="26"/>
  <c r="J177" i="26" s="1"/>
  <c r="G176" i="26"/>
  <c r="J176" i="26" s="1"/>
  <c r="G175" i="26"/>
  <c r="J175" i="26" s="1"/>
  <c r="G174" i="26"/>
  <c r="J174" i="26" s="1"/>
  <c r="G173" i="26"/>
  <c r="J173" i="26" s="1"/>
  <c r="G172" i="26"/>
  <c r="J172" i="26" s="1"/>
  <c r="G171" i="26"/>
  <c r="J171" i="26" s="1"/>
  <c r="G170" i="26"/>
  <c r="J170" i="26" s="1"/>
  <c r="G169" i="26"/>
  <c r="J169" i="26" s="1"/>
  <c r="G168" i="26"/>
  <c r="J168" i="26" s="1"/>
  <c r="G167" i="26"/>
  <c r="J167" i="26" s="1"/>
  <c r="G166" i="26"/>
  <c r="J166" i="26" s="1"/>
  <c r="G165" i="26"/>
  <c r="J165" i="26" s="1"/>
  <c r="G164" i="26"/>
  <c r="J164" i="26" s="1"/>
  <c r="G163" i="26"/>
  <c r="J163" i="26" s="1"/>
  <c r="G162" i="26"/>
  <c r="J162" i="26" s="1"/>
  <c r="G161" i="26"/>
  <c r="J161" i="26" s="1"/>
  <c r="G160" i="26"/>
  <c r="J160" i="26" s="1"/>
  <c r="G159" i="26"/>
  <c r="J159" i="26" s="1"/>
  <c r="G158" i="26"/>
  <c r="J158" i="26" s="1"/>
  <c r="G157" i="26"/>
  <c r="J157" i="26" s="1"/>
  <c r="G156" i="26"/>
  <c r="J156" i="26" s="1"/>
  <c r="G155" i="26"/>
  <c r="J155" i="26" s="1"/>
  <c r="G154" i="26"/>
  <c r="J154" i="26" s="1"/>
  <c r="G153" i="26"/>
  <c r="J153" i="26" s="1"/>
  <c r="G152" i="26"/>
  <c r="J152" i="26" s="1"/>
  <c r="G151" i="26"/>
  <c r="J151" i="26" s="1"/>
  <c r="G150" i="26"/>
  <c r="J150" i="26" s="1"/>
  <c r="G149" i="26"/>
  <c r="J149" i="26" s="1"/>
  <c r="G148" i="26"/>
  <c r="J148" i="26" s="1"/>
  <c r="G147" i="26"/>
  <c r="J147" i="26" s="1"/>
  <c r="G146" i="26"/>
  <c r="J146" i="26" s="1"/>
  <c r="G145" i="26"/>
  <c r="J145" i="26" s="1"/>
  <c r="G144" i="26"/>
  <c r="J144" i="26" s="1"/>
  <c r="G143" i="26"/>
  <c r="J143" i="26" s="1"/>
  <c r="G142" i="26"/>
  <c r="J142" i="26" s="1"/>
  <c r="G141" i="26"/>
  <c r="J141" i="26" s="1"/>
  <c r="G140" i="26"/>
  <c r="J140" i="26" s="1"/>
  <c r="G139" i="26"/>
  <c r="J139" i="26" s="1"/>
  <c r="G138" i="26"/>
  <c r="J138" i="26" s="1"/>
  <c r="G137" i="26"/>
  <c r="J137" i="26" s="1"/>
  <c r="G136" i="26"/>
  <c r="J136" i="26" s="1"/>
  <c r="G135" i="26"/>
  <c r="J135" i="26" s="1"/>
  <c r="G134" i="26"/>
  <c r="J134" i="26" s="1"/>
  <c r="G133" i="26"/>
  <c r="J133" i="26" s="1"/>
  <c r="G132" i="26"/>
  <c r="J132" i="26" s="1"/>
  <c r="G131" i="26"/>
  <c r="J131" i="26" s="1"/>
  <c r="G130" i="26"/>
  <c r="J130" i="26" s="1"/>
  <c r="G129" i="26"/>
  <c r="J129" i="26" s="1"/>
  <c r="G128" i="26"/>
  <c r="J128" i="26" s="1"/>
  <c r="G127" i="26"/>
  <c r="J127" i="26" s="1"/>
  <c r="G126" i="26"/>
  <c r="J126" i="26" s="1"/>
  <c r="G125" i="26"/>
  <c r="J125" i="26" s="1"/>
  <c r="G124" i="26"/>
  <c r="J124" i="26" s="1"/>
  <c r="G123" i="26"/>
  <c r="J123" i="26" s="1"/>
  <c r="G122" i="26"/>
  <c r="J122" i="26" s="1"/>
  <c r="G121" i="26"/>
  <c r="J121" i="26" s="1"/>
  <c r="G120" i="26"/>
  <c r="J120" i="26" s="1"/>
  <c r="G119" i="26"/>
  <c r="J119" i="26" s="1"/>
  <c r="G118" i="26"/>
  <c r="J118" i="26" s="1"/>
  <c r="G117" i="26"/>
  <c r="J117" i="26" s="1"/>
  <c r="G116" i="26"/>
  <c r="J116" i="26" s="1"/>
  <c r="G115" i="26"/>
  <c r="J115" i="26" s="1"/>
  <c r="G114" i="26"/>
  <c r="J114" i="26" s="1"/>
  <c r="G113" i="26"/>
  <c r="J113" i="26" s="1"/>
  <c r="G112" i="26"/>
  <c r="J112" i="26" s="1"/>
  <c r="G111" i="26"/>
  <c r="J111" i="26" s="1"/>
  <c r="G110" i="26"/>
  <c r="J110" i="26" s="1"/>
  <c r="G109" i="26"/>
  <c r="J109" i="26" s="1"/>
  <c r="G108" i="26"/>
  <c r="J108" i="26" s="1"/>
  <c r="G107" i="26"/>
  <c r="J107" i="26" s="1"/>
  <c r="G106" i="26"/>
  <c r="J106" i="26" s="1"/>
  <c r="G105" i="26"/>
  <c r="J105" i="26" s="1"/>
  <c r="G104" i="26"/>
  <c r="J104" i="26" s="1"/>
  <c r="G103" i="26"/>
  <c r="J103" i="26" s="1"/>
  <c r="G102" i="26"/>
  <c r="J102" i="26" s="1"/>
  <c r="G101" i="26"/>
  <c r="J101" i="26" s="1"/>
  <c r="G100" i="26"/>
  <c r="J100" i="26" s="1"/>
  <c r="G99" i="26"/>
  <c r="J99" i="26" s="1"/>
  <c r="G98" i="26"/>
  <c r="J98" i="26" s="1"/>
  <c r="G97" i="26"/>
  <c r="J97" i="26" s="1"/>
  <c r="G96" i="26"/>
  <c r="J96" i="26" s="1"/>
  <c r="G95" i="26"/>
  <c r="J95" i="26" s="1"/>
  <c r="G94" i="26"/>
  <c r="J94" i="26" s="1"/>
  <c r="G93" i="26"/>
  <c r="J93" i="26" s="1"/>
  <c r="G92" i="26"/>
  <c r="J92" i="26" s="1"/>
  <c r="G91" i="26"/>
  <c r="J91" i="26" s="1"/>
  <c r="G90" i="26"/>
  <c r="J90" i="26" s="1"/>
  <c r="G89" i="26"/>
  <c r="J89" i="26" s="1"/>
  <c r="G88" i="26"/>
  <c r="J88" i="26" s="1"/>
  <c r="G87" i="26"/>
  <c r="J87" i="26" s="1"/>
  <c r="G86" i="26"/>
  <c r="J86" i="26" s="1"/>
  <c r="G85" i="26"/>
  <c r="J85" i="26" s="1"/>
  <c r="G84" i="26"/>
  <c r="J84" i="26" s="1"/>
  <c r="G83" i="26"/>
  <c r="J83" i="26" s="1"/>
  <c r="G82" i="26"/>
  <c r="J82" i="26" s="1"/>
  <c r="G81" i="26"/>
  <c r="J81" i="26" s="1"/>
  <c r="G80" i="26"/>
  <c r="J80" i="26" s="1"/>
  <c r="G79" i="26"/>
  <c r="J79" i="26" s="1"/>
  <c r="G78" i="26"/>
  <c r="J78" i="26" s="1"/>
  <c r="G77" i="26"/>
  <c r="J77" i="26" s="1"/>
  <c r="G76" i="26"/>
  <c r="J76" i="26" s="1"/>
  <c r="G75" i="26"/>
  <c r="J75" i="26" s="1"/>
  <c r="G74" i="26"/>
  <c r="J74" i="26" s="1"/>
  <c r="G73" i="26"/>
  <c r="J73" i="26" s="1"/>
  <c r="G72" i="26"/>
  <c r="J72" i="26" s="1"/>
  <c r="G71" i="26"/>
  <c r="J71" i="26" s="1"/>
  <c r="G70" i="26"/>
  <c r="J70" i="26" s="1"/>
  <c r="G69" i="26"/>
  <c r="J69" i="26" s="1"/>
  <c r="G68" i="26"/>
  <c r="J68" i="26" s="1"/>
  <c r="G67" i="26"/>
  <c r="J67" i="26" s="1"/>
  <c r="G66" i="26"/>
  <c r="J66" i="26" s="1"/>
  <c r="G65" i="26"/>
  <c r="J65" i="26" s="1"/>
  <c r="G64" i="26"/>
  <c r="J64" i="26" s="1"/>
  <c r="G63" i="26"/>
  <c r="J63" i="26" s="1"/>
  <c r="G62" i="26"/>
  <c r="J62" i="26" s="1"/>
  <c r="G61" i="26"/>
  <c r="J61" i="26" s="1"/>
  <c r="G60" i="26"/>
  <c r="J60" i="26" s="1"/>
  <c r="G59" i="26"/>
  <c r="J59" i="26" s="1"/>
  <c r="G58" i="26"/>
  <c r="J58" i="26" s="1"/>
  <c r="G57" i="26"/>
  <c r="J57" i="26" s="1"/>
  <c r="G56" i="26"/>
  <c r="J56" i="26" s="1"/>
  <c r="G55" i="26"/>
  <c r="J55" i="26" s="1"/>
  <c r="G54" i="26"/>
  <c r="J54" i="26" s="1"/>
  <c r="G53" i="26"/>
  <c r="J53" i="26" s="1"/>
  <c r="G52" i="26"/>
  <c r="J52" i="26" s="1"/>
  <c r="G51" i="26"/>
  <c r="J51" i="26" s="1"/>
  <c r="G50" i="26"/>
  <c r="J50" i="26" s="1"/>
  <c r="G49" i="26"/>
  <c r="J49" i="26" s="1"/>
  <c r="G48" i="26"/>
  <c r="J48" i="26" s="1"/>
  <c r="G47" i="26"/>
  <c r="J47" i="26" s="1"/>
  <c r="G46" i="26"/>
  <c r="J46" i="26" s="1"/>
  <c r="G45" i="26"/>
  <c r="J45" i="26" s="1"/>
  <c r="G44" i="26"/>
  <c r="J44" i="26" s="1"/>
  <c r="G43" i="26"/>
  <c r="J43" i="26" s="1"/>
  <c r="G42" i="26"/>
  <c r="J42" i="26" s="1"/>
  <c r="G41" i="26"/>
  <c r="J41" i="26" s="1"/>
  <c r="G40" i="26"/>
  <c r="J40" i="26" s="1"/>
  <c r="G39" i="26"/>
  <c r="J39" i="26" s="1"/>
  <c r="G38" i="26"/>
  <c r="J38" i="26" s="1"/>
  <c r="G37" i="26"/>
  <c r="J37" i="26" s="1"/>
  <c r="G36" i="26"/>
  <c r="J36" i="26" s="1"/>
  <c r="G35" i="26"/>
  <c r="J35" i="26" s="1"/>
  <c r="G34" i="26"/>
  <c r="J34" i="26" s="1"/>
  <c r="G33" i="26"/>
  <c r="J33" i="26" s="1"/>
  <c r="G32" i="26"/>
  <c r="J32" i="26" s="1"/>
  <c r="G31" i="26"/>
  <c r="J31" i="26" s="1"/>
  <c r="G30" i="26"/>
  <c r="J30" i="26" s="1"/>
  <c r="G29" i="26"/>
  <c r="J29" i="26" s="1"/>
  <c r="G28" i="26"/>
  <c r="J28" i="26" s="1"/>
  <c r="G27" i="26"/>
  <c r="J27" i="26" s="1"/>
  <c r="G26" i="26"/>
  <c r="J26" i="26" s="1"/>
  <c r="G25" i="26"/>
  <c r="J25" i="26" s="1"/>
  <c r="G24" i="26"/>
  <c r="J24" i="26" s="1"/>
  <c r="G23" i="26"/>
  <c r="J23" i="26" s="1"/>
  <c r="G22" i="26"/>
  <c r="J22" i="26" s="1"/>
  <c r="G21" i="26"/>
  <c r="J21" i="26" s="1"/>
  <c r="G20" i="26"/>
  <c r="J20" i="26" s="1"/>
  <c r="G19" i="26"/>
  <c r="J19" i="26" s="1"/>
  <c r="G18" i="26"/>
  <c r="J18" i="26" s="1"/>
  <c r="G17" i="26"/>
  <c r="J17" i="26" s="1"/>
  <c r="G16" i="26"/>
  <c r="J16" i="26" s="1"/>
  <c r="G15" i="26"/>
  <c r="J15" i="26" s="1"/>
  <c r="G14" i="26"/>
  <c r="J14" i="26" s="1"/>
  <c r="G13" i="26"/>
  <c r="J13" i="26" s="1"/>
  <c r="G12" i="26"/>
  <c r="J12" i="26" s="1"/>
  <c r="G11" i="26"/>
  <c r="J11" i="26" s="1"/>
  <c r="G10" i="26"/>
  <c r="J10" i="26" s="1"/>
  <c r="G9" i="26"/>
  <c r="J9" i="26" s="1"/>
  <c r="G8" i="26"/>
  <c r="J8" i="26" s="1"/>
  <c r="B2" i="26"/>
  <c r="B1" i="26"/>
  <c r="J183" i="26" l="1"/>
  <c r="J181" i="26"/>
  <c r="J179" i="26"/>
  <c r="J184" i="26"/>
  <c r="J182" i="26"/>
  <c r="J180" i="26"/>
  <c r="D9" i="26" l="1"/>
  <c r="E9" i="26" s="1"/>
  <c r="F9" i="26" s="1"/>
  <c r="D11" i="26"/>
  <c r="E11" i="26" s="1"/>
  <c r="F11" i="26" s="1"/>
  <c r="D13" i="26"/>
  <c r="E13" i="26" s="1"/>
  <c r="F13" i="26" s="1"/>
  <c r="D15" i="26"/>
  <c r="E15" i="26" s="1"/>
  <c r="F15" i="26" s="1"/>
  <c r="D17" i="26"/>
  <c r="E17" i="26" s="1"/>
  <c r="F17" i="26" s="1"/>
  <c r="D19" i="26"/>
  <c r="E19" i="26" s="1"/>
  <c r="F19" i="26" s="1"/>
  <c r="D21" i="26"/>
  <c r="E21" i="26" s="1"/>
  <c r="F21" i="26" s="1"/>
  <c r="D23" i="26"/>
  <c r="E23" i="26" s="1"/>
  <c r="F23" i="26" s="1"/>
  <c r="D25" i="26"/>
  <c r="E25" i="26" s="1"/>
  <c r="F25" i="26" s="1"/>
  <c r="D27" i="26"/>
  <c r="E27" i="26" s="1"/>
  <c r="F27" i="26" s="1"/>
  <c r="D29" i="26"/>
  <c r="E29" i="26" s="1"/>
  <c r="F29" i="26" s="1"/>
  <c r="D31" i="26"/>
  <c r="E31" i="26" s="1"/>
  <c r="F31" i="26" s="1"/>
  <c r="D33" i="26"/>
  <c r="E33" i="26" s="1"/>
  <c r="F33" i="26" s="1"/>
  <c r="D35" i="26"/>
  <c r="E35" i="26" s="1"/>
  <c r="F35" i="26" s="1"/>
  <c r="D37" i="26"/>
  <c r="E37" i="26" s="1"/>
  <c r="F37" i="26" s="1"/>
  <c r="D39" i="26"/>
  <c r="E39" i="26" s="1"/>
  <c r="F39" i="26" s="1"/>
  <c r="D41" i="26"/>
  <c r="E41" i="26" s="1"/>
  <c r="F41" i="26" s="1"/>
  <c r="D43" i="26"/>
  <c r="E43" i="26" s="1"/>
  <c r="F43" i="26" s="1"/>
  <c r="D45" i="26"/>
  <c r="E45" i="26" s="1"/>
  <c r="F45" i="26" s="1"/>
  <c r="D47" i="26"/>
  <c r="E47" i="26" s="1"/>
  <c r="F47" i="26" s="1"/>
  <c r="D49" i="26"/>
  <c r="E49" i="26" s="1"/>
  <c r="F49" i="26" s="1"/>
  <c r="D51" i="26"/>
  <c r="E51" i="26" s="1"/>
  <c r="F51" i="26" s="1"/>
  <c r="D53" i="26"/>
  <c r="E53" i="26" s="1"/>
  <c r="F53" i="26" s="1"/>
  <c r="D55" i="26"/>
  <c r="E55" i="26" s="1"/>
  <c r="F55" i="26" s="1"/>
  <c r="D57" i="26"/>
  <c r="E57" i="26" s="1"/>
  <c r="F57" i="26" s="1"/>
  <c r="D59" i="26"/>
  <c r="E59" i="26" s="1"/>
  <c r="F59" i="26" s="1"/>
  <c r="D61" i="26"/>
  <c r="E61" i="26" s="1"/>
  <c r="F61" i="26" s="1"/>
  <c r="D63" i="26"/>
  <c r="E63" i="26" s="1"/>
  <c r="F63" i="26" s="1"/>
  <c r="D65" i="26"/>
  <c r="E65" i="26" s="1"/>
  <c r="F65" i="26" s="1"/>
  <c r="D67" i="26"/>
  <c r="E67" i="26" s="1"/>
  <c r="F67" i="26" s="1"/>
  <c r="D69" i="26"/>
  <c r="E69" i="26" s="1"/>
  <c r="F69" i="26" s="1"/>
  <c r="D71" i="26"/>
  <c r="E71" i="26" s="1"/>
  <c r="F71" i="26" s="1"/>
  <c r="D73" i="26"/>
  <c r="E73" i="26" s="1"/>
  <c r="F73" i="26" s="1"/>
  <c r="D75" i="26"/>
  <c r="E75" i="26" s="1"/>
  <c r="F75" i="26" s="1"/>
  <c r="D77" i="26"/>
  <c r="E77" i="26" s="1"/>
  <c r="F77" i="26" s="1"/>
  <c r="D79" i="26"/>
  <c r="E79" i="26" s="1"/>
  <c r="F79" i="26" s="1"/>
  <c r="D81" i="26"/>
  <c r="E81" i="26" s="1"/>
  <c r="F81" i="26" s="1"/>
  <c r="D83" i="26"/>
  <c r="E83" i="26" s="1"/>
  <c r="F83" i="26" s="1"/>
  <c r="D85" i="26"/>
  <c r="E85" i="26" s="1"/>
  <c r="F85" i="26" s="1"/>
  <c r="D87" i="26"/>
  <c r="E87" i="26" s="1"/>
  <c r="F87" i="26" s="1"/>
  <c r="D89" i="26"/>
  <c r="E89" i="26" s="1"/>
  <c r="F89" i="26" s="1"/>
  <c r="D91" i="26"/>
  <c r="E91" i="26" s="1"/>
  <c r="F91" i="26" s="1"/>
  <c r="D93" i="26"/>
  <c r="E93" i="26" s="1"/>
  <c r="F93" i="26" s="1"/>
  <c r="D95" i="26"/>
  <c r="E95" i="26" s="1"/>
  <c r="F95" i="26" s="1"/>
  <c r="D97" i="26"/>
  <c r="E97" i="26" s="1"/>
  <c r="F97" i="26" s="1"/>
  <c r="D99" i="26"/>
  <c r="E99" i="26" s="1"/>
  <c r="F99" i="26" s="1"/>
  <c r="D101" i="26"/>
  <c r="E101" i="26" s="1"/>
  <c r="F101" i="26" s="1"/>
  <c r="D103" i="26"/>
  <c r="E103" i="26" s="1"/>
  <c r="F103" i="26" s="1"/>
  <c r="D105" i="26"/>
  <c r="E105" i="26" s="1"/>
  <c r="F105" i="26" s="1"/>
  <c r="D107" i="26"/>
  <c r="E107" i="26" s="1"/>
  <c r="F107" i="26" s="1"/>
  <c r="D109" i="26"/>
  <c r="E109" i="26" s="1"/>
  <c r="F109" i="26" s="1"/>
  <c r="D111" i="26"/>
  <c r="E111" i="26" s="1"/>
  <c r="F111" i="26" s="1"/>
  <c r="D113" i="26"/>
  <c r="E113" i="26" s="1"/>
  <c r="F113" i="26" s="1"/>
  <c r="D115" i="26"/>
  <c r="E115" i="26" s="1"/>
  <c r="F115" i="26" s="1"/>
  <c r="D117" i="26"/>
  <c r="E117" i="26" s="1"/>
  <c r="F117" i="26" s="1"/>
  <c r="D119" i="26"/>
  <c r="E119" i="26" s="1"/>
  <c r="F119" i="26" s="1"/>
  <c r="D121" i="26"/>
  <c r="E121" i="26" s="1"/>
  <c r="F121" i="26" s="1"/>
  <c r="D123" i="26"/>
  <c r="E123" i="26" s="1"/>
  <c r="F123" i="26" s="1"/>
  <c r="D125" i="26"/>
  <c r="E125" i="26" s="1"/>
  <c r="F125" i="26" s="1"/>
  <c r="D127" i="26"/>
  <c r="E127" i="26" s="1"/>
  <c r="F127" i="26" s="1"/>
  <c r="D129" i="26"/>
  <c r="E129" i="26" s="1"/>
  <c r="F129" i="26" s="1"/>
  <c r="D131" i="26"/>
  <c r="E131" i="26" s="1"/>
  <c r="F131" i="26" s="1"/>
  <c r="D133" i="26"/>
  <c r="E133" i="26" s="1"/>
  <c r="F133" i="26" s="1"/>
  <c r="D135" i="26"/>
  <c r="E135" i="26" s="1"/>
  <c r="F135" i="26" s="1"/>
  <c r="D137" i="26"/>
  <c r="E137" i="26" s="1"/>
  <c r="F137" i="26" s="1"/>
  <c r="D139" i="26"/>
  <c r="E139" i="26" s="1"/>
  <c r="F139" i="26" s="1"/>
  <c r="D141" i="26"/>
  <c r="E141" i="26" s="1"/>
  <c r="F141" i="26" s="1"/>
  <c r="D143" i="26"/>
  <c r="E143" i="26" s="1"/>
  <c r="F143" i="26" s="1"/>
  <c r="D145" i="26"/>
  <c r="E145" i="26" s="1"/>
  <c r="F145" i="26" s="1"/>
  <c r="D147" i="26"/>
  <c r="E147" i="26" s="1"/>
  <c r="F147" i="26" s="1"/>
  <c r="D149" i="26"/>
  <c r="E149" i="26" s="1"/>
  <c r="F149" i="26" s="1"/>
  <c r="D151" i="26"/>
  <c r="E151" i="26" s="1"/>
  <c r="F151" i="26" s="1"/>
  <c r="D153" i="26"/>
  <c r="E153" i="26" s="1"/>
  <c r="F153" i="26" s="1"/>
  <c r="D155" i="26"/>
  <c r="E155" i="26" s="1"/>
  <c r="F155" i="26" s="1"/>
  <c r="D157" i="26"/>
  <c r="E157" i="26" s="1"/>
  <c r="F157" i="26" s="1"/>
  <c r="D159" i="26"/>
  <c r="E159" i="26" s="1"/>
  <c r="F159" i="26" s="1"/>
  <c r="D161" i="26"/>
  <c r="E161" i="26" s="1"/>
  <c r="F161" i="26" s="1"/>
  <c r="D163" i="26"/>
  <c r="E163" i="26" s="1"/>
  <c r="F163" i="26" s="1"/>
  <c r="D165" i="26"/>
  <c r="E165" i="26" s="1"/>
  <c r="F165" i="26" s="1"/>
  <c r="D167" i="26"/>
  <c r="E167" i="26" s="1"/>
  <c r="F167" i="26" s="1"/>
  <c r="D169" i="26"/>
  <c r="E169" i="26" s="1"/>
  <c r="F169" i="26" s="1"/>
  <c r="D171" i="26"/>
  <c r="E171" i="26" s="1"/>
  <c r="F171" i="26" s="1"/>
  <c r="D173" i="26"/>
  <c r="E173" i="26" s="1"/>
  <c r="F173" i="26" s="1"/>
  <c r="D225" i="26"/>
  <c r="E225" i="26" s="1"/>
  <c r="F225" i="26" s="1"/>
  <c r="D10" i="26"/>
  <c r="E10" i="26" s="1"/>
  <c r="F10" i="26" s="1"/>
  <c r="D12" i="26"/>
  <c r="E12" i="26" s="1"/>
  <c r="F12" i="26" s="1"/>
  <c r="D14" i="26"/>
  <c r="E14" i="26" s="1"/>
  <c r="F14" i="26" s="1"/>
  <c r="D16" i="26"/>
  <c r="E16" i="26" s="1"/>
  <c r="F16" i="26" s="1"/>
  <c r="D18" i="26"/>
  <c r="E18" i="26" s="1"/>
  <c r="F18" i="26" s="1"/>
  <c r="D20" i="26"/>
  <c r="E20" i="26" s="1"/>
  <c r="F20" i="26" s="1"/>
  <c r="D22" i="26"/>
  <c r="E22" i="26" s="1"/>
  <c r="F22" i="26" s="1"/>
  <c r="D24" i="26"/>
  <c r="E24" i="26" s="1"/>
  <c r="F24" i="26" s="1"/>
  <c r="D26" i="26"/>
  <c r="E26" i="26" s="1"/>
  <c r="F26" i="26" s="1"/>
  <c r="D28" i="26"/>
  <c r="E28" i="26" s="1"/>
  <c r="F28" i="26" s="1"/>
  <c r="D30" i="26"/>
  <c r="E30" i="26" s="1"/>
  <c r="F30" i="26" s="1"/>
  <c r="D32" i="26"/>
  <c r="E32" i="26" s="1"/>
  <c r="F32" i="26" s="1"/>
  <c r="D34" i="26"/>
  <c r="E34" i="26" s="1"/>
  <c r="F34" i="26" s="1"/>
  <c r="D36" i="26"/>
  <c r="E36" i="26" s="1"/>
  <c r="F36" i="26" s="1"/>
  <c r="D38" i="26"/>
  <c r="E38" i="26" s="1"/>
  <c r="F38" i="26" s="1"/>
  <c r="D40" i="26"/>
  <c r="E40" i="26" s="1"/>
  <c r="F40" i="26" s="1"/>
  <c r="D42" i="26"/>
  <c r="E42" i="26" s="1"/>
  <c r="F42" i="26" s="1"/>
  <c r="D44" i="26"/>
  <c r="E44" i="26" s="1"/>
  <c r="F44" i="26" s="1"/>
  <c r="D46" i="26"/>
  <c r="E46" i="26" s="1"/>
  <c r="F46" i="26" s="1"/>
  <c r="D48" i="26"/>
  <c r="E48" i="26" s="1"/>
  <c r="F48" i="26" s="1"/>
  <c r="D50" i="26"/>
  <c r="E50" i="26" s="1"/>
  <c r="F50" i="26" s="1"/>
  <c r="D52" i="26"/>
  <c r="E52" i="26" s="1"/>
  <c r="F52" i="26" s="1"/>
  <c r="D54" i="26"/>
  <c r="E54" i="26" s="1"/>
  <c r="F54" i="26" s="1"/>
  <c r="D56" i="26"/>
  <c r="E56" i="26" s="1"/>
  <c r="F56" i="26" s="1"/>
  <c r="D58" i="26"/>
  <c r="E58" i="26" s="1"/>
  <c r="F58" i="26" s="1"/>
  <c r="D60" i="26"/>
  <c r="E60" i="26" s="1"/>
  <c r="F60" i="26" s="1"/>
  <c r="D62" i="26"/>
  <c r="E62" i="26" s="1"/>
  <c r="F62" i="26" s="1"/>
  <c r="D64" i="26"/>
  <c r="E64" i="26" s="1"/>
  <c r="F64" i="26" s="1"/>
  <c r="D66" i="26"/>
  <c r="E66" i="26" s="1"/>
  <c r="F66" i="26" s="1"/>
  <c r="D68" i="26"/>
  <c r="E68" i="26" s="1"/>
  <c r="F68" i="26" s="1"/>
  <c r="D70" i="26"/>
  <c r="E70" i="26" s="1"/>
  <c r="F70" i="26" s="1"/>
  <c r="D72" i="26"/>
  <c r="E72" i="26" s="1"/>
  <c r="F72" i="26" s="1"/>
  <c r="D74" i="26"/>
  <c r="E74" i="26" s="1"/>
  <c r="F74" i="26" s="1"/>
  <c r="D76" i="26"/>
  <c r="E76" i="26" s="1"/>
  <c r="F76" i="26" s="1"/>
  <c r="D78" i="26"/>
  <c r="E78" i="26" s="1"/>
  <c r="F78" i="26" s="1"/>
  <c r="D80" i="26"/>
  <c r="E80" i="26" s="1"/>
  <c r="F80" i="26" s="1"/>
  <c r="D82" i="26"/>
  <c r="E82" i="26" s="1"/>
  <c r="F82" i="26" s="1"/>
  <c r="D84" i="26"/>
  <c r="E84" i="26" s="1"/>
  <c r="F84" i="26" s="1"/>
  <c r="D86" i="26"/>
  <c r="E86" i="26" s="1"/>
  <c r="F86" i="26" s="1"/>
  <c r="D88" i="26"/>
  <c r="E88" i="26" s="1"/>
  <c r="F88" i="26" s="1"/>
  <c r="D90" i="26"/>
  <c r="E90" i="26" s="1"/>
  <c r="F90" i="26" s="1"/>
  <c r="D92" i="26"/>
  <c r="E92" i="26" s="1"/>
  <c r="F92" i="26" s="1"/>
  <c r="D94" i="26"/>
  <c r="E94" i="26" s="1"/>
  <c r="F94" i="26" s="1"/>
  <c r="D96" i="26"/>
  <c r="E96" i="26" s="1"/>
  <c r="F96" i="26" s="1"/>
  <c r="D98" i="26"/>
  <c r="E98" i="26" s="1"/>
  <c r="F98" i="26" s="1"/>
  <c r="D100" i="26"/>
  <c r="E100" i="26" s="1"/>
  <c r="F100" i="26" s="1"/>
  <c r="D102" i="26"/>
  <c r="E102" i="26" s="1"/>
  <c r="F102" i="26" s="1"/>
  <c r="D106" i="26"/>
  <c r="E106" i="26" s="1"/>
  <c r="F106" i="26" s="1"/>
  <c r="D110" i="26"/>
  <c r="E110" i="26" s="1"/>
  <c r="F110" i="26" s="1"/>
  <c r="D114" i="26"/>
  <c r="E114" i="26" s="1"/>
  <c r="F114" i="26" s="1"/>
  <c r="D118" i="26"/>
  <c r="E118" i="26" s="1"/>
  <c r="F118" i="26" s="1"/>
  <c r="D122" i="26"/>
  <c r="E122" i="26" s="1"/>
  <c r="F122" i="26" s="1"/>
  <c r="D126" i="26"/>
  <c r="E126" i="26" s="1"/>
  <c r="F126" i="26" s="1"/>
  <c r="D130" i="26"/>
  <c r="E130" i="26" s="1"/>
  <c r="F130" i="26" s="1"/>
  <c r="D134" i="26"/>
  <c r="E134" i="26" s="1"/>
  <c r="F134" i="26" s="1"/>
  <c r="D138" i="26"/>
  <c r="E138" i="26" s="1"/>
  <c r="F138" i="26" s="1"/>
  <c r="D142" i="26"/>
  <c r="E142" i="26" s="1"/>
  <c r="F142" i="26" s="1"/>
  <c r="D146" i="26"/>
  <c r="E146" i="26" s="1"/>
  <c r="F146" i="26" s="1"/>
  <c r="D150" i="26"/>
  <c r="E150" i="26" s="1"/>
  <c r="F150" i="26" s="1"/>
  <c r="D154" i="26"/>
  <c r="E154" i="26" s="1"/>
  <c r="F154" i="26" s="1"/>
  <c r="D158" i="26"/>
  <c r="E158" i="26" s="1"/>
  <c r="F158" i="26" s="1"/>
  <c r="D162" i="26"/>
  <c r="E162" i="26" s="1"/>
  <c r="F162" i="26" s="1"/>
  <c r="D170" i="26"/>
  <c r="E170" i="26" s="1"/>
  <c r="F170" i="26" s="1"/>
  <c r="D176" i="26"/>
  <c r="E176" i="26" s="1"/>
  <c r="F176" i="26" s="1"/>
  <c r="D182" i="26"/>
  <c r="E182" i="26" s="1"/>
  <c r="F182" i="26" s="1"/>
  <c r="D186" i="26"/>
  <c r="E186" i="26" s="1"/>
  <c r="F186" i="26" s="1"/>
  <c r="D190" i="26"/>
  <c r="E190" i="26" s="1"/>
  <c r="F190" i="26" s="1"/>
  <c r="D194" i="26"/>
  <c r="E194" i="26" s="1"/>
  <c r="F194" i="26" s="1"/>
  <c r="D198" i="26"/>
  <c r="E198" i="26" s="1"/>
  <c r="F198" i="26" s="1"/>
  <c r="D202" i="26"/>
  <c r="E202" i="26" s="1"/>
  <c r="F202" i="26" s="1"/>
  <c r="D206" i="26"/>
  <c r="E206" i="26" s="1"/>
  <c r="F206" i="26" s="1"/>
  <c r="D210" i="26"/>
  <c r="E210" i="26" s="1"/>
  <c r="F210" i="26" s="1"/>
  <c r="D214" i="26"/>
  <c r="E214" i="26" s="1"/>
  <c r="F214" i="26" s="1"/>
  <c r="D218" i="26"/>
  <c r="E218" i="26" s="1"/>
  <c r="F218" i="26" s="1"/>
  <c r="D8" i="26"/>
  <c r="E8" i="26" s="1"/>
  <c r="D104" i="26"/>
  <c r="E104" i="26" s="1"/>
  <c r="F104" i="26" s="1"/>
  <c r="D108" i="26"/>
  <c r="E108" i="26" s="1"/>
  <c r="F108" i="26" s="1"/>
  <c r="D112" i="26"/>
  <c r="E112" i="26" s="1"/>
  <c r="F112" i="26" s="1"/>
  <c r="D116" i="26"/>
  <c r="E116" i="26" s="1"/>
  <c r="F116" i="26" s="1"/>
  <c r="D120" i="26"/>
  <c r="E120" i="26" s="1"/>
  <c r="F120" i="26" s="1"/>
  <c r="D124" i="26"/>
  <c r="E124" i="26" s="1"/>
  <c r="F124" i="26" s="1"/>
  <c r="D128" i="26"/>
  <c r="E128" i="26" s="1"/>
  <c r="F128" i="26" s="1"/>
  <c r="D132" i="26"/>
  <c r="E132" i="26" s="1"/>
  <c r="F132" i="26" s="1"/>
  <c r="D136" i="26"/>
  <c r="E136" i="26" s="1"/>
  <c r="F136" i="26" s="1"/>
  <c r="D140" i="26"/>
  <c r="E140" i="26" s="1"/>
  <c r="F140" i="26" s="1"/>
  <c r="D144" i="26"/>
  <c r="E144" i="26" s="1"/>
  <c r="F144" i="26" s="1"/>
  <c r="D148" i="26"/>
  <c r="E148" i="26" s="1"/>
  <c r="F148" i="26" s="1"/>
  <c r="D152" i="26"/>
  <c r="E152" i="26" s="1"/>
  <c r="F152" i="26" s="1"/>
  <c r="D156" i="26"/>
  <c r="E156" i="26" s="1"/>
  <c r="F156" i="26" s="1"/>
  <c r="D160" i="26"/>
  <c r="E160" i="26" s="1"/>
  <c r="F160" i="26" s="1"/>
  <c r="D164" i="26"/>
  <c r="E164" i="26" s="1"/>
  <c r="F164" i="26" s="1"/>
  <c r="D168" i="26"/>
  <c r="E168" i="26" s="1"/>
  <c r="F168" i="26" s="1"/>
  <c r="D172" i="26"/>
  <c r="E172" i="26" s="1"/>
  <c r="F172" i="26" s="1"/>
  <c r="D175" i="26"/>
  <c r="E175" i="26" s="1"/>
  <c r="F175" i="26" s="1"/>
  <c r="D177" i="26"/>
  <c r="E177" i="26" s="1"/>
  <c r="F177" i="26" s="1"/>
  <c r="D179" i="26"/>
  <c r="E179" i="26" s="1"/>
  <c r="F179" i="26" s="1"/>
  <c r="D181" i="26"/>
  <c r="E181" i="26" s="1"/>
  <c r="F181" i="26" s="1"/>
  <c r="D183" i="26"/>
  <c r="E183" i="26" s="1"/>
  <c r="F183" i="26" s="1"/>
  <c r="D185" i="26"/>
  <c r="E185" i="26" s="1"/>
  <c r="F185" i="26" s="1"/>
  <c r="D187" i="26"/>
  <c r="E187" i="26" s="1"/>
  <c r="F187" i="26" s="1"/>
  <c r="D189" i="26"/>
  <c r="E189" i="26" s="1"/>
  <c r="F189" i="26" s="1"/>
  <c r="D191" i="26"/>
  <c r="E191" i="26" s="1"/>
  <c r="F191" i="26" s="1"/>
  <c r="D193" i="26"/>
  <c r="E193" i="26" s="1"/>
  <c r="F193" i="26" s="1"/>
  <c r="D195" i="26"/>
  <c r="E195" i="26" s="1"/>
  <c r="F195" i="26" s="1"/>
  <c r="D197" i="26"/>
  <c r="E197" i="26" s="1"/>
  <c r="F197" i="26" s="1"/>
  <c r="D199" i="26"/>
  <c r="E199" i="26" s="1"/>
  <c r="F199" i="26" s="1"/>
  <c r="D201" i="26"/>
  <c r="E201" i="26" s="1"/>
  <c r="F201" i="26" s="1"/>
  <c r="D203" i="26"/>
  <c r="E203" i="26" s="1"/>
  <c r="F203" i="26" s="1"/>
  <c r="D205" i="26"/>
  <c r="E205" i="26" s="1"/>
  <c r="F205" i="26" s="1"/>
  <c r="D207" i="26"/>
  <c r="E207" i="26" s="1"/>
  <c r="F207" i="26" s="1"/>
  <c r="D209" i="26"/>
  <c r="E209" i="26" s="1"/>
  <c r="F209" i="26" s="1"/>
  <c r="D211" i="26"/>
  <c r="E211" i="26" s="1"/>
  <c r="F211" i="26" s="1"/>
  <c r="D213" i="26"/>
  <c r="E213" i="26" s="1"/>
  <c r="F213" i="26" s="1"/>
  <c r="D215" i="26"/>
  <c r="E215" i="26" s="1"/>
  <c r="F215" i="26" s="1"/>
  <c r="D217" i="26"/>
  <c r="E217" i="26" s="1"/>
  <c r="F217" i="26" s="1"/>
  <c r="D219" i="26"/>
  <c r="E219" i="26" s="1"/>
  <c r="F219" i="26" s="1"/>
  <c r="D221" i="26"/>
  <c r="E221" i="26" s="1"/>
  <c r="F221" i="26" s="1"/>
  <c r="D166" i="26"/>
  <c r="E166" i="26" s="1"/>
  <c r="F166" i="26" s="1"/>
  <c r="D174" i="26"/>
  <c r="E174" i="26" s="1"/>
  <c r="F174" i="26" s="1"/>
  <c r="D178" i="26"/>
  <c r="E178" i="26" s="1"/>
  <c r="F178" i="26" s="1"/>
  <c r="D180" i="26"/>
  <c r="E180" i="26" s="1"/>
  <c r="F180" i="26" s="1"/>
  <c r="D184" i="26"/>
  <c r="E184" i="26" s="1"/>
  <c r="F184" i="26" s="1"/>
  <c r="D188" i="26"/>
  <c r="E188" i="26" s="1"/>
  <c r="F188" i="26" s="1"/>
  <c r="D192" i="26"/>
  <c r="E192" i="26" s="1"/>
  <c r="F192" i="26" s="1"/>
  <c r="D196" i="26"/>
  <c r="E196" i="26" s="1"/>
  <c r="F196" i="26" s="1"/>
  <c r="D200" i="26"/>
  <c r="E200" i="26" s="1"/>
  <c r="F200" i="26" s="1"/>
  <c r="D204" i="26"/>
  <c r="E204" i="26" s="1"/>
  <c r="F204" i="26" s="1"/>
  <c r="D208" i="26"/>
  <c r="E208" i="26" s="1"/>
  <c r="F208" i="26" s="1"/>
  <c r="D212" i="26"/>
  <c r="E212" i="26" s="1"/>
  <c r="F212" i="26" s="1"/>
  <c r="D216" i="26"/>
  <c r="E216" i="26" s="1"/>
  <c r="F216" i="26" s="1"/>
  <c r="D220" i="26"/>
  <c r="E220" i="26" s="1"/>
  <c r="F220" i="26" s="1"/>
  <c r="F8" i="26" l="1"/>
  <c r="F223" i="26" s="1"/>
  <c r="F227" i="26" s="1"/>
  <c r="E223" i="26"/>
  <c r="D223" i="26"/>
  <c r="D227" i="26" s="1"/>
  <c r="H622" i="23"/>
  <c r="I622" i="23" s="1"/>
  <c r="I9" i="26" l="1"/>
  <c r="I17" i="26"/>
  <c r="I25" i="26"/>
  <c r="I33" i="26"/>
  <c r="I41" i="26"/>
  <c r="I49" i="26"/>
  <c r="I57" i="26"/>
  <c r="I65" i="26"/>
  <c r="I73" i="26"/>
  <c r="I81" i="26"/>
  <c r="I89" i="26"/>
  <c r="I97" i="26"/>
  <c r="I105" i="26"/>
  <c r="I113" i="26"/>
  <c r="I121" i="26"/>
  <c r="I129" i="26"/>
  <c r="I137" i="26"/>
  <c r="I145" i="26"/>
  <c r="I153" i="26"/>
  <c r="I161" i="26"/>
  <c r="I169" i="26"/>
  <c r="I10" i="26"/>
  <c r="I18" i="26"/>
  <c r="I26" i="26"/>
  <c r="I34" i="26"/>
  <c r="I42" i="26"/>
  <c r="I50" i="26"/>
  <c r="I58" i="26"/>
  <c r="I66" i="26"/>
  <c r="I74" i="26"/>
  <c r="I82" i="26"/>
  <c r="I90" i="26"/>
  <c r="I98" i="26"/>
  <c r="I110" i="26"/>
  <c r="I126" i="26"/>
  <c r="I142" i="26"/>
  <c r="I158" i="26"/>
  <c r="I182" i="26"/>
  <c r="I198" i="26"/>
  <c r="I214" i="26"/>
  <c r="I108" i="26"/>
  <c r="I124" i="26"/>
  <c r="I140" i="26"/>
  <c r="I156" i="26"/>
  <c r="I172" i="26"/>
  <c r="I181" i="26"/>
  <c r="I189" i="26"/>
  <c r="I197" i="26"/>
  <c r="I205" i="26"/>
  <c r="I213" i="26"/>
  <c r="I221" i="26"/>
  <c r="I180" i="26"/>
  <c r="I11" i="26"/>
  <c r="I19" i="26"/>
  <c r="I27" i="26"/>
  <c r="I35" i="26"/>
  <c r="I43" i="26"/>
  <c r="I51" i="26"/>
  <c r="I59" i="26"/>
  <c r="I67" i="26"/>
  <c r="I75" i="26"/>
  <c r="I83" i="26"/>
  <c r="I91" i="26"/>
  <c r="I99" i="26"/>
  <c r="I107" i="26"/>
  <c r="I115" i="26"/>
  <c r="I123" i="26"/>
  <c r="I131" i="26"/>
  <c r="I139" i="26"/>
  <c r="I147" i="26"/>
  <c r="I155" i="26"/>
  <c r="I163" i="26"/>
  <c r="I171" i="26"/>
  <c r="I16" i="26"/>
  <c r="I24" i="26"/>
  <c r="I32" i="26"/>
  <c r="I40" i="26"/>
  <c r="I48" i="26"/>
  <c r="I56" i="26"/>
  <c r="I64" i="26"/>
  <c r="I72" i="26"/>
  <c r="I80" i="26"/>
  <c r="I88" i="26"/>
  <c r="I96" i="26"/>
  <c r="I106" i="26"/>
  <c r="I122" i="26"/>
  <c r="I138" i="26"/>
  <c r="I154" i="26"/>
  <c r="I176" i="26"/>
  <c r="I194" i="26"/>
  <c r="I210" i="26"/>
  <c r="I104" i="26"/>
  <c r="I120" i="26"/>
  <c r="I136" i="26"/>
  <c r="I152" i="26"/>
  <c r="I204" i="26"/>
  <c r="I220" i="26"/>
  <c r="I168" i="26"/>
  <c r="I179" i="26"/>
  <c r="I187" i="26"/>
  <c r="I195" i="26"/>
  <c r="I203" i="26"/>
  <c r="I211" i="26"/>
  <c r="I219" i="26"/>
  <c r="I178" i="26"/>
  <c r="I192" i="26"/>
  <c r="I208" i="26"/>
  <c r="I13" i="26"/>
  <c r="I21" i="26"/>
  <c r="I29" i="26"/>
  <c r="I37" i="26"/>
  <c r="I45" i="26"/>
  <c r="I53" i="26"/>
  <c r="I61" i="26"/>
  <c r="I69" i="26"/>
  <c r="I77" i="26"/>
  <c r="I85" i="26"/>
  <c r="I93" i="26"/>
  <c r="I101" i="26"/>
  <c r="I109" i="26"/>
  <c r="I117" i="26"/>
  <c r="I125" i="26"/>
  <c r="I133" i="26"/>
  <c r="I141" i="26"/>
  <c r="I149" i="26"/>
  <c r="I157" i="26"/>
  <c r="I165" i="26"/>
  <c r="I173" i="26"/>
  <c r="I14" i="26"/>
  <c r="I22" i="26"/>
  <c r="I30" i="26"/>
  <c r="I38" i="26"/>
  <c r="I46" i="26"/>
  <c r="I54" i="26"/>
  <c r="I62" i="26"/>
  <c r="I70" i="26"/>
  <c r="I78" i="26"/>
  <c r="I86" i="26"/>
  <c r="I94" i="26"/>
  <c r="I102" i="26"/>
  <c r="I118" i="26"/>
  <c r="I134" i="26"/>
  <c r="I150" i="26"/>
  <c r="I170" i="26"/>
  <c r="I190" i="26"/>
  <c r="I206" i="26"/>
  <c r="I8" i="26"/>
  <c r="I116" i="26"/>
  <c r="I132" i="26"/>
  <c r="I148" i="26"/>
  <c r="I164" i="26"/>
  <c r="I177" i="26"/>
  <c r="I185" i="26"/>
  <c r="I193" i="26"/>
  <c r="I201" i="26"/>
  <c r="I209" i="26"/>
  <c r="I217" i="26"/>
  <c r="I174" i="26"/>
  <c r="I188" i="26"/>
  <c r="I15" i="26"/>
  <c r="I23" i="26"/>
  <c r="I31" i="26"/>
  <c r="I39" i="26"/>
  <c r="I47" i="26"/>
  <c r="I55" i="26"/>
  <c r="I63" i="26"/>
  <c r="I71" i="26"/>
  <c r="I79" i="26"/>
  <c r="I87" i="26"/>
  <c r="I95" i="26"/>
  <c r="I103" i="26"/>
  <c r="I111" i="26"/>
  <c r="I119" i="26"/>
  <c r="I127" i="26"/>
  <c r="I135" i="26"/>
  <c r="I143" i="26"/>
  <c r="I151" i="26"/>
  <c r="I159" i="26"/>
  <c r="I167" i="26"/>
  <c r="I12" i="26"/>
  <c r="I20" i="26"/>
  <c r="I28" i="26"/>
  <c r="I36" i="26"/>
  <c r="I44" i="26"/>
  <c r="I52" i="26"/>
  <c r="I60" i="26"/>
  <c r="I68" i="26"/>
  <c r="I76" i="26"/>
  <c r="I84" i="26"/>
  <c r="I92" i="26"/>
  <c r="I100" i="26"/>
  <c r="I114" i="26"/>
  <c r="I130" i="26"/>
  <c r="I146" i="26"/>
  <c r="I162" i="26"/>
  <c r="I186" i="26"/>
  <c r="I202" i="26"/>
  <c r="I218" i="26"/>
  <c r="I112" i="26"/>
  <c r="I128" i="26"/>
  <c r="I144" i="26"/>
  <c r="I196" i="26"/>
  <c r="I212" i="26"/>
  <c r="I160" i="26"/>
  <c r="I175" i="26"/>
  <c r="I183" i="26"/>
  <c r="I191" i="26"/>
  <c r="I199" i="26"/>
  <c r="I207" i="26"/>
  <c r="I215" i="26"/>
  <c r="I166" i="26"/>
  <c r="I184" i="26"/>
  <c r="I200" i="26"/>
  <c r="I216" i="26"/>
  <c r="H826" i="23"/>
  <c r="I826" i="23" s="1"/>
  <c r="K216" i="26" l="1"/>
  <c r="L216" i="26"/>
  <c r="K215" i="26"/>
  <c r="L215" i="26"/>
  <c r="K199" i="26"/>
  <c r="L199" i="26"/>
  <c r="K183" i="26"/>
  <c r="L183" i="26"/>
  <c r="K160" i="26"/>
  <c r="L160" i="26"/>
  <c r="K196" i="26"/>
  <c r="L196" i="26"/>
  <c r="K128" i="26"/>
  <c r="L128" i="26"/>
  <c r="K218" i="26"/>
  <c r="L218" i="26"/>
  <c r="L186" i="26"/>
  <c r="K186" i="26"/>
  <c r="L146" i="26"/>
  <c r="K146" i="26"/>
  <c r="K114" i="26"/>
  <c r="L114" i="26"/>
  <c r="L92" i="26"/>
  <c r="K92" i="26"/>
  <c r="K76" i="26"/>
  <c r="L76" i="26"/>
  <c r="L60" i="26"/>
  <c r="K60" i="26"/>
  <c r="K44" i="26"/>
  <c r="L44" i="26"/>
  <c r="K28" i="26"/>
  <c r="L28" i="26"/>
  <c r="K12" i="26"/>
  <c r="L12" i="26"/>
  <c r="K159" i="26"/>
  <c r="L159" i="26"/>
  <c r="K143" i="26"/>
  <c r="L143" i="26"/>
  <c r="K127" i="26"/>
  <c r="L127" i="26"/>
  <c r="K111" i="26"/>
  <c r="L111" i="26"/>
  <c r="K95" i="26"/>
  <c r="L95" i="26"/>
  <c r="K79" i="26"/>
  <c r="L79" i="26"/>
  <c r="K63" i="26"/>
  <c r="L63" i="26"/>
  <c r="K47" i="26"/>
  <c r="L47" i="26"/>
  <c r="K31" i="26"/>
  <c r="L31" i="26"/>
  <c r="L15" i="26"/>
  <c r="K15" i="26"/>
  <c r="K174" i="26"/>
  <c r="L174" i="26"/>
  <c r="K209" i="26"/>
  <c r="L209" i="26"/>
  <c r="K193" i="26"/>
  <c r="L193" i="26"/>
  <c r="K177" i="26"/>
  <c r="L177" i="26"/>
  <c r="K148" i="26"/>
  <c r="L148" i="26"/>
  <c r="K116" i="26"/>
  <c r="L116" i="26"/>
  <c r="K206" i="26"/>
  <c r="L206" i="26"/>
  <c r="L170" i="26"/>
  <c r="K170" i="26"/>
  <c r="K134" i="26"/>
  <c r="L134" i="26"/>
  <c r="K102" i="26"/>
  <c r="L102" i="26"/>
  <c r="K86" i="26"/>
  <c r="L86" i="26"/>
  <c r="K70" i="26"/>
  <c r="L70" i="26"/>
  <c r="K54" i="26"/>
  <c r="L54" i="26"/>
  <c r="K38" i="26"/>
  <c r="L38" i="26"/>
  <c r="L22" i="26"/>
  <c r="K22" i="26"/>
  <c r="K173" i="26"/>
  <c r="L173" i="26"/>
  <c r="K157" i="26"/>
  <c r="L157" i="26"/>
  <c r="K141" i="26"/>
  <c r="L141" i="26"/>
  <c r="K125" i="26"/>
  <c r="L125" i="26"/>
  <c r="K109" i="26"/>
  <c r="L109" i="26"/>
  <c r="K93" i="26"/>
  <c r="L93" i="26"/>
  <c r="K77" i="26"/>
  <c r="L77" i="26"/>
  <c r="L61" i="26"/>
  <c r="K61" i="26"/>
  <c r="K45" i="26"/>
  <c r="L45" i="26"/>
  <c r="K29" i="26"/>
  <c r="L29" i="26"/>
  <c r="K13" i="26"/>
  <c r="L13" i="26"/>
  <c r="K192" i="26"/>
  <c r="L192" i="26"/>
  <c r="K219" i="26"/>
  <c r="L219" i="26"/>
  <c r="K203" i="26"/>
  <c r="L203" i="26"/>
  <c r="K187" i="26"/>
  <c r="L187" i="26"/>
  <c r="K168" i="26"/>
  <c r="L168" i="26"/>
  <c r="K204" i="26"/>
  <c r="L204" i="26"/>
  <c r="L136" i="26"/>
  <c r="K136" i="26"/>
  <c r="K104" i="26"/>
  <c r="L104" i="26"/>
  <c r="L194" i="26"/>
  <c r="K194" i="26"/>
  <c r="L154" i="26"/>
  <c r="K154" i="26"/>
  <c r="L122" i="26"/>
  <c r="K122" i="26"/>
  <c r="K96" i="26"/>
  <c r="L96" i="26"/>
  <c r="K80" i="26"/>
  <c r="L80" i="26"/>
  <c r="K64" i="26"/>
  <c r="L64" i="26"/>
  <c r="K48" i="26"/>
  <c r="L48" i="26"/>
  <c r="K32" i="26"/>
  <c r="L32" i="26"/>
  <c r="L16" i="26"/>
  <c r="K16" i="26"/>
  <c r="K163" i="26"/>
  <c r="L163" i="26"/>
  <c r="K147" i="26"/>
  <c r="L147" i="26"/>
  <c r="K131" i="26"/>
  <c r="L131" i="26"/>
  <c r="K115" i="26"/>
  <c r="L115" i="26"/>
  <c r="K99" i="26"/>
  <c r="L99" i="26"/>
  <c r="K83" i="26"/>
  <c r="L83" i="26"/>
  <c r="K67" i="26"/>
  <c r="L67" i="26"/>
  <c r="K51" i="26"/>
  <c r="L51" i="26"/>
  <c r="K35" i="26"/>
  <c r="L35" i="26"/>
  <c r="K19" i="26"/>
  <c r="L19" i="26"/>
  <c r="K180" i="26"/>
  <c r="L180" i="26"/>
  <c r="K213" i="26"/>
  <c r="L213" i="26"/>
  <c r="K197" i="26"/>
  <c r="L197" i="26"/>
  <c r="K181" i="26"/>
  <c r="L181" i="26"/>
  <c r="K156" i="26"/>
  <c r="L156" i="26"/>
  <c r="K124" i="26"/>
  <c r="L124" i="26"/>
  <c r="K214" i="26"/>
  <c r="L214" i="26"/>
  <c r="K182" i="26"/>
  <c r="L182" i="26"/>
  <c r="K142" i="26"/>
  <c r="L142" i="26"/>
  <c r="K110" i="26"/>
  <c r="L110" i="26"/>
  <c r="K90" i="26"/>
  <c r="L90" i="26"/>
  <c r="K74" i="26"/>
  <c r="L74" i="26"/>
  <c r="K58" i="26"/>
  <c r="L58" i="26"/>
  <c r="L42" i="26"/>
  <c r="K42" i="26"/>
  <c r="K26" i="26"/>
  <c r="L26" i="26"/>
  <c r="K10" i="26"/>
  <c r="L10" i="26"/>
  <c r="K161" i="26"/>
  <c r="L161" i="26"/>
  <c r="K145" i="26"/>
  <c r="L145" i="26"/>
  <c r="K129" i="26"/>
  <c r="L129" i="26"/>
  <c r="K113" i="26"/>
  <c r="L113" i="26"/>
  <c r="K97" i="26"/>
  <c r="L97" i="26"/>
  <c r="K81" i="26"/>
  <c r="L81" i="26"/>
  <c r="K65" i="26"/>
  <c r="L65" i="26"/>
  <c r="K49" i="26"/>
  <c r="L49" i="26"/>
  <c r="K33" i="26"/>
  <c r="L33" i="26"/>
  <c r="K17" i="26"/>
  <c r="L17" i="26"/>
  <c r="K184" i="26"/>
  <c r="L184" i="26"/>
  <c r="K200" i="26"/>
  <c r="L200" i="26"/>
  <c r="K166" i="26"/>
  <c r="L166" i="26"/>
  <c r="K207" i="26"/>
  <c r="L207" i="26"/>
  <c r="K191" i="26"/>
  <c r="L191" i="26"/>
  <c r="K175" i="26"/>
  <c r="L175" i="26"/>
  <c r="K212" i="26"/>
  <c r="L212" i="26"/>
  <c r="K144" i="26"/>
  <c r="L144" i="26"/>
  <c r="K112" i="26"/>
  <c r="L112" i="26"/>
  <c r="K202" i="26"/>
  <c r="L202" i="26"/>
  <c r="L162" i="26"/>
  <c r="K162" i="26"/>
  <c r="L130" i="26"/>
  <c r="K130" i="26"/>
  <c r="K100" i="26"/>
  <c r="L100" i="26"/>
  <c r="K84" i="26"/>
  <c r="L84" i="26"/>
  <c r="K68" i="26"/>
  <c r="L68" i="26"/>
  <c r="K52" i="26"/>
  <c r="L52" i="26"/>
  <c r="K36" i="26"/>
  <c r="L36" i="26"/>
  <c r="K20" i="26"/>
  <c r="L20" i="26"/>
  <c r="K167" i="26"/>
  <c r="L167" i="26"/>
  <c r="K151" i="26"/>
  <c r="L151" i="26"/>
  <c r="K135" i="26"/>
  <c r="L135" i="26"/>
  <c r="K119" i="26"/>
  <c r="L119" i="26"/>
  <c r="K103" i="26"/>
  <c r="L103" i="26"/>
  <c r="K87" i="26"/>
  <c r="L87" i="26"/>
  <c r="K71" i="26"/>
  <c r="L71" i="26"/>
  <c r="L55" i="26"/>
  <c r="K55" i="26"/>
  <c r="L39" i="26"/>
  <c r="K39" i="26"/>
  <c r="L23" i="26"/>
  <c r="K23" i="26"/>
  <c r="K188" i="26"/>
  <c r="L188" i="26"/>
  <c r="K217" i="26"/>
  <c r="L217" i="26"/>
  <c r="K201" i="26"/>
  <c r="L201" i="26"/>
  <c r="K185" i="26"/>
  <c r="L185" i="26"/>
  <c r="K164" i="26"/>
  <c r="L164" i="26"/>
  <c r="K132" i="26"/>
  <c r="L132" i="26"/>
  <c r="K8" i="26"/>
  <c r="L8" i="26"/>
  <c r="K190" i="26"/>
  <c r="L190" i="26"/>
  <c r="K150" i="26"/>
  <c r="L150" i="26"/>
  <c r="K118" i="26"/>
  <c r="L118" i="26"/>
  <c r="K94" i="26"/>
  <c r="L94" i="26"/>
  <c r="K78" i="26"/>
  <c r="L78" i="26"/>
  <c r="K62" i="26"/>
  <c r="L62" i="26"/>
  <c r="K46" i="26"/>
  <c r="L46" i="26"/>
  <c r="L30" i="26"/>
  <c r="K30" i="26"/>
  <c r="K14" i="26"/>
  <c r="L14" i="26"/>
  <c r="K165" i="26"/>
  <c r="L165" i="26"/>
  <c r="K149" i="26"/>
  <c r="L149" i="26"/>
  <c r="K133" i="26"/>
  <c r="L133" i="26"/>
  <c r="K117" i="26"/>
  <c r="L117" i="26"/>
  <c r="K101" i="26"/>
  <c r="L101" i="26"/>
  <c r="K85" i="26"/>
  <c r="L85" i="26"/>
  <c r="K69" i="26"/>
  <c r="L69" i="26"/>
  <c r="K53" i="26"/>
  <c r="L53" i="26"/>
  <c r="L37" i="26"/>
  <c r="K37" i="26"/>
  <c r="L21" i="26"/>
  <c r="K21" i="26"/>
  <c r="K208" i="26"/>
  <c r="L208" i="26"/>
  <c r="L178" i="26"/>
  <c r="K178" i="26"/>
  <c r="K211" i="26"/>
  <c r="L211" i="26"/>
  <c r="K195" i="26"/>
  <c r="L195" i="26"/>
  <c r="K179" i="26"/>
  <c r="L179" i="26"/>
  <c r="K220" i="26"/>
  <c r="L220" i="26"/>
  <c r="K152" i="26"/>
  <c r="L152" i="26"/>
  <c r="L120" i="26"/>
  <c r="K120" i="26"/>
  <c r="K210" i="26"/>
  <c r="L210" i="26"/>
  <c r="K176" i="26"/>
  <c r="L176" i="26"/>
  <c r="L138" i="26"/>
  <c r="K138" i="26"/>
  <c r="K106" i="26"/>
  <c r="L106" i="26"/>
  <c r="L88" i="26"/>
  <c r="K88" i="26"/>
  <c r="L72" i="26"/>
  <c r="K72" i="26"/>
  <c r="K56" i="26"/>
  <c r="L56" i="26"/>
  <c r="K40" i="26"/>
  <c r="L40" i="26"/>
  <c r="L24" i="26"/>
  <c r="K24" i="26"/>
  <c r="K171" i="26"/>
  <c r="L171" i="26"/>
  <c r="K155" i="26"/>
  <c r="L155" i="26"/>
  <c r="K139" i="26"/>
  <c r="L139" i="26"/>
  <c r="K123" i="26"/>
  <c r="L123" i="26"/>
  <c r="K107" i="26"/>
  <c r="L107" i="26"/>
  <c r="K91" i="26"/>
  <c r="L91" i="26"/>
  <c r="K75" i="26"/>
  <c r="L75" i="26"/>
  <c r="K59" i="26"/>
  <c r="L59" i="26"/>
  <c r="K43" i="26"/>
  <c r="L43" i="26"/>
  <c r="K27" i="26"/>
  <c r="L27" i="26"/>
  <c r="K11" i="26"/>
  <c r="L11" i="26"/>
  <c r="K221" i="26"/>
  <c r="L221" i="26"/>
  <c r="K205" i="26"/>
  <c r="L205" i="26"/>
  <c r="K189" i="26"/>
  <c r="L189" i="26"/>
  <c r="K172" i="26"/>
  <c r="L172" i="26"/>
  <c r="K140" i="26"/>
  <c r="L140" i="26"/>
  <c r="K108" i="26"/>
  <c r="L108" i="26"/>
  <c r="K198" i="26"/>
  <c r="L198" i="26"/>
  <c r="K158" i="26"/>
  <c r="L158" i="26"/>
  <c r="K126" i="26"/>
  <c r="L126" i="26"/>
  <c r="K98" i="26"/>
  <c r="L98" i="26"/>
  <c r="K82" i="26"/>
  <c r="L82" i="26"/>
  <c r="K66" i="26"/>
  <c r="L66" i="26"/>
  <c r="K50" i="26"/>
  <c r="L50" i="26"/>
  <c r="K34" i="26"/>
  <c r="L34" i="26"/>
  <c r="K18" i="26"/>
  <c r="L18" i="26"/>
  <c r="K169" i="26"/>
  <c r="L169" i="26"/>
  <c r="K153" i="26"/>
  <c r="L153" i="26"/>
  <c r="K137" i="26"/>
  <c r="L137" i="26"/>
  <c r="K121" i="26"/>
  <c r="L121" i="26"/>
  <c r="K105" i="26"/>
  <c r="L105" i="26"/>
  <c r="K89" i="26"/>
  <c r="L89" i="26"/>
  <c r="L73" i="26"/>
  <c r="K73" i="26"/>
  <c r="L57" i="26"/>
  <c r="K57" i="26"/>
  <c r="L41" i="26"/>
  <c r="K41" i="26"/>
  <c r="K25" i="26"/>
  <c r="L25" i="26"/>
  <c r="L9" i="26"/>
  <c r="K9" i="26"/>
  <c r="F488" i="23"/>
  <c r="H487" i="23"/>
  <c r="I487" i="23" s="1"/>
  <c r="K223" i="26" l="1"/>
  <c r="K224" i="26" s="1"/>
  <c r="L223" i="26"/>
  <c r="L224" i="26" s="1"/>
  <c r="H486" i="23"/>
  <c r="I486" i="23" s="1"/>
  <c r="I488" i="23" s="1"/>
  <c r="F765" i="23"/>
  <c r="H758" i="23"/>
  <c r="I758" i="23" s="1"/>
  <c r="I148" i="23" l="1"/>
  <c r="I152" i="23"/>
  <c r="I151" i="23"/>
  <c r="I147" i="23"/>
  <c r="I150" i="23"/>
  <c r="I146" i="23"/>
  <c r="I149" i="23"/>
  <c r="H554" i="23"/>
  <c r="I554" i="23" s="1"/>
  <c r="I153" i="23" l="1"/>
  <c r="H282" i="23"/>
  <c r="I282" i="23" s="1"/>
  <c r="H240" i="23" l="1"/>
  <c r="I240" i="23" s="1"/>
  <c r="H235" i="23"/>
  <c r="I235" i="23" s="1"/>
  <c r="H234" i="23"/>
  <c r="I234" i="23" s="1"/>
  <c r="H233" i="23"/>
  <c r="I233" i="23" s="1"/>
  <c r="H232" i="23"/>
  <c r="I232" i="23" s="1"/>
  <c r="H228" i="23"/>
  <c r="I228" i="23" s="1"/>
  <c r="H227" i="23"/>
  <c r="I227" i="23" s="1"/>
  <c r="H226" i="23"/>
  <c r="I226" i="23" s="1"/>
  <c r="H222" i="23"/>
  <c r="I222" i="23" s="1"/>
  <c r="H221" i="23"/>
  <c r="I221" i="23" s="1"/>
  <c r="H220" i="23"/>
  <c r="I220" i="23" s="1"/>
  <c r="H219" i="23"/>
  <c r="I219" i="23" s="1"/>
  <c r="H214" i="23"/>
  <c r="I214" i="23" s="1"/>
  <c r="F236" i="23"/>
  <c r="F229" i="23"/>
  <c r="F223" i="23"/>
  <c r="I223" i="23" l="1"/>
  <c r="F238" i="23"/>
  <c r="I236" i="23"/>
  <c r="I229" i="23"/>
  <c r="H418" i="23"/>
  <c r="I418" i="23" s="1"/>
  <c r="I238" i="23" l="1"/>
  <c r="I242" i="23" s="1"/>
  <c r="F242" i="23"/>
  <c r="F350" i="23"/>
  <c r="H350" i="23"/>
  <c r="I350" i="23" l="1"/>
  <c r="M100" i="24" l="1"/>
  <c r="L100" i="24"/>
  <c r="K100" i="24"/>
  <c r="J100" i="24"/>
  <c r="I100" i="24"/>
  <c r="H100" i="24"/>
  <c r="G100" i="24"/>
  <c r="F100" i="24"/>
  <c r="E100" i="24"/>
  <c r="D100" i="24"/>
  <c r="C100" i="24"/>
  <c r="N99" i="24"/>
  <c r="N98" i="24"/>
  <c r="N97" i="24"/>
  <c r="N96" i="24"/>
  <c r="N95" i="24"/>
  <c r="N94" i="24"/>
  <c r="N93" i="24"/>
  <c r="N92" i="24"/>
  <c r="N91" i="24"/>
  <c r="N90" i="24"/>
  <c r="N89" i="24"/>
  <c r="N88" i="24"/>
  <c r="N87" i="24"/>
  <c r="N86" i="24"/>
  <c r="N85" i="24"/>
  <c r="N84" i="24"/>
  <c r="N83" i="24"/>
  <c r="N82" i="24"/>
  <c r="N81" i="24"/>
  <c r="N80" i="24"/>
  <c r="N79" i="24"/>
  <c r="N78" i="24"/>
  <c r="N77" i="24"/>
  <c r="N76" i="24"/>
  <c r="N75" i="24"/>
  <c r="N74" i="24"/>
  <c r="N73" i="24"/>
  <c r="N72" i="24"/>
  <c r="N71" i="24"/>
  <c r="N70" i="24"/>
  <c r="N69" i="24"/>
  <c r="N68" i="24"/>
  <c r="N67" i="24"/>
  <c r="N66" i="24"/>
  <c r="N65" i="24"/>
  <c r="N64" i="24"/>
  <c r="N63" i="24"/>
  <c r="N62" i="24"/>
  <c r="N61" i="24"/>
  <c r="N60" i="24"/>
  <c r="N59" i="24"/>
  <c r="N58" i="24"/>
  <c r="N57" i="24"/>
  <c r="N56" i="24"/>
  <c r="N55" i="24"/>
  <c r="N54" i="24"/>
  <c r="N53" i="24"/>
  <c r="N52" i="24"/>
  <c r="N51" i="24"/>
  <c r="N50" i="24"/>
  <c r="N49" i="24"/>
  <c r="N48" i="24"/>
  <c r="N47" i="24"/>
  <c r="N46" i="24"/>
  <c r="N45" i="24"/>
  <c r="N44" i="24"/>
  <c r="N43" i="24"/>
  <c r="N42" i="24"/>
  <c r="N41" i="24"/>
  <c r="N40" i="24"/>
  <c r="N39" i="24"/>
  <c r="N38" i="24"/>
  <c r="N37" i="24"/>
  <c r="N36" i="24"/>
  <c r="N35" i="24"/>
  <c r="N34" i="24"/>
  <c r="N33" i="24"/>
  <c r="N32" i="24"/>
  <c r="N31" i="24"/>
  <c r="N30" i="24"/>
  <c r="N29" i="24"/>
  <c r="N28" i="24"/>
  <c r="N27" i="24"/>
  <c r="N26" i="24"/>
  <c r="N25" i="24"/>
  <c r="N24" i="24"/>
  <c r="N23" i="24"/>
  <c r="N22" i="24"/>
  <c r="N21" i="24"/>
  <c r="N20" i="24"/>
  <c r="N19" i="24"/>
  <c r="N18" i="24"/>
  <c r="N17" i="24"/>
  <c r="N16" i="24"/>
  <c r="N15" i="24"/>
  <c r="N14" i="24"/>
  <c r="N13" i="24"/>
  <c r="N12" i="24"/>
  <c r="N11" i="24"/>
  <c r="N10" i="24"/>
  <c r="N9" i="24"/>
  <c r="N8" i="24"/>
  <c r="N7" i="24"/>
  <c r="N6" i="24"/>
  <c r="N5" i="24"/>
  <c r="N4" i="24"/>
  <c r="N3" i="24"/>
  <c r="I1911" i="23"/>
  <c r="B1907" i="23"/>
  <c r="B1906" i="23"/>
  <c r="I1571" i="23"/>
  <c r="B1567" i="23"/>
  <c r="B1566" i="23"/>
  <c r="I1503" i="23"/>
  <c r="B1499" i="23"/>
  <c r="B1498" i="23"/>
  <c r="I1299" i="23"/>
  <c r="B1295" i="23"/>
  <c r="B1294" i="23"/>
  <c r="I1231" i="23"/>
  <c r="B1227" i="23"/>
  <c r="B1226" i="23"/>
  <c r="I1095" i="23"/>
  <c r="B1091" i="23"/>
  <c r="B1090" i="23"/>
  <c r="I1435" i="23"/>
  <c r="B1431" i="23"/>
  <c r="B1430" i="23"/>
  <c r="I1163" i="23"/>
  <c r="B1159" i="23"/>
  <c r="B1158" i="23"/>
  <c r="I1979" i="23"/>
  <c r="B1975" i="23"/>
  <c r="B1974" i="23"/>
  <c r="I1027" i="23"/>
  <c r="B1023" i="23"/>
  <c r="B1022" i="23"/>
  <c r="I891" i="23"/>
  <c r="B887" i="23"/>
  <c r="B886" i="23"/>
  <c r="I75" i="23"/>
  <c r="B71" i="23"/>
  <c r="B70" i="23"/>
  <c r="I959" i="23"/>
  <c r="B955" i="23"/>
  <c r="B954" i="23"/>
  <c r="I1843" i="23"/>
  <c r="B1839" i="23"/>
  <c r="B1838" i="23"/>
  <c r="I1775" i="23"/>
  <c r="B1771" i="23"/>
  <c r="B1770" i="23"/>
  <c r="I1707" i="23"/>
  <c r="B1703" i="23"/>
  <c r="B1702" i="23"/>
  <c r="I1367" i="23"/>
  <c r="B1363" i="23"/>
  <c r="B1362" i="23"/>
  <c r="I687" i="23"/>
  <c r="B683" i="23"/>
  <c r="B682" i="23"/>
  <c r="I7" i="23"/>
  <c r="B3" i="23"/>
  <c r="B2" i="23"/>
  <c r="I619" i="23"/>
  <c r="B615" i="23"/>
  <c r="B614" i="23"/>
  <c r="I143" i="23"/>
  <c r="B139" i="23"/>
  <c r="B138" i="23"/>
  <c r="I823" i="23"/>
  <c r="B819" i="23"/>
  <c r="B818" i="23"/>
  <c r="I483" i="23"/>
  <c r="B479" i="23"/>
  <c r="B478" i="23"/>
  <c r="I755" i="23"/>
  <c r="B751" i="23"/>
  <c r="B750" i="23"/>
  <c r="I551" i="23"/>
  <c r="B547" i="23"/>
  <c r="B546" i="23"/>
  <c r="I279" i="23"/>
  <c r="B275" i="23"/>
  <c r="B274" i="23"/>
  <c r="I211" i="23"/>
  <c r="B207" i="23"/>
  <c r="B206" i="23"/>
  <c r="I415" i="23"/>
  <c r="B411" i="23"/>
  <c r="B410" i="23"/>
  <c r="I347" i="23"/>
  <c r="B343" i="23"/>
  <c r="B342" i="23"/>
  <c r="H1786" i="23" l="1"/>
  <c r="I1786" i="23" s="1"/>
  <c r="I1787" i="23" s="1"/>
  <c r="I1831" i="23" s="1"/>
  <c r="H1378" i="23"/>
  <c r="I1378" i="23" s="1"/>
  <c r="I1379" i="23" s="1"/>
  <c r="I1416" i="23" s="1"/>
  <c r="H1718" i="23"/>
  <c r="I1718" i="23" s="1"/>
  <c r="I1719" i="23" s="1"/>
  <c r="I1754" i="23" s="1"/>
  <c r="N100" i="24"/>
</calcChain>
</file>

<file path=xl/sharedStrings.xml><?xml version="1.0" encoding="utf-8"?>
<sst xmlns="http://schemas.openxmlformats.org/spreadsheetml/2006/main" count="1967" uniqueCount="721">
  <si>
    <t>PAGE</t>
  </si>
  <si>
    <t>TOTAL</t>
  </si>
  <si>
    <t>ACCOUNT</t>
  </si>
  <si>
    <t>Type</t>
  </si>
  <si>
    <t>COMPANY</t>
  </si>
  <si>
    <t>FACTOR</t>
  </si>
  <si>
    <t>FACTOR %</t>
  </si>
  <si>
    <t>ALLOCATED</t>
  </si>
  <si>
    <t>REF#</t>
  </si>
  <si>
    <t>SE</t>
  </si>
  <si>
    <t>Adjustment to Rate Base:</t>
  </si>
  <si>
    <t>DIT Expense</t>
  </si>
  <si>
    <t>Description of Adjustment:</t>
  </si>
  <si>
    <t xml:space="preserve"> </t>
  </si>
  <si>
    <t>DESCRIPTION</t>
  </si>
  <si>
    <t xml:space="preserve">   California</t>
  </si>
  <si>
    <t xml:space="preserve">      Oregon</t>
  </si>
  <si>
    <t>Washington</t>
  </si>
  <si>
    <t xml:space="preserve">     Montana</t>
  </si>
  <si>
    <t>Wyo-PPL</t>
  </si>
  <si>
    <t xml:space="preserve">     Utah</t>
  </si>
  <si>
    <t>Idaho</t>
  </si>
  <si>
    <t xml:space="preserve"> Wyo-UPL</t>
  </si>
  <si>
    <t>FERC-UPL</t>
  </si>
  <si>
    <t>OTHER</t>
  </si>
  <si>
    <t>NON-UTILITY</t>
  </si>
  <si>
    <t>Situs</t>
  </si>
  <si>
    <t>System Generation</t>
  </si>
  <si>
    <t>SG</t>
  </si>
  <si>
    <t>System Generation (Pac. Power Costs on SG)</t>
  </si>
  <si>
    <t>SG-P</t>
  </si>
  <si>
    <t>System Generation (R.M.P. Costs on SG)</t>
  </si>
  <si>
    <t>SG-U</t>
  </si>
  <si>
    <t>Divisional Generation - Pac. Power</t>
  </si>
  <si>
    <t>DGP</t>
  </si>
  <si>
    <t>Divisional Generation - R.M.P.</t>
  </si>
  <si>
    <t>DGU</t>
  </si>
  <si>
    <t>System Capacity</t>
  </si>
  <si>
    <t>SC</t>
  </si>
  <si>
    <t>System Energy</t>
  </si>
  <si>
    <t>System Energy (Pac. Power Costs on SE)</t>
  </si>
  <si>
    <t>SE-P</t>
  </si>
  <si>
    <t>System Energy (R.M.P. Costs on SE)</t>
  </si>
  <si>
    <t>SE-U</t>
  </si>
  <si>
    <t>Divisional Energy - Pac. Power</t>
  </si>
  <si>
    <t>DEP</t>
  </si>
  <si>
    <t>Divisional Energy - R.M.P.</t>
  </si>
  <si>
    <t>DEU</t>
  </si>
  <si>
    <t>System Overhead</t>
  </si>
  <si>
    <t>SO</t>
  </si>
  <si>
    <t>System Overhead (Pac. Power Costs on SO)</t>
  </si>
  <si>
    <t>SO-P</t>
  </si>
  <si>
    <t>System Overhead (R.M.P. Costs on SO)</t>
  </si>
  <si>
    <t>SO-U</t>
  </si>
  <si>
    <t>Divisional Overhead - Pac. Power</t>
  </si>
  <si>
    <t>DOP</t>
  </si>
  <si>
    <t>DOU</t>
  </si>
  <si>
    <t>Gross Plant-System</t>
  </si>
  <si>
    <t>GPS</t>
  </si>
  <si>
    <t>System Gross Plant - Pac. Power</t>
  </si>
  <si>
    <t>SGPP</t>
  </si>
  <si>
    <t>System Gross Plant - R.M.P.</t>
  </si>
  <si>
    <t>SGPU</t>
  </si>
  <si>
    <t>System Net Plant</t>
  </si>
  <si>
    <t>SNP</t>
  </si>
  <si>
    <t>Total</t>
  </si>
  <si>
    <t>Seasonal System Capacity Combustion Turbine</t>
  </si>
  <si>
    <t>SSCCT</t>
  </si>
  <si>
    <t>Seasonal System Energy Combustion Turbine</t>
  </si>
  <si>
    <t>SSECT</t>
  </si>
  <si>
    <t>Seasonal System Capacity Cholla</t>
  </si>
  <si>
    <t>SSCCH</t>
  </si>
  <si>
    <t>Seasonal System Energy Cholla</t>
  </si>
  <si>
    <t>SSECH</t>
  </si>
  <si>
    <t>Seasonal System Generation Cholla</t>
  </si>
  <si>
    <t>SSGCH</t>
  </si>
  <si>
    <t>Seasonal System Capacity Purchases</t>
  </si>
  <si>
    <t>SSCP</t>
  </si>
  <si>
    <t>Seasonal System Energy Purchases</t>
  </si>
  <si>
    <t>SSEP</t>
  </si>
  <si>
    <t>Seasonal System Generation Contracts</t>
  </si>
  <si>
    <t>SSGC</t>
  </si>
  <si>
    <t>Seasonal System Generation Combustion Turbine</t>
  </si>
  <si>
    <t>SSGCT</t>
  </si>
  <si>
    <t xml:space="preserve">Mid-Columbia </t>
  </si>
  <si>
    <t>MC</t>
  </si>
  <si>
    <t>Division Net Plant Distribution</t>
  </si>
  <si>
    <t>SNPD</t>
  </si>
  <si>
    <t>Divisional Generation - Huntington</t>
  </si>
  <si>
    <t>DGUH</t>
  </si>
  <si>
    <t>Divisional Energy - Huntington</t>
  </si>
  <si>
    <t>DEUH</t>
  </si>
  <si>
    <t>Division Net Plant General-Mine - Pac. Power</t>
  </si>
  <si>
    <t>DNPGMP</t>
  </si>
  <si>
    <t>Division Net Plant General-Mine - R.M.P.</t>
  </si>
  <si>
    <t>DNPGMU</t>
  </si>
  <si>
    <t>Division Net Plant Intangible - Pac. Power</t>
  </si>
  <si>
    <t>DNPIP</t>
  </si>
  <si>
    <t>Division Net Plant Intangible - R.M.P.</t>
  </si>
  <si>
    <t>DNPIU</t>
  </si>
  <si>
    <t>Division Net Plant Steam - Pac. Power</t>
  </si>
  <si>
    <t>DNPPSP</t>
  </si>
  <si>
    <t>Division Net Plant Steam - R.M.P.</t>
  </si>
  <si>
    <t>DNPPSU</t>
  </si>
  <si>
    <t>Division Net Plant Hydro - Pac. Power</t>
  </si>
  <si>
    <t>DNPPHP</t>
  </si>
  <si>
    <t>Division Net Plant Hydro - R.M.P.</t>
  </si>
  <si>
    <t>DNPPHU</t>
  </si>
  <si>
    <t>System Net Hydro Plant-Pac. Power</t>
  </si>
  <si>
    <t>SNPPH-P</t>
  </si>
  <si>
    <t>System Net Hydro Plant-R.M.P.</t>
  </si>
  <si>
    <t>SNPPH-U</t>
  </si>
  <si>
    <t>Customer - System</t>
  </si>
  <si>
    <t>CN</t>
  </si>
  <si>
    <t>Customer - Pac. Power</t>
  </si>
  <si>
    <t>CNP</t>
  </si>
  <si>
    <t>Customer - R.M.P.</t>
  </si>
  <si>
    <t>CNU</t>
  </si>
  <si>
    <t>Washington Business Tax</t>
  </si>
  <si>
    <t>WBTAX</t>
  </si>
  <si>
    <t>Operating Revenue - Idaho</t>
  </si>
  <si>
    <t>OPRV-ID</t>
  </si>
  <si>
    <t>Operating Revenue - Wyoming</t>
  </si>
  <si>
    <t>OPRVWY</t>
  </si>
  <si>
    <t>Excise Tax - superfund</t>
  </si>
  <si>
    <t>EXCTAX</t>
  </si>
  <si>
    <t>Interest</t>
  </si>
  <si>
    <t>INT</t>
  </si>
  <si>
    <t>CIAC</t>
  </si>
  <si>
    <t>Idaho State Income Tax</t>
  </si>
  <si>
    <t>IDSIT</t>
  </si>
  <si>
    <t>Blank</t>
  </si>
  <si>
    <t>DONOTUSE</t>
  </si>
  <si>
    <t>Bad Debt Expense</t>
  </si>
  <si>
    <t>BADDEBT</t>
  </si>
  <si>
    <t>WYP</t>
  </si>
  <si>
    <t>Accumulated Investment Tax Credit 1984</t>
  </si>
  <si>
    <t>ITC84</t>
  </si>
  <si>
    <t>Accumulated Investment Tax Credit 1985</t>
  </si>
  <si>
    <t>ITC85</t>
  </si>
  <si>
    <t>Accumulated Investment Tax Credit 1986</t>
  </si>
  <si>
    <t>ITC86</t>
  </si>
  <si>
    <t>Accumulated Investment Tax Credit 1988</t>
  </si>
  <si>
    <t>ITC88</t>
  </si>
  <si>
    <t>Accumulated Investment Tax Credit 1989</t>
  </si>
  <si>
    <t>ITC89</t>
  </si>
  <si>
    <t>Accumulated Investment Tax Credit 1990</t>
  </si>
  <si>
    <t>ITC90</t>
  </si>
  <si>
    <t>Other Electric</t>
  </si>
  <si>
    <t>Non-Utility</t>
  </si>
  <si>
    <t>NUTIL</t>
  </si>
  <si>
    <t>System Net Steam Plant</t>
  </si>
  <si>
    <t>SNPPS</t>
  </si>
  <si>
    <t>System Net Transmission Plant</t>
  </si>
  <si>
    <t>SNPT</t>
  </si>
  <si>
    <t>System Net Production Plant</t>
  </si>
  <si>
    <t>SNPP</t>
  </si>
  <si>
    <t>System Net Hydro Plant</t>
  </si>
  <si>
    <t>SNPPH</t>
  </si>
  <si>
    <t>System Net Nuclear Plant</t>
  </si>
  <si>
    <t>SNPPN</t>
  </si>
  <si>
    <t>System Net Other Production Plant</t>
  </si>
  <si>
    <t>SNPPO</t>
  </si>
  <si>
    <t>System Net General Plant</t>
  </si>
  <si>
    <t>SNPG</t>
  </si>
  <si>
    <t>System Net Intangible Plant</t>
  </si>
  <si>
    <t>SNPI</t>
  </si>
  <si>
    <t>Trojan Plant Allocator</t>
  </si>
  <si>
    <t>TROJP</t>
  </si>
  <si>
    <t>Trojan Decommissioning Allocator</t>
  </si>
  <si>
    <t>TROJD</t>
  </si>
  <si>
    <t>Income Before Taxes</t>
  </si>
  <si>
    <t>IBT</t>
  </si>
  <si>
    <t>DITEXP</t>
  </si>
  <si>
    <t>DIT Balance</t>
  </si>
  <si>
    <t>DITBAL</t>
  </si>
  <si>
    <t>Tax Depreciation</t>
  </si>
  <si>
    <t>TAXDEPR</t>
  </si>
  <si>
    <t>SCHMAT Depreciation Expense</t>
  </si>
  <si>
    <t>SCHMDEXP</t>
  </si>
  <si>
    <t>SCHMDT Amortization Expense</t>
  </si>
  <si>
    <t>SCHMAEXP</t>
  </si>
  <si>
    <t>System Generation Cholla Transaction</t>
  </si>
  <si>
    <t>SGCT</t>
  </si>
  <si>
    <t>Rocky Mountain Power</t>
  </si>
  <si>
    <t>WY-ALL</t>
  </si>
  <si>
    <t>Adjustment to Revenue:</t>
  </si>
  <si>
    <t>UT</t>
  </si>
  <si>
    <t>CA</t>
  </si>
  <si>
    <t>OR</t>
  </si>
  <si>
    <t>WA</t>
  </si>
  <si>
    <t>ID</t>
  </si>
  <si>
    <t>Adjustment to Expense:</t>
  </si>
  <si>
    <t>Company Name:</t>
  </si>
  <si>
    <t>File Name:</t>
  </si>
  <si>
    <t>Wage and Employee Benefit Adjustment</t>
  </si>
  <si>
    <t>WYU</t>
  </si>
  <si>
    <t>Multiple</t>
  </si>
  <si>
    <t>FERC</t>
  </si>
  <si>
    <t>501SE</t>
  </si>
  <si>
    <t>557SG</t>
  </si>
  <si>
    <t>580SNPD</t>
  </si>
  <si>
    <t>593SNPD</t>
  </si>
  <si>
    <t>903CN</t>
  </si>
  <si>
    <t>908CN</t>
  </si>
  <si>
    <t>908OTHER</t>
  </si>
  <si>
    <t>920SO</t>
  </si>
  <si>
    <t>935SO</t>
  </si>
  <si>
    <t>500SG</t>
  </si>
  <si>
    <t>512SG</t>
  </si>
  <si>
    <t>535SG-P</t>
  </si>
  <si>
    <t>535SG-U</t>
  </si>
  <si>
    <t>545SG-P</t>
  </si>
  <si>
    <t>545SG-U</t>
  </si>
  <si>
    <t>548SG</t>
  </si>
  <si>
    <t>553SG</t>
  </si>
  <si>
    <t>560SG</t>
  </si>
  <si>
    <t>571SG</t>
  </si>
  <si>
    <t>Utility Labor</t>
  </si>
  <si>
    <t>Non-Utility/Capital</t>
  </si>
  <si>
    <t>SCHMAT</t>
  </si>
  <si>
    <t>Schedule M Deduction</t>
  </si>
  <si>
    <t>SCHMDT</t>
  </si>
  <si>
    <t>Below</t>
  </si>
  <si>
    <t>Above</t>
  </si>
  <si>
    <t>555NPC</t>
  </si>
  <si>
    <t>108HP</t>
  </si>
  <si>
    <t>404IP</t>
  </si>
  <si>
    <t>108TP</t>
  </si>
  <si>
    <t>Adjustment Detail:</t>
  </si>
  <si>
    <t>500-935</t>
  </si>
  <si>
    <t>% Of Total</t>
  </si>
  <si>
    <t>Ref 4.2.2</t>
  </si>
  <si>
    <t>Sales for Resale (Account 447)</t>
  </si>
  <si>
    <t>Existing Firm PPL</t>
  </si>
  <si>
    <t>Existing Firm UPL</t>
  </si>
  <si>
    <t>Post-Merger Firm</t>
  </si>
  <si>
    <t>Non-Firm</t>
  </si>
  <si>
    <t>Total Sales for Resale</t>
  </si>
  <si>
    <t>Purchased Power (Account 555)</t>
  </si>
  <si>
    <t>Existing Firm Demand PPL</t>
  </si>
  <si>
    <t>Existing Firm Demand UPL</t>
  </si>
  <si>
    <t>Existing Firm Energy</t>
  </si>
  <si>
    <t>Post-merger Firm</t>
  </si>
  <si>
    <t xml:space="preserve">Secondary Purchases </t>
  </si>
  <si>
    <t>Total Purchased Power Adjustments:</t>
  </si>
  <si>
    <t>Wheeling Expense (Account 565)</t>
  </si>
  <si>
    <t>Total Wheeling Expense Adjustments:</t>
  </si>
  <si>
    <t>Fuel Expense (Accounts 501, 503, 547)</t>
  </si>
  <si>
    <t>Fuel Consumed - Coal</t>
  </si>
  <si>
    <t>Fuel Consumed - Gas</t>
  </si>
  <si>
    <t>Steam from Other Sources</t>
  </si>
  <si>
    <t>Natural Gas Consumed</t>
  </si>
  <si>
    <t>Simple Cycle Combustion Turbines</t>
  </si>
  <si>
    <t>Cholla / APS Exchange</t>
  </si>
  <si>
    <t>Total Fuel Expense Adjustments:</t>
  </si>
  <si>
    <t>Total Power Cost Adjustment</t>
  </si>
  <si>
    <t>Steam Depreciation Expense</t>
  </si>
  <si>
    <t>403SP</t>
  </si>
  <si>
    <t>Hydro Depreciation Expense</t>
  </si>
  <si>
    <t>403HP</t>
  </si>
  <si>
    <t>Other Depreciation Expense</t>
  </si>
  <si>
    <t>403OP</t>
  </si>
  <si>
    <t>Transmission Depreciation Expense</t>
  </si>
  <si>
    <t>403TP</t>
  </si>
  <si>
    <t>Distribution Depreciation Expense</t>
  </si>
  <si>
    <t>General Depreciation Expense</t>
  </si>
  <si>
    <t>403GP</t>
  </si>
  <si>
    <t>Steam Depreciation Reserve</t>
  </si>
  <si>
    <t>108SP</t>
  </si>
  <si>
    <t>Hydro Depreciation Reserve</t>
  </si>
  <si>
    <t>Other Depreciation Reserve</t>
  </si>
  <si>
    <t>108OP</t>
  </si>
  <si>
    <t>Transmission Depreciation Reserve</t>
  </si>
  <si>
    <t>Distribution Depreciation Reserve</t>
  </si>
  <si>
    <t>General Depreciation Reserve</t>
  </si>
  <si>
    <t>108GP</t>
  </si>
  <si>
    <t>Mining Depreciation Reserve</t>
  </si>
  <si>
    <t>108MP</t>
  </si>
  <si>
    <t>Intangible Amortization Reserve</t>
  </si>
  <si>
    <t>111IP</t>
  </si>
  <si>
    <t>Hydro Amortization Reserve</t>
  </si>
  <si>
    <t>111HP</t>
  </si>
  <si>
    <t>General Amortization Reserve</t>
  </si>
  <si>
    <t>111GP</t>
  </si>
  <si>
    <t>Other Tangible Property</t>
  </si>
  <si>
    <t>Steam Plant Additions</t>
  </si>
  <si>
    <t>Hydro Plant Additions</t>
  </si>
  <si>
    <t>Other Plant Additions</t>
  </si>
  <si>
    <t>Transmission Plant Additions</t>
  </si>
  <si>
    <t>Distribution Plant Additions</t>
  </si>
  <si>
    <t>General Plant Additions</t>
  </si>
  <si>
    <t>Intangible Plant Additions</t>
  </si>
  <si>
    <t>Mining Plant Additions</t>
  </si>
  <si>
    <t>Total Plant Additions</t>
  </si>
  <si>
    <t>WY</t>
  </si>
  <si>
    <t>447NPC</t>
  </si>
  <si>
    <t>565NPC</t>
  </si>
  <si>
    <t>501NPC</t>
  </si>
  <si>
    <t>503NPC</t>
  </si>
  <si>
    <t>547NPC</t>
  </si>
  <si>
    <t>FED Renewable Energy Tax Credit</t>
  </si>
  <si>
    <t>Test</t>
  </si>
  <si>
    <t>Allocation %</t>
  </si>
  <si>
    <t>MT</t>
  </si>
  <si>
    <t>REC Revenue</t>
  </si>
  <si>
    <t>Adjustment to Tax:</t>
  </si>
  <si>
    <t>SG-W</t>
  </si>
  <si>
    <t>Divisional Overhead - R.M.P. Power</t>
  </si>
  <si>
    <t>Fuel - Overburden Amortization - Idaho</t>
  </si>
  <si>
    <t>Fuel - Overburden Amortization - Wyoming</t>
  </si>
  <si>
    <t>Final Reclamation Liability</t>
  </si>
  <si>
    <t>AVERAGE FACTORS</t>
  </si>
  <si>
    <t>557SE</t>
  </si>
  <si>
    <t>502SG</t>
  </si>
  <si>
    <t>505SG</t>
  </si>
  <si>
    <t>506SG</t>
  </si>
  <si>
    <t>510SG</t>
  </si>
  <si>
    <t>511SG</t>
  </si>
  <si>
    <t>513SG</t>
  </si>
  <si>
    <t>514SG</t>
  </si>
  <si>
    <t>536SG-P</t>
  </si>
  <si>
    <t>537SG-P</t>
  </si>
  <si>
    <t>537SG-U</t>
  </si>
  <si>
    <t>539SG-P</t>
  </si>
  <si>
    <t>539SG-U</t>
  </si>
  <si>
    <t>540SG-P</t>
  </si>
  <si>
    <t>542SG-P</t>
  </si>
  <si>
    <t>542SG-U</t>
  </si>
  <si>
    <t>543SG-P</t>
  </si>
  <si>
    <t>543SG-U</t>
  </si>
  <si>
    <t>544SG-P</t>
  </si>
  <si>
    <t>544SG-U</t>
  </si>
  <si>
    <t>549SG</t>
  </si>
  <si>
    <t>552SG</t>
  </si>
  <si>
    <t>554SG</t>
  </si>
  <si>
    <t>556SG</t>
  </si>
  <si>
    <t>561SG</t>
  </si>
  <si>
    <t>562SG</t>
  </si>
  <si>
    <t>563SG</t>
  </si>
  <si>
    <t>566SG</t>
  </si>
  <si>
    <t>567SG</t>
  </si>
  <si>
    <t>568SG</t>
  </si>
  <si>
    <t>569SG</t>
  </si>
  <si>
    <t>570SG</t>
  </si>
  <si>
    <t>572SG</t>
  </si>
  <si>
    <t>573SG</t>
  </si>
  <si>
    <t>580CA</t>
  </si>
  <si>
    <t>580OR</t>
  </si>
  <si>
    <t>580WA</t>
  </si>
  <si>
    <t>581OR</t>
  </si>
  <si>
    <t>581SNPD</t>
  </si>
  <si>
    <t>582CA</t>
  </si>
  <si>
    <t>582OR</t>
  </si>
  <si>
    <t>582SNPD</t>
  </si>
  <si>
    <t>582UT</t>
  </si>
  <si>
    <t>582WA</t>
  </si>
  <si>
    <t>582WYP</t>
  </si>
  <si>
    <t>583CA</t>
  </si>
  <si>
    <t>583OR</t>
  </si>
  <si>
    <t>583SNPD</t>
  </si>
  <si>
    <t>583UT</t>
  </si>
  <si>
    <t>583WA</t>
  </si>
  <si>
    <t>583WYP</t>
  </si>
  <si>
    <t>583WYU</t>
  </si>
  <si>
    <t>585SNPD</t>
  </si>
  <si>
    <t>586CA</t>
  </si>
  <si>
    <t>586OR</t>
  </si>
  <si>
    <t>586SNPD</t>
  </si>
  <si>
    <t>586UT</t>
  </si>
  <si>
    <t>586WA</t>
  </si>
  <si>
    <t>586WYP</t>
  </si>
  <si>
    <t>586WYU</t>
  </si>
  <si>
    <t>587CA</t>
  </si>
  <si>
    <t>587OR</t>
  </si>
  <si>
    <t>587UT</t>
  </si>
  <si>
    <t>587WA</t>
  </si>
  <si>
    <t>587WYP</t>
  </si>
  <si>
    <t>587WYU</t>
  </si>
  <si>
    <t>588CA</t>
  </si>
  <si>
    <t>588OR</t>
  </si>
  <si>
    <t>588SNPD</t>
  </si>
  <si>
    <t>588UT</t>
  </si>
  <si>
    <t>588WA</t>
  </si>
  <si>
    <t>588WYP</t>
  </si>
  <si>
    <t>588WYU</t>
  </si>
  <si>
    <t>589CA</t>
  </si>
  <si>
    <t>589OR</t>
  </si>
  <si>
    <t>589UT</t>
  </si>
  <si>
    <t>589WA</t>
  </si>
  <si>
    <t>589WYP</t>
  </si>
  <si>
    <t>589WYU</t>
  </si>
  <si>
    <t>590CA</t>
  </si>
  <si>
    <t>590OR</t>
  </si>
  <si>
    <t>590SNPD</t>
  </si>
  <si>
    <t>590UT</t>
  </si>
  <si>
    <t>590WA</t>
  </si>
  <si>
    <t>590WYP</t>
  </si>
  <si>
    <t>592CA</t>
  </si>
  <si>
    <t>592OR</t>
  </si>
  <si>
    <t>592SNPD</t>
  </si>
  <si>
    <t>592UT</t>
  </si>
  <si>
    <t>592WA</t>
  </si>
  <si>
    <t>592WYP</t>
  </si>
  <si>
    <t>592WYU</t>
  </si>
  <si>
    <t>593CA</t>
  </si>
  <si>
    <t>593OR</t>
  </si>
  <si>
    <t>593UT</t>
  </si>
  <si>
    <t>593WA</t>
  </si>
  <si>
    <t>593WYP</t>
  </si>
  <si>
    <t>593WYU</t>
  </si>
  <si>
    <t>594CA</t>
  </si>
  <si>
    <t>594OR</t>
  </si>
  <si>
    <t>594UT</t>
  </si>
  <si>
    <t>594WA</t>
  </si>
  <si>
    <t>594WYP</t>
  </si>
  <si>
    <t>594WYU</t>
  </si>
  <si>
    <t>595SNPD</t>
  </si>
  <si>
    <t>596CA</t>
  </si>
  <si>
    <t>596OR</t>
  </si>
  <si>
    <t>596UT</t>
  </si>
  <si>
    <t>596WA</t>
  </si>
  <si>
    <t>596WYP</t>
  </si>
  <si>
    <t>596WYU</t>
  </si>
  <si>
    <t>597CA</t>
  </si>
  <si>
    <t>597OR</t>
  </si>
  <si>
    <t>597SNPD</t>
  </si>
  <si>
    <t>597UT</t>
  </si>
  <si>
    <t>597WA</t>
  </si>
  <si>
    <t>597WYP</t>
  </si>
  <si>
    <t>597WYU</t>
  </si>
  <si>
    <t>598CA</t>
  </si>
  <si>
    <t>598OR</t>
  </si>
  <si>
    <t>598SNPD</t>
  </si>
  <si>
    <t>598UT</t>
  </si>
  <si>
    <t>598WA</t>
  </si>
  <si>
    <t>901CN</t>
  </si>
  <si>
    <t>901OR</t>
  </si>
  <si>
    <t>902CA</t>
  </si>
  <si>
    <t>902CN</t>
  </si>
  <si>
    <t>902OR</t>
  </si>
  <si>
    <t>902UT</t>
  </si>
  <si>
    <t>902WA</t>
  </si>
  <si>
    <t>902WYP</t>
  </si>
  <si>
    <t>902WYU</t>
  </si>
  <si>
    <t>903CA</t>
  </si>
  <si>
    <t>903OR</t>
  </si>
  <si>
    <t>903UT</t>
  </si>
  <si>
    <t>903WA</t>
  </si>
  <si>
    <t>903WYP</t>
  </si>
  <si>
    <t>903WYU</t>
  </si>
  <si>
    <t>905CN</t>
  </si>
  <si>
    <t>907CN</t>
  </si>
  <si>
    <t>908CA</t>
  </si>
  <si>
    <t>908OR</t>
  </si>
  <si>
    <t>908UT</t>
  </si>
  <si>
    <t>908WA</t>
  </si>
  <si>
    <t>908WYP</t>
  </si>
  <si>
    <t>909CN</t>
  </si>
  <si>
    <t>910CN</t>
  </si>
  <si>
    <t>920CA</t>
  </si>
  <si>
    <t>920OR</t>
  </si>
  <si>
    <t>920UT</t>
  </si>
  <si>
    <t>920WA</t>
  </si>
  <si>
    <t>921SO</t>
  </si>
  <si>
    <t>922SO</t>
  </si>
  <si>
    <t>928CA</t>
  </si>
  <si>
    <t>928OR</t>
  </si>
  <si>
    <t>928SO</t>
  </si>
  <si>
    <t>928UT</t>
  </si>
  <si>
    <t>928WA</t>
  </si>
  <si>
    <t>928WYP</t>
  </si>
  <si>
    <t>929SO</t>
  </si>
  <si>
    <t>935CA</t>
  </si>
  <si>
    <t>935OR</t>
  </si>
  <si>
    <t>935WA</t>
  </si>
  <si>
    <t>928ID</t>
  </si>
  <si>
    <t>908ID</t>
  </si>
  <si>
    <t>902ID</t>
  </si>
  <si>
    <t>903ID</t>
  </si>
  <si>
    <t>597ID</t>
  </si>
  <si>
    <t>596ID</t>
  </si>
  <si>
    <t>593ID</t>
  </si>
  <si>
    <t>594ID</t>
  </si>
  <si>
    <t>590ID</t>
  </si>
  <si>
    <t>592ID</t>
  </si>
  <si>
    <t>587ID</t>
  </si>
  <si>
    <t>588ID</t>
  </si>
  <si>
    <t>582ID</t>
  </si>
  <si>
    <t>583ID</t>
  </si>
  <si>
    <t>586ID</t>
  </si>
  <si>
    <t>Deferred Tax Expense</t>
  </si>
  <si>
    <t>Schedule M Addition</t>
  </si>
  <si>
    <t>(1)</t>
  </si>
  <si>
    <t>Situs Contracts</t>
  </si>
  <si>
    <t>UTAH</t>
  </si>
  <si>
    <t>OR/CA/WA RPS Eligible:</t>
  </si>
  <si>
    <t>Adjustment for CA RPS Banking</t>
  </si>
  <si>
    <t>Adjustment for OR RPS Banking</t>
  </si>
  <si>
    <t>Adjustment for WA RPS Banking</t>
  </si>
  <si>
    <t>OR/CA RPS Eligible</t>
  </si>
  <si>
    <t>CA RPS Eligible</t>
  </si>
  <si>
    <t>Adjustment for OR RPS - Ineligible Wind</t>
  </si>
  <si>
    <t>Reallocate Increm. Rev. - Non-RPS States</t>
  </si>
  <si>
    <t>2010 PROTOCOL</t>
  </si>
  <si>
    <t>Adjustment by FERC Account and 2010 Protocol Factor</t>
  </si>
  <si>
    <t>2010 Protocol  Factor</t>
  </si>
  <si>
    <t>Jurisdiction:</t>
  </si>
  <si>
    <t>500SNPPS</t>
  </si>
  <si>
    <t>502SNPPS</t>
  </si>
  <si>
    <t>505SNPPS</t>
  </si>
  <si>
    <t>506SNPPS</t>
  </si>
  <si>
    <t>510SNPPS</t>
  </si>
  <si>
    <t>511SNPPS</t>
  </si>
  <si>
    <t>512SNPPS</t>
  </si>
  <si>
    <t>513SNPPS</t>
  </si>
  <si>
    <t>514SNPPS</t>
  </si>
  <si>
    <t>535SNPPH-P</t>
  </si>
  <si>
    <t>535SNPPH-U</t>
  </si>
  <si>
    <t>536SNPPH-P</t>
  </si>
  <si>
    <t>537SNPPH-P</t>
  </si>
  <si>
    <t>537SNPPH-U</t>
  </si>
  <si>
    <t>539SNPPH-P</t>
  </si>
  <si>
    <t>539SNPPH-U</t>
  </si>
  <si>
    <t>540SNPPH-P</t>
  </si>
  <si>
    <t>542SNPPH-P</t>
  </si>
  <si>
    <t>542SNPPH-U</t>
  </si>
  <si>
    <t>543SNPPH-P</t>
  </si>
  <si>
    <t>543SNPPH-U</t>
  </si>
  <si>
    <t>544SNPPH-P</t>
  </si>
  <si>
    <t>544SNPPH-U</t>
  </si>
  <si>
    <t>545SNPPH-P</t>
  </si>
  <si>
    <t>545SNPPH-U</t>
  </si>
  <si>
    <t>548SNPPO</t>
  </si>
  <si>
    <t>549OR</t>
  </si>
  <si>
    <t>549SNPPO</t>
  </si>
  <si>
    <t>552SNPPO</t>
  </si>
  <si>
    <t>553SNPPO</t>
  </si>
  <si>
    <t>554SNPPO</t>
  </si>
  <si>
    <t>560SNPT</t>
  </si>
  <si>
    <t>561SNPT</t>
  </si>
  <si>
    <t>562SNPT</t>
  </si>
  <si>
    <t>563SNPT</t>
  </si>
  <si>
    <t>566SNPT</t>
  </si>
  <si>
    <t>567SNPT</t>
  </si>
  <si>
    <t>568SNPT</t>
  </si>
  <si>
    <t>569SNPT</t>
  </si>
  <si>
    <t>570SNPT</t>
  </si>
  <si>
    <t>571SNPT</t>
  </si>
  <si>
    <t>572SNPT</t>
  </si>
  <si>
    <t>573SNPT</t>
  </si>
  <si>
    <t>580ID</t>
  </si>
  <si>
    <t>580UT</t>
  </si>
  <si>
    <t>580WYP</t>
  </si>
  <si>
    <t>580WYU</t>
  </si>
  <si>
    <t>589ID</t>
  </si>
  <si>
    <t>594SNPD</t>
  </si>
  <si>
    <t>595WYP</t>
  </si>
  <si>
    <t>598WYU</t>
  </si>
  <si>
    <t>905OR</t>
  </si>
  <si>
    <t>907OR</t>
  </si>
  <si>
    <t>909UT</t>
  </si>
  <si>
    <t>909WA</t>
  </si>
  <si>
    <t>935ID</t>
  </si>
  <si>
    <t>935WYU</t>
  </si>
  <si>
    <t>Utah General Rate Case - June 2015</t>
  </si>
  <si>
    <t>Actuals
12 Months Ended
June 2013</t>
  </si>
  <si>
    <t xml:space="preserve">
12 Months Ending June 2015</t>
  </si>
  <si>
    <t>Adjustment to June 2015</t>
  </si>
  <si>
    <t>Adjust to June 2015 13-Month Avg Balance</t>
  </si>
  <si>
    <t>592MT</t>
  </si>
  <si>
    <t>595OR</t>
  </si>
  <si>
    <t>JAM Input</t>
  </si>
  <si>
    <t>2010P Indicator</t>
  </si>
  <si>
    <t>Period:</t>
  </si>
  <si>
    <t>Historical = 12 ME June 2013; Forecast 12 ME June 2015</t>
  </si>
  <si>
    <t>Add REC Revenue 12 ME June 2015</t>
  </si>
  <si>
    <t>Re-allocate June 2015 REC Revenues According to RPS Eligibility:</t>
  </si>
  <si>
    <t>Total Test Period Revenue 12 ME June 2015</t>
  </si>
  <si>
    <t>Total Test Period Re-allocated Revenue</t>
  </si>
  <si>
    <t>Add Leaning Juniper Revenue</t>
  </si>
  <si>
    <t>12.1.1</t>
  </si>
  <si>
    <t>Wilsonville Sub-Lease Revenue</t>
  </si>
  <si>
    <t>INCREMENTAL</t>
  </si>
  <si>
    <t>12.3.1</t>
  </si>
  <si>
    <t>12.4.1</t>
  </si>
  <si>
    <t xml:space="preserve">Remove Utah Challenge Grants </t>
  </si>
  <si>
    <t>12.5.1</t>
  </si>
  <si>
    <t>Challenge Grants</t>
  </si>
  <si>
    <t>Lobbying Expense</t>
  </si>
  <si>
    <t>Remove Lobbying Portion of UTC Membership</t>
  </si>
  <si>
    <t>Lobbying Portion of UTC membership</t>
  </si>
  <si>
    <t>Escalation Applied to Test Period 3.73%</t>
  </si>
  <si>
    <t>Rebuttal Adjustment</t>
  </si>
  <si>
    <t>Lease Expense</t>
  </si>
  <si>
    <t>Building Lease Expense</t>
  </si>
  <si>
    <t>Airline Hangar Expense</t>
  </si>
  <si>
    <t>Intercompany Affiliate Charges</t>
  </si>
  <si>
    <t>Account Service Charge</t>
  </si>
  <si>
    <t>12.10.1</t>
  </si>
  <si>
    <t>Rebuttal Adjustments</t>
  </si>
  <si>
    <t>Rebuttal Adjustment Utah Allocated</t>
  </si>
  <si>
    <t>Rebuttal Position Utah Allocated</t>
  </si>
  <si>
    <t>12.9.1</t>
  </si>
  <si>
    <t>Net Power Cost Update</t>
  </si>
  <si>
    <t>Other Generation</t>
  </si>
  <si>
    <t>12.29.1</t>
  </si>
  <si>
    <t>June 2015 13-Month Average Balance - As Filed</t>
  </si>
  <si>
    <t>June 2015 13-Month Average Balance - DPU</t>
  </si>
  <si>
    <t>Adjustment Detail - Trapper:</t>
  </si>
  <si>
    <t>Adjustment Detail - Bridger:</t>
  </si>
  <si>
    <t>Cottonwood Coal Lease</t>
  </si>
  <si>
    <t>Company Filed</t>
  </si>
  <si>
    <t>Incremental Change</t>
  </si>
  <si>
    <t>Company Data Response DPU 16.1</t>
  </si>
  <si>
    <t>Adjustment to Reserve:</t>
  </si>
  <si>
    <t>General  Plant</t>
  </si>
  <si>
    <t>Depreciation Reserve</t>
  </si>
  <si>
    <t>Depreciation Expense</t>
  </si>
  <si>
    <t>General Plant - Schedule M Addition</t>
  </si>
  <si>
    <t>General Plant - Schedule M Deduction</t>
  </si>
  <si>
    <t>General Plant - Deferred Tax Expense</t>
  </si>
  <si>
    <t>General Plant - Deferred Tax Balance</t>
  </si>
  <si>
    <t>Hydro  Plant</t>
  </si>
  <si>
    <t>Steam  Plant</t>
  </si>
  <si>
    <t>Mining  Plant</t>
  </si>
  <si>
    <t>Transmission  Plant</t>
  </si>
  <si>
    <t>Contingency Reserve</t>
  </si>
  <si>
    <t>Deferred Tax Balance</t>
  </si>
  <si>
    <t>Include Condit Depreciation Expense</t>
  </si>
  <si>
    <t>Lake Side 2 Overhaul in Service Date Change</t>
  </si>
  <si>
    <t>JB U3 Replace Finishing Superheater 15</t>
  </si>
  <si>
    <t>Steam Plant</t>
  </si>
  <si>
    <t>Other Plant</t>
  </si>
  <si>
    <t>Depreciation Expense Update</t>
  </si>
  <si>
    <t>Depreciation Reserve Update</t>
  </si>
  <si>
    <t>Tax Update</t>
  </si>
  <si>
    <t>Total Reserve Adjustment</t>
  </si>
  <si>
    <t>Intangible Amortization Expense</t>
  </si>
  <si>
    <t>Total Expense Adjustment</t>
  </si>
  <si>
    <t>U3 OH Boiler Waterwall Tube Replacement at Naughton</t>
  </si>
  <si>
    <t xml:space="preserve">Remove U3 OH Waterwall Tube Replacement </t>
  </si>
  <si>
    <t>Special Contract Revenues</t>
  </si>
  <si>
    <t>Sub-lease Revenue</t>
  </si>
  <si>
    <t>REC Revenue 10 Percent Incentive</t>
  </si>
  <si>
    <t>12.8.1</t>
  </si>
  <si>
    <t>Reduction to Affiliate Charges</t>
  </si>
  <si>
    <t>Wage and Benefits Update</t>
  </si>
  <si>
    <t>12.3.2</t>
  </si>
  <si>
    <t>12.3.3</t>
  </si>
  <si>
    <t>12.3.5</t>
  </si>
  <si>
    <t>12.3.6</t>
  </si>
  <si>
    <t>12.3.7</t>
  </si>
  <si>
    <t>12.3.8</t>
  </si>
  <si>
    <t>12.3.9</t>
  </si>
  <si>
    <t>Uncollectible Accounts Expense</t>
  </si>
  <si>
    <t>Condit Hydroelectric Dam Decommissioning Expense Correction</t>
  </si>
  <si>
    <t>DPU Updates Adjustment</t>
  </si>
  <si>
    <t>Bridger and Trapper Update</t>
  </si>
  <si>
    <t>12.2.1</t>
  </si>
  <si>
    <t>Fuel Stock Update</t>
  </si>
  <si>
    <t>Lake Side 2 Prepaid Overhaul</t>
  </si>
  <si>
    <t>12.16.1</t>
  </si>
  <si>
    <t>FC200 to FC300 Replacement</t>
  </si>
  <si>
    <t>Big Fork Penstock</t>
  </si>
  <si>
    <t>Jim Bridger Unit 3 Small Projects</t>
  </si>
  <si>
    <t>Mill Fork South Lease Acquisition</t>
  </si>
  <si>
    <t>Casper Outer Loop</t>
  </si>
  <si>
    <t>Renewable Energy Tax Credit Update</t>
  </si>
  <si>
    <t>Vehicle Replacement</t>
  </si>
  <si>
    <t>ADIT - Steam</t>
  </si>
  <si>
    <t>ADIT - Pollution Control</t>
  </si>
  <si>
    <t>ADIT - Hydro</t>
  </si>
  <si>
    <t>ADIT - Other Production</t>
  </si>
  <si>
    <t>ADIT - Wind</t>
  </si>
  <si>
    <t>ADIT - Transmission</t>
  </si>
  <si>
    <t>ADIT - Distribution</t>
  </si>
  <si>
    <t>ADIT - General - UT</t>
  </si>
  <si>
    <t>ADIT - General - SG</t>
  </si>
  <si>
    <t>ADIT - General - SO</t>
  </si>
  <si>
    <t>ADIT - General - CN</t>
  </si>
  <si>
    <t>ADIT - General - SE</t>
  </si>
  <si>
    <t>ADIT - Mining</t>
  </si>
  <si>
    <t>ADIT - Intangible - UT</t>
  </si>
  <si>
    <t>ADIT - Intangible - CN</t>
  </si>
  <si>
    <t>ADIT - Intangible - SE</t>
  </si>
  <si>
    <t>ADIT - Intangible - SG</t>
  </si>
  <si>
    <t>ADIT - Intangible - SO</t>
  </si>
  <si>
    <t>Retain 10 Percent Incentive on REC Revenue</t>
  </si>
  <si>
    <t>Fuel Stock - Pro Forma</t>
  </si>
  <si>
    <t>Fuel Stock - Working Capital Deposit</t>
  </si>
  <si>
    <t>Medicare Tax Correction</t>
  </si>
  <si>
    <t>Wage Increase Update</t>
  </si>
  <si>
    <t>AIP Update</t>
  </si>
  <si>
    <t>Pension Actuarial Report Update</t>
  </si>
  <si>
    <t>Postretirement Actuarial Report Update</t>
  </si>
  <si>
    <t>Normalize 401K Administrative Expense</t>
  </si>
  <si>
    <t xml:space="preserve">Eliminate Severance </t>
  </si>
  <si>
    <t>UAE Exhibit RR 1.2</t>
  </si>
  <si>
    <t>DPU Exhibit 9.2</t>
  </si>
  <si>
    <t>12.11.1</t>
  </si>
  <si>
    <t>OCS Exhibit 3.9D</t>
  </si>
  <si>
    <t>12.12.1</t>
  </si>
  <si>
    <t>12.23.1</t>
  </si>
  <si>
    <t>DPU Exhibit 5.1.0</t>
  </si>
  <si>
    <t>DPU Exhibit 5.11.0</t>
  </si>
  <si>
    <t>(2)</t>
  </si>
  <si>
    <t>DPU Exhibit 5.11.0, formula corrected</t>
  </si>
  <si>
    <t>DPU Exhibit 5.12.0</t>
  </si>
  <si>
    <t>DPU Exhibit 5.19.0</t>
  </si>
  <si>
    <t>DPU Exhibit 5.22.0</t>
  </si>
  <si>
    <t>DPU Exhibit 5.23.0</t>
  </si>
  <si>
    <t>DPU Exhibit 5.8.0.</t>
  </si>
  <si>
    <t>DPU Exhibit 5.6.0.</t>
  </si>
  <si>
    <t>DPU Exhibit 5.7.0.</t>
  </si>
  <si>
    <t>12.30.1</t>
  </si>
  <si>
    <t>12.30.2</t>
  </si>
  <si>
    <t>Soda Spillway Improvements Project</t>
  </si>
  <si>
    <t>DPU Exhibit 5.31.0</t>
  </si>
  <si>
    <t>REBUTTAL POSITION COLUMNS</t>
  </si>
  <si>
    <t>FILED POSITION COLUMNS</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</si>
</sst>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0%"/>
    <numFmt numFmtId="167" formatCode="_(&quot;$&quot;* #,##0_);_(&quot;$&quot;* \(#,##0\);_(&quot;$&quot;* &quot;-&quot;??_);_(@_)"/>
    <numFmt numFmtId="168" formatCode="0.000%"/>
    <numFmt numFmtId="169" formatCode="_(* #,##0.000000000_);_(* \(#,##0.000000000\);_(* &quot;-&quot;??_);_(@_)"/>
    <numFmt numFmtId="170" formatCode="0.0000000000%"/>
    <numFmt numFmtId="171" formatCode="General_)"/>
    <numFmt numFmtId="172" formatCode="&quot;$&quot;#,##0\ ;\(&quot;$&quot;#,##0\)"/>
    <numFmt numFmtId="173" formatCode="_-* #,##0\ &quot;F&quot;_-;\-* #,##0\ &quot;F&quot;_-;_-* &quot;-&quot;\ &quot;F&quot;_-;_-@_-"/>
    <numFmt numFmtId="174" formatCode="#,##0.000;[Red]\-#,##0.000"/>
    <numFmt numFmtId="175" formatCode="#,##0.0_);\(#,##0.0\);\-\ ;"/>
    <numFmt numFmtId="176" formatCode="&quot;$&quot;###0;[Red]\(&quot;$&quot;###0\)"/>
    <numFmt numFmtId="177" formatCode="########\-###\-###"/>
    <numFmt numFmtId="178" formatCode="#,##0.0000"/>
    <numFmt numFmtId="179" formatCode="mmmm\ d\,\ yyyy"/>
    <numFmt numFmtId="180" formatCode="mmm\ dd\,\ yyyy"/>
    <numFmt numFmtId="181" formatCode="_(* #,##0.00_);_(* \(#,##0.00\);_(* &quot;-&quot;_);_(@_)"/>
  </numFmts>
  <fonts count="60">
    <font>
      <sz val="10"/>
      <name val="Arial"/>
    </font>
    <font>
      <sz val="10"/>
      <name val="Arial"/>
      <family val="2"/>
    </font>
    <font>
      <sz val="8"/>
      <name val="Arial"/>
      <family val="2"/>
    </font>
    <font>
      <b/>
      <sz val="10"/>
      <name val="Arial"/>
      <family val="2"/>
    </font>
    <font>
      <b/>
      <u/>
      <sz val="10"/>
      <name val="Arial"/>
      <family val="2"/>
    </font>
    <font>
      <sz val="10"/>
      <name val="Arial"/>
      <family val="2"/>
    </font>
    <font>
      <sz val="12"/>
      <name val="Times New Roman"/>
      <family val="1"/>
    </font>
    <font>
      <u/>
      <sz val="10"/>
      <name val="Arial"/>
      <family val="2"/>
    </font>
    <font>
      <sz val="10"/>
      <color indexed="8"/>
      <name val="Arial"/>
      <family val="2"/>
    </font>
    <font>
      <b/>
      <sz val="10"/>
      <color indexed="8"/>
      <name val="Arial"/>
      <family val="2"/>
    </font>
    <font>
      <sz val="10"/>
      <color indexed="10"/>
      <name val="Arial"/>
      <family val="2"/>
    </font>
    <font>
      <b/>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sz val="7"/>
      <name val="Arial"/>
      <family val="2"/>
    </font>
    <font>
      <sz val="12"/>
      <color indexed="12"/>
      <name val="Times New Roman"/>
      <family val="1"/>
    </font>
    <font>
      <sz val="10"/>
      <name val="LinePrinter"/>
    </font>
    <font>
      <sz val="10"/>
      <color indexed="24"/>
      <name val="Courier New"/>
      <family val="3"/>
    </font>
    <font>
      <b/>
      <sz val="16"/>
      <name val="Times New Roman"/>
      <family val="1"/>
    </font>
    <font>
      <b/>
      <sz val="12"/>
      <name val="Arial"/>
      <family val="2"/>
    </font>
    <font>
      <b/>
      <sz val="12"/>
      <color indexed="24"/>
      <name val="Times New Roman"/>
      <family val="1"/>
    </font>
    <font>
      <sz val="10"/>
      <color indexed="24"/>
      <name val="Times New Roman"/>
      <family val="1"/>
    </font>
    <font>
      <b/>
      <i/>
      <sz val="8"/>
      <color indexed="18"/>
      <name val="Helv"/>
    </font>
    <font>
      <b/>
      <sz val="12"/>
      <color indexed="8"/>
      <name val="Arial"/>
      <family val="2"/>
    </font>
    <font>
      <sz val="10"/>
      <name val="Courier"/>
      <family val="3"/>
    </font>
    <font>
      <sz val="10"/>
      <color indexed="8"/>
      <name val="Helv"/>
    </font>
    <font>
      <sz val="10"/>
      <name val="Helv"/>
    </font>
    <font>
      <sz val="8"/>
      <name val="Helv"/>
    </font>
    <font>
      <b/>
      <sz val="8"/>
      <name val="Arial"/>
      <family val="2"/>
    </font>
    <font>
      <sz val="10"/>
      <color indexed="11"/>
      <name val="Geneva"/>
    </font>
    <font>
      <b/>
      <sz val="10"/>
      <color indexed="39"/>
      <name val="Arial"/>
      <family val="2"/>
    </font>
    <font>
      <sz val="8"/>
      <color indexed="18"/>
      <name val="Arial"/>
      <family val="2"/>
    </font>
    <font>
      <b/>
      <sz val="8"/>
      <color indexed="8"/>
      <name val="Arial"/>
      <family val="2"/>
    </font>
    <font>
      <sz val="10"/>
      <color indexed="39"/>
      <name val="Arial"/>
      <family val="2"/>
    </font>
    <font>
      <b/>
      <sz val="14"/>
      <name val="Arial"/>
      <family val="2"/>
    </font>
    <font>
      <sz val="12"/>
      <name val="Arial MT"/>
    </font>
    <font>
      <sz val="8"/>
      <color indexed="12"/>
      <name val="Arial"/>
      <family val="2"/>
    </font>
    <font>
      <sz val="10"/>
      <name val="Arial"/>
      <family val="2"/>
    </font>
    <font>
      <sz val="8"/>
      <color indexed="62"/>
      <name val="Arial"/>
      <family val="2"/>
    </font>
    <font>
      <sz val="12"/>
      <color indexed="24"/>
      <name val="Arial"/>
      <family val="2"/>
    </font>
    <font>
      <sz val="11"/>
      <color indexed="8"/>
      <name val="TimesNewRomanPS"/>
    </font>
    <font>
      <b/>
      <sz val="10"/>
      <color rgb="FF0000FF"/>
      <name val="Arial"/>
      <family val="2"/>
    </font>
    <font>
      <sz val="10"/>
      <color rgb="FF0000FF"/>
      <name val="Arial"/>
      <family val="2"/>
    </font>
    <font>
      <sz val="11"/>
      <color theme="1"/>
      <name val="Calibri"/>
      <family val="2"/>
      <scheme val="minor"/>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55"/>
        <bgColor indexed="64"/>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9"/>
        <bgColor indexed="15"/>
      </patternFill>
    </fill>
    <fill>
      <patternFill patternType="lightGray"/>
    </fill>
    <fill>
      <patternFill patternType="solid">
        <fgColor indexed="14"/>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bottom/>
      <diagonal/>
    </border>
    <border>
      <left style="thin">
        <color indexed="64"/>
      </left>
      <right style="thin">
        <color indexed="64"/>
      </right>
      <top/>
      <bottom style="thin">
        <color indexed="64"/>
      </bottom>
      <diagonal/>
    </border>
    <border>
      <left/>
      <right/>
      <top style="thin">
        <color indexed="62"/>
      </top>
      <bottom style="double">
        <color indexed="62"/>
      </bottom>
      <diagonal/>
    </border>
    <border>
      <left/>
      <right/>
      <top style="double">
        <color indexed="64"/>
      </top>
      <bottom/>
      <diagonal/>
    </border>
    <border>
      <left/>
      <right/>
      <top/>
      <bottom style="double">
        <color indexed="8"/>
      </bottom>
      <diagonal/>
    </border>
    <border>
      <left/>
      <right/>
      <top/>
      <bottom style="thin">
        <color indexed="8"/>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right/>
      <top style="thin">
        <color indexed="64"/>
      </top>
      <bottom/>
      <diagonal/>
    </border>
  </borders>
  <cellStyleXfs count="472">
    <xf numFmtId="0" fontId="0" fillId="0" borderId="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5" fillId="20" borderId="1" applyNumberFormat="0" applyAlignment="0" applyProtection="0"/>
    <xf numFmtId="0" fontId="15" fillId="20" borderId="1" applyNumberFormat="0" applyAlignment="0" applyProtection="0"/>
    <xf numFmtId="0" fontId="15" fillId="20" borderId="1"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40" fillId="0" borderId="0"/>
    <xf numFmtId="43" fontId="1" fillId="0" borderId="0" applyFont="0" applyFill="0" applyBorder="0" applyAlignment="0" applyProtection="0"/>
    <xf numFmtId="173" fontId="5" fillId="0" borderId="0"/>
    <xf numFmtId="173" fontId="53" fillId="0" borderId="0"/>
    <xf numFmtId="173" fontId="53" fillId="0" borderId="0"/>
    <xf numFmtId="173" fontId="53" fillId="0" borderId="0"/>
    <xf numFmtId="173" fontId="53" fillId="0" borderId="0"/>
    <xf numFmtId="173" fontId="5" fillId="0" borderId="0"/>
    <xf numFmtId="173" fontId="53" fillId="0" borderId="0"/>
    <xf numFmtId="173" fontId="53" fillId="0" borderId="0"/>
    <xf numFmtId="173" fontId="53" fillId="0" borderId="0"/>
    <xf numFmtId="173" fontId="53" fillId="0" borderId="0"/>
    <xf numFmtId="173" fontId="5" fillId="0" borderId="0"/>
    <xf numFmtId="173" fontId="53" fillId="0" borderId="0"/>
    <xf numFmtId="173" fontId="53" fillId="0" borderId="0"/>
    <xf numFmtId="173" fontId="53" fillId="0" borderId="0"/>
    <xf numFmtId="173" fontId="53" fillId="0" borderId="0"/>
    <xf numFmtId="173" fontId="5" fillId="0" borderId="0"/>
    <xf numFmtId="173" fontId="53" fillId="0" borderId="0"/>
    <xf numFmtId="173" fontId="53" fillId="0" borderId="0"/>
    <xf numFmtId="173" fontId="53" fillId="0" borderId="0"/>
    <xf numFmtId="173" fontId="53" fillId="0" borderId="0"/>
    <xf numFmtId="173" fontId="5" fillId="0" borderId="0"/>
    <xf numFmtId="173" fontId="53" fillId="0" borderId="0"/>
    <xf numFmtId="173" fontId="53" fillId="0" borderId="0"/>
    <xf numFmtId="173" fontId="53" fillId="0" borderId="0"/>
    <xf numFmtId="173" fontId="53" fillId="0" borderId="0"/>
    <xf numFmtId="173" fontId="5" fillId="0" borderId="0"/>
    <xf numFmtId="173" fontId="53" fillId="0" borderId="0"/>
    <xf numFmtId="173" fontId="53" fillId="0" borderId="0"/>
    <xf numFmtId="173" fontId="53" fillId="0" borderId="0"/>
    <xf numFmtId="173" fontId="53" fillId="0" borderId="0"/>
    <xf numFmtId="173" fontId="5" fillId="0" borderId="0"/>
    <xf numFmtId="173" fontId="53" fillId="0" borderId="0"/>
    <xf numFmtId="173" fontId="53" fillId="0" borderId="0"/>
    <xf numFmtId="173" fontId="53" fillId="0" borderId="0"/>
    <xf numFmtId="173" fontId="53" fillId="0" borderId="0"/>
    <xf numFmtId="173" fontId="5" fillId="0" borderId="0"/>
    <xf numFmtId="173" fontId="53" fillId="0" borderId="0"/>
    <xf numFmtId="173" fontId="53" fillId="0" borderId="0"/>
    <xf numFmtId="173" fontId="53" fillId="0" borderId="0"/>
    <xf numFmtId="173" fontId="53" fillId="0" borderId="0"/>
    <xf numFmtId="1" fontId="41" fillId="0" borderId="0"/>
    <xf numFmtId="41" fontId="1" fillId="0" borderId="0" applyFont="0" applyFill="0" applyBorder="0" applyAlignment="0" applyProtection="0"/>
    <xf numFmtId="41"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29"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3" fontId="33" fillId="0" borderId="0" applyFont="0" applyFill="0" applyBorder="0" applyAlignment="0" applyProtection="0"/>
    <xf numFmtId="0" fontId="42" fillId="0" borderId="0"/>
    <xf numFmtId="0" fontId="42" fillId="0" borderId="0"/>
    <xf numFmtId="3" fontId="55" fillId="0" borderId="0" applyFont="0" applyFill="0" applyBorder="0" applyAlignment="0" applyProtection="0"/>
    <xf numFmtId="37" fontId="53" fillId="0" borderId="0" applyFill="0" applyBorder="0" applyAlignment="0" applyProtection="0"/>
    <xf numFmtId="37" fontId="53" fillId="0" borderId="0" applyFill="0" applyBorder="0" applyAlignment="0" applyProtection="0"/>
    <xf numFmtId="37" fontId="53" fillId="0" borderId="0" applyFill="0" applyBorder="0" applyAlignment="0" applyProtection="0"/>
    <xf numFmtId="37" fontId="5" fillId="0" borderId="0" applyFill="0" applyBorder="0" applyAlignment="0" applyProtection="0"/>
    <xf numFmtId="37" fontId="5" fillId="0" borderId="0" applyFill="0" applyBorder="0" applyAlignment="0" applyProtection="0"/>
    <xf numFmtId="37" fontId="5" fillId="0" borderId="0" applyFill="0" applyBorder="0" applyAlignment="0" applyProtection="0"/>
    <xf numFmtId="37" fontId="5" fillId="0" borderId="0" applyFill="0" applyBorder="0" applyAlignment="0" applyProtection="0"/>
    <xf numFmtId="0" fontId="42" fillId="0" borderId="0"/>
    <xf numFmtId="44" fontId="1" fillId="0" borderId="0" applyFont="0" applyFill="0" applyBorder="0" applyAlignment="0" applyProtection="0"/>
    <xf numFmtId="176" fontId="43" fillId="0" borderId="0" applyFont="0" applyFill="0" applyBorder="0" applyProtection="0">
      <alignment horizontal="right"/>
    </xf>
    <xf numFmtId="5" fontId="42" fillId="0" borderId="0"/>
    <xf numFmtId="172" fontId="33" fillId="0" borderId="0" applyFont="0" applyFill="0" applyBorder="0" applyAlignment="0" applyProtection="0"/>
    <xf numFmtId="172" fontId="55" fillId="0" borderId="0" applyFont="0" applyFill="0" applyBorder="0" applyAlignment="0" applyProtection="0"/>
    <xf numFmtId="5" fontId="53" fillId="0" borderId="0" applyFill="0" applyBorder="0" applyAlignment="0" applyProtection="0"/>
    <xf numFmtId="5" fontId="53" fillId="0" borderId="0" applyFill="0" applyBorder="0" applyAlignment="0" applyProtection="0"/>
    <xf numFmtId="5" fontId="53" fillId="0" borderId="0" applyFill="0" applyBorder="0" applyAlignment="0" applyProtection="0"/>
    <xf numFmtId="5" fontId="5" fillId="0" borderId="0" applyFill="0" applyBorder="0" applyAlignment="0" applyProtection="0"/>
    <xf numFmtId="5" fontId="5" fillId="0" borderId="0" applyFill="0" applyBorder="0" applyAlignment="0" applyProtection="0"/>
    <xf numFmtId="5" fontId="5" fillId="0" borderId="0" applyFill="0" applyBorder="0" applyAlignment="0" applyProtection="0"/>
    <xf numFmtId="0" fontId="33" fillId="0" borderId="0" applyFont="0" applyFill="0" applyBorder="0" applyAlignment="0" applyProtection="0"/>
    <xf numFmtId="0" fontId="42" fillId="0" borderId="0"/>
    <xf numFmtId="0" fontId="55" fillId="0" borderId="0" applyFont="0" applyFill="0" applyBorder="0" applyAlignment="0" applyProtection="0"/>
    <xf numFmtId="179" fontId="53" fillId="0" borderId="0" applyFill="0" applyBorder="0" applyAlignment="0" applyProtection="0"/>
    <xf numFmtId="179" fontId="53" fillId="0" borderId="0" applyFill="0" applyBorder="0" applyAlignment="0" applyProtection="0"/>
    <xf numFmtId="179" fontId="53" fillId="0" borderId="0" applyFill="0" applyBorder="0" applyAlignment="0" applyProtection="0"/>
    <xf numFmtId="179" fontId="5" fillId="0" borderId="0" applyFill="0" applyBorder="0" applyAlignment="0" applyProtection="0"/>
    <xf numFmtId="179" fontId="5" fillId="0" borderId="0" applyFill="0" applyBorder="0" applyAlignment="0" applyProtection="0"/>
    <xf numFmtId="179" fontId="5" fillId="0" borderId="0" applyFill="0" applyBorder="0" applyAlignment="0" applyProtection="0"/>
    <xf numFmtId="179" fontId="5" fillId="0" borderId="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2" fontId="33" fillId="0" borderId="0" applyFont="0" applyFill="0" applyBorder="0" applyAlignment="0" applyProtection="0"/>
    <xf numFmtId="2" fontId="55" fillId="0" borderId="0" applyFont="0" applyFill="0" applyBorder="0" applyAlignment="0" applyProtection="0"/>
    <xf numFmtId="2" fontId="53" fillId="0" borderId="0" applyFill="0" applyBorder="0" applyAlignment="0" applyProtection="0"/>
    <xf numFmtId="2" fontId="53" fillId="0" borderId="0" applyFill="0" applyBorder="0" applyAlignment="0" applyProtection="0"/>
    <xf numFmtId="2" fontId="53" fillId="0" borderId="0" applyFill="0" applyBorder="0" applyAlignment="0" applyProtection="0"/>
    <xf numFmtId="2" fontId="5" fillId="0" borderId="0" applyFill="0" applyBorder="0" applyAlignment="0" applyProtection="0"/>
    <xf numFmtId="2" fontId="5" fillId="0" borderId="0" applyFill="0" applyBorder="0" applyAlignment="0" applyProtection="0"/>
    <xf numFmtId="2" fontId="5" fillId="0" borderId="0" applyFill="0" applyBorder="0" applyAlignment="0" applyProtection="0"/>
    <xf numFmtId="0" fontId="30" fillId="0" borderId="0" applyFont="0" applyFill="0" applyBorder="0" applyAlignment="0" applyProtection="0">
      <alignment horizontal="left"/>
    </xf>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38" fontId="2" fillId="22" borderId="0" applyNumberFormat="0" applyBorder="0" applyAlignment="0" applyProtection="0"/>
    <xf numFmtId="0" fontId="34" fillId="0" borderId="0"/>
    <xf numFmtId="0" fontId="35" fillId="0" borderId="3" applyNumberFormat="0" applyAlignment="0" applyProtection="0">
      <alignment horizontal="left" vertical="center"/>
    </xf>
    <xf numFmtId="0" fontId="35" fillId="0" borderId="4">
      <alignment horizontal="left" vertical="center"/>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9" fillId="0" borderId="5" applyNumberFormat="0" applyFill="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0" fillId="0" borderId="6" applyNumberFormat="0" applyFill="0" applyAlignment="0" applyProtection="0"/>
    <xf numFmtId="0" fontId="37" fillId="0" borderId="0" applyNumberFormat="0" applyFill="0" applyBorder="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0" fontId="2" fillId="23" borderId="8" applyNumberFormat="0" applyBorder="0" applyAlignment="0" applyProtection="0"/>
    <xf numFmtId="0" fontId="38" fillId="0" borderId="0" applyNumberFormat="0" applyFill="0" applyBorder="0" applyAlignment="0">
      <protection locked="0"/>
    </xf>
    <xf numFmtId="0" fontId="38" fillId="0" borderId="0" applyNumberFormat="0" applyFill="0" applyBorder="0" applyAlignment="0">
      <protection locked="0"/>
    </xf>
    <xf numFmtId="0" fontId="38" fillId="0" borderId="0" applyNumberFormat="0" applyFill="0" applyBorder="0" applyAlignment="0">
      <protection locked="0"/>
    </xf>
    <xf numFmtId="0" fontId="38" fillId="0" borderId="0" applyNumberFormat="0" applyFill="0" applyBorder="0" applyAlignment="0">
      <protection locked="0"/>
    </xf>
    <xf numFmtId="0" fontId="38" fillId="0" borderId="0" applyNumberFormat="0" applyFill="0" applyBorder="0" applyAlignment="0">
      <protection locked="0"/>
    </xf>
    <xf numFmtId="0" fontId="38" fillId="0" borderId="0" applyNumberFormat="0" applyFill="0" applyBorder="0" applyAlignment="0">
      <protection locked="0"/>
    </xf>
    <xf numFmtId="0" fontId="38" fillId="0" borderId="0" applyNumberFormat="0" applyFill="0" applyBorder="0" applyAlignment="0">
      <protection locked="0"/>
    </xf>
    <xf numFmtId="0" fontId="38" fillId="0" borderId="0" applyNumberFormat="0" applyFill="0" applyBorder="0" applyAlignment="0">
      <protection locked="0"/>
    </xf>
    <xf numFmtId="0" fontId="38" fillId="0" borderId="0" applyNumberFormat="0" applyFill="0" applyBorder="0" applyAlignment="0">
      <protection locked="0"/>
    </xf>
    <xf numFmtId="0" fontId="22" fillId="7" borderId="1" applyNumberFormat="0" applyAlignment="0" applyProtection="0"/>
    <xf numFmtId="0" fontId="38" fillId="0" borderId="0" applyNumberFormat="0" applyFill="0" applyBorder="0" applyAlignment="0">
      <protection locked="0"/>
    </xf>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177" fontId="5" fillId="0" borderId="0"/>
    <xf numFmtId="177" fontId="53" fillId="0" borderId="0"/>
    <xf numFmtId="165" fontId="44" fillId="0" borderId="0" applyNumberFormat="0" applyFill="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164" fontId="31" fillId="0" borderId="0" applyFont="0" applyAlignment="0" applyProtection="0"/>
    <xf numFmtId="37" fontId="56" fillId="0" borderId="0" applyNumberFormat="0" applyFill="0" applyBorder="0"/>
    <xf numFmtId="37" fontId="56" fillId="0" borderId="0" applyNumberFormat="0" applyFill="0" applyBorder="0"/>
    <xf numFmtId="37" fontId="56" fillId="0" borderId="0" applyNumberFormat="0" applyFill="0" applyBorder="0"/>
    <xf numFmtId="37" fontId="56" fillId="0" borderId="0" applyNumberFormat="0" applyFill="0" applyBorder="0"/>
    <xf numFmtId="37" fontId="56" fillId="0" borderId="0" applyNumberFormat="0" applyFill="0" applyBorder="0"/>
    <xf numFmtId="37" fontId="56" fillId="0" borderId="0" applyNumberFormat="0" applyFill="0" applyBorder="0"/>
    <xf numFmtId="37" fontId="56" fillId="0" borderId="0" applyNumberFormat="0" applyFill="0" applyBorder="0"/>
    <xf numFmtId="0" fontId="2" fillId="0" borderId="10" applyNumberFormat="0" applyBorder="0" applyAlignment="0"/>
    <xf numFmtId="174" fontId="5" fillId="0" borderId="0"/>
    <xf numFmtId="174" fontId="53" fillId="0" borderId="0"/>
    <xf numFmtId="174" fontId="53" fillId="0" borderId="0"/>
    <xf numFmtId="174" fontId="53" fillId="0" borderId="0"/>
    <xf numFmtId="174" fontId="53" fillId="0" borderId="0"/>
    <xf numFmtId="0" fontId="5" fillId="0" borderId="0"/>
    <xf numFmtId="0" fontId="29"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37" fontId="42"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5" fillId="25" borderId="11" applyNumberFormat="0" applyFont="0" applyAlignment="0" applyProtection="0"/>
    <xf numFmtId="0" fontId="5" fillId="25" borderId="11" applyNumberFormat="0" applyFont="0" applyAlignment="0" applyProtection="0"/>
    <xf numFmtId="0" fontId="53" fillId="25" borderId="11" applyNumberFormat="0" applyFont="0" applyAlignment="0" applyProtection="0"/>
    <xf numFmtId="0" fontId="5" fillId="25" borderId="11" applyNumberFormat="0" applyFont="0" applyAlignment="0" applyProtection="0"/>
    <xf numFmtId="175" fontId="29" fillId="0" borderId="0" applyFont="0" applyFill="0" applyBorder="0" applyProtection="0"/>
    <xf numFmtId="175" fontId="6" fillId="0" borderId="0" applyFont="0" applyFill="0" applyBorder="0" applyProtection="0"/>
    <xf numFmtId="175" fontId="6" fillId="0" borderId="0" applyFont="0" applyFill="0" applyBorder="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12" fontId="35" fillId="26" borderId="13">
      <alignment horizontal="left"/>
    </xf>
    <xf numFmtId="0" fontId="42" fillId="0" borderId="0"/>
    <xf numFmtId="0" fontId="42" fillId="0" borderId="0"/>
    <xf numFmtId="9" fontId="1" fillId="0" borderId="0" applyFont="0" applyFill="0" applyBorder="0" applyAlignment="0" applyProtection="0"/>
    <xf numFmtId="10" fontId="5" fillId="0" borderId="0" applyFont="0" applyFill="0" applyBorder="0" applyAlignment="0" applyProtection="0"/>
    <xf numFmtId="10" fontId="53" fillId="0" borderId="0" applyFont="0" applyFill="0" applyBorder="0" applyAlignment="0" applyProtection="0"/>
    <xf numFmtId="10" fontId="53" fillId="0" borderId="0" applyFont="0" applyFill="0" applyBorder="0" applyAlignment="0" applyProtection="0"/>
    <xf numFmtId="10" fontId="53" fillId="0" borderId="0" applyFont="0" applyFill="0" applyBorder="0" applyAlignment="0" applyProtection="0"/>
    <xf numFmtId="10" fontId="5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45" fillId="0" borderId="0"/>
    <xf numFmtId="4" fontId="9" fillId="24" borderId="14" applyNumberFormat="0" applyProtection="0">
      <alignment vertical="center"/>
    </xf>
    <xf numFmtId="4" fontId="46" fillId="27" borderId="14" applyNumberFormat="0" applyProtection="0">
      <alignment vertical="center"/>
    </xf>
    <xf numFmtId="4" fontId="9" fillId="27" borderId="14" applyNumberFormat="0" applyProtection="0">
      <alignment horizontal="left" vertical="center" indent="1"/>
    </xf>
    <xf numFmtId="4" fontId="9" fillId="27" borderId="14" applyNumberFormat="0" applyProtection="0">
      <alignment vertical="center"/>
    </xf>
    <xf numFmtId="4" fontId="9" fillId="27" borderId="14" applyNumberFormat="0" applyProtection="0">
      <alignment vertical="center"/>
    </xf>
    <xf numFmtId="4" fontId="8" fillId="27" borderId="12" applyNumberFormat="0" applyProtection="0">
      <alignment horizontal="left" vertical="center" indent="1"/>
    </xf>
    <xf numFmtId="0" fontId="9" fillId="27" borderId="14" applyNumberFormat="0" applyProtection="0">
      <alignment horizontal="left" vertical="top" indent="1"/>
    </xf>
    <xf numFmtId="4" fontId="9" fillId="28" borderId="0" applyNumberFormat="0" applyProtection="0">
      <alignment horizontal="left" vertical="center" indent="1"/>
    </xf>
    <xf numFmtId="4" fontId="9" fillId="28" borderId="14" applyNumberFormat="0" applyProtection="0"/>
    <xf numFmtId="4" fontId="9" fillId="28" borderId="14" applyNumberFormat="0" applyProtection="0"/>
    <xf numFmtId="4" fontId="9" fillId="28" borderId="14" applyNumberFormat="0" applyProtection="0"/>
    <xf numFmtId="4" fontId="9" fillId="28" borderId="15" applyNumberFormat="0" applyProtection="0">
      <alignment vertical="center"/>
    </xf>
    <xf numFmtId="4" fontId="9" fillId="28" borderId="15" applyNumberFormat="0" applyProtection="0">
      <alignment vertical="center"/>
    </xf>
    <xf numFmtId="4" fontId="9" fillId="28" borderId="14" applyNumberFormat="0" applyProtection="0"/>
    <xf numFmtId="4" fontId="9" fillId="28" borderId="14" applyNumberFormat="0" applyProtection="0"/>
    <xf numFmtId="4" fontId="9" fillId="28" borderId="14" applyNumberFormat="0" applyProtection="0"/>
    <xf numFmtId="4" fontId="9" fillId="28" borderId="14" applyNumberFormat="0" applyProtection="0"/>
    <xf numFmtId="4" fontId="9" fillId="28" borderId="14" applyNumberFormat="0" applyProtection="0"/>
    <xf numFmtId="4" fontId="9" fillId="28" borderId="14" applyNumberFormat="0" applyProtection="0"/>
    <xf numFmtId="4" fontId="8" fillId="3" borderId="14" applyNumberFormat="0" applyProtection="0">
      <alignment horizontal="right" vertical="center"/>
    </xf>
    <xf numFmtId="4" fontId="8" fillId="9" borderId="14" applyNumberFormat="0" applyProtection="0">
      <alignment horizontal="right" vertical="center"/>
    </xf>
    <xf numFmtId="4" fontId="8" fillId="17" borderId="14" applyNumberFormat="0" applyProtection="0">
      <alignment horizontal="right" vertical="center"/>
    </xf>
    <xf numFmtId="4" fontId="8" fillId="11" borderId="14" applyNumberFormat="0" applyProtection="0">
      <alignment horizontal="right" vertical="center"/>
    </xf>
    <xf numFmtId="4" fontId="8" fillId="15" borderId="14" applyNumberFormat="0" applyProtection="0">
      <alignment horizontal="right" vertical="center"/>
    </xf>
    <xf numFmtId="4" fontId="8" fillId="19" borderId="14" applyNumberFormat="0" applyProtection="0">
      <alignment horizontal="right" vertical="center"/>
    </xf>
    <xf numFmtId="4" fontId="8" fillId="18" borderId="14" applyNumberFormat="0" applyProtection="0">
      <alignment horizontal="right" vertical="center"/>
    </xf>
    <xf numFmtId="4" fontId="8" fillId="29" borderId="14" applyNumberFormat="0" applyProtection="0">
      <alignment horizontal="right" vertical="center"/>
    </xf>
    <xf numFmtId="4" fontId="8" fillId="10" borderId="14" applyNumberFormat="0" applyProtection="0">
      <alignment horizontal="right" vertical="center"/>
    </xf>
    <xf numFmtId="4" fontId="9" fillId="30" borderId="16" applyNumberFormat="0" applyProtection="0">
      <alignment horizontal="left" vertical="center" indent="1"/>
    </xf>
    <xf numFmtId="4" fontId="8" fillId="31" borderId="0" applyNumberFormat="0" applyProtection="0">
      <alignment horizontal="left" indent="1"/>
    </xf>
    <xf numFmtId="4" fontId="8" fillId="31" borderId="0" applyNumberFormat="0" applyProtection="0">
      <alignment horizontal="left" vertical="center" indent="1"/>
    </xf>
    <xf numFmtId="4" fontId="8" fillId="31" borderId="0" applyNumberFormat="0" applyProtection="0">
      <alignment horizontal="left" indent="1"/>
    </xf>
    <xf numFmtId="4" fontId="8" fillId="31" borderId="0" applyNumberFormat="0" applyProtection="0">
      <alignment horizontal="left" vertical="center" indent="1"/>
    </xf>
    <xf numFmtId="4" fontId="8" fillId="31" borderId="0" applyNumberFormat="0" applyProtection="0">
      <alignment horizontal="left" indent="1"/>
    </xf>
    <xf numFmtId="4" fontId="39" fillId="32" borderId="0" applyNumberFormat="0" applyProtection="0">
      <alignment horizontal="left" vertical="center" indent="1"/>
    </xf>
    <xf numFmtId="4" fontId="8" fillId="33" borderId="14" applyNumberFormat="0" applyProtection="0">
      <alignment horizontal="right" vertical="center"/>
    </xf>
    <xf numFmtId="4" fontId="47" fillId="34" borderId="0" applyNumberFormat="0" applyProtection="0">
      <alignment horizontal="left" indent="1"/>
    </xf>
    <xf numFmtId="4" fontId="54" fillId="0" borderId="0" applyNumberFormat="0" applyProtection="0">
      <alignment horizontal="left" vertical="center" indent="1"/>
    </xf>
    <xf numFmtId="4" fontId="47" fillId="34" borderId="0" applyNumberFormat="0" applyProtection="0">
      <alignment horizontal="left" indent="1"/>
    </xf>
    <xf numFmtId="4" fontId="54" fillId="0" borderId="0" applyNumberFormat="0" applyProtection="0">
      <alignment horizontal="left" vertical="center" indent="1"/>
    </xf>
    <xf numFmtId="4" fontId="47" fillId="34" borderId="0" applyNumberFormat="0" applyProtection="0">
      <alignment horizontal="left" indent="1"/>
    </xf>
    <xf numFmtId="4" fontId="48" fillId="35" borderId="0" applyNumberFormat="0" applyProtection="0"/>
    <xf numFmtId="4" fontId="48" fillId="0" borderId="0" applyNumberFormat="0" applyProtection="0">
      <alignment horizontal="left" vertical="center" indent="1"/>
    </xf>
    <xf numFmtId="4" fontId="48" fillId="35" borderId="0" applyNumberFormat="0" applyProtection="0"/>
    <xf numFmtId="4" fontId="48" fillId="0" borderId="0" applyNumberFormat="0" applyProtection="0">
      <alignment horizontal="left" vertical="center" indent="1"/>
    </xf>
    <xf numFmtId="4" fontId="48" fillId="35" borderId="0" applyNumberFormat="0" applyProtection="0"/>
    <xf numFmtId="0" fontId="5" fillId="32" borderId="14" applyNumberFormat="0" applyProtection="0">
      <alignment horizontal="left" vertical="center" indent="1"/>
    </xf>
    <xf numFmtId="0" fontId="53" fillId="32" borderId="14" applyNumberFormat="0" applyProtection="0">
      <alignment horizontal="left" vertical="center" indent="1"/>
    </xf>
    <xf numFmtId="0" fontId="5" fillId="32" borderId="14" applyNumberFormat="0" applyProtection="0">
      <alignment horizontal="left" vertical="top" indent="1"/>
    </xf>
    <xf numFmtId="0" fontId="53" fillId="32" borderId="14" applyNumberFormat="0" applyProtection="0">
      <alignment horizontal="left" vertical="top" indent="1"/>
    </xf>
    <xf numFmtId="0" fontId="5" fillId="28" borderId="14" applyNumberFormat="0" applyProtection="0">
      <alignment horizontal="left" vertical="center" indent="1"/>
    </xf>
    <xf numFmtId="0" fontId="53" fillId="28" borderId="14" applyNumberFormat="0" applyProtection="0">
      <alignment horizontal="left" vertical="center" indent="1"/>
    </xf>
    <xf numFmtId="0" fontId="5" fillId="28" borderId="14" applyNumberFormat="0" applyProtection="0">
      <alignment horizontal="left" vertical="top" indent="1"/>
    </xf>
    <xf numFmtId="0" fontId="53" fillId="28" borderId="14" applyNumberFormat="0" applyProtection="0">
      <alignment horizontal="left" vertical="top" indent="1"/>
    </xf>
    <xf numFmtId="0" fontId="5" fillId="36" borderId="14" applyNumberFormat="0" applyProtection="0">
      <alignment horizontal="left" vertical="center" indent="1"/>
    </xf>
    <xf numFmtId="0" fontId="53" fillId="36" borderId="14" applyNumberFormat="0" applyProtection="0">
      <alignment horizontal="left" vertical="center" indent="1"/>
    </xf>
    <xf numFmtId="0" fontId="5" fillId="36" borderId="14" applyNumberFormat="0" applyProtection="0">
      <alignment horizontal="left" vertical="top" indent="1"/>
    </xf>
    <xf numFmtId="0" fontId="53" fillId="36" borderId="14" applyNumberFormat="0" applyProtection="0">
      <alignment horizontal="left" vertical="top" indent="1"/>
    </xf>
    <xf numFmtId="0" fontId="5" fillId="37" borderId="14" applyNumberFormat="0" applyProtection="0">
      <alignment horizontal="left" vertical="center" indent="1"/>
    </xf>
    <xf numFmtId="0" fontId="53" fillId="37" borderId="14" applyNumberFormat="0" applyProtection="0">
      <alignment horizontal="left" vertical="center" indent="1"/>
    </xf>
    <xf numFmtId="0" fontId="5" fillId="37" borderId="14" applyNumberFormat="0" applyProtection="0">
      <alignment horizontal="left" vertical="top" indent="1"/>
    </xf>
    <xf numFmtId="0" fontId="53" fillId="37" borderId="14" applyNumberFormat="0" applyProtection="0">
      <alignment horizontal="left" vertical="top" indent="1"/>
    </xf>
    <xf numFmtId="4" fontId="8" fillId="23" borderId="14" applyNumberFormat="0" applyProtection="0">
      <alignment vertical="center"/>
    </xf>
    <xf numFmtId="4" fontId="49" fillId="23" borderId="14" applyNumberFormat="0" applyProtection="0">
      <alignment vertical="center"/>
    </xf>
    <xf numFmtId="4" fontId="8" fillId="23" borderId="14" applyNumberFormat="0" applyProtection="0">
      <alignment horizontal="left" vertical="center" indent="1"/>
    </xf>
    <xf numFmtId="0" fontId="8" fillId="23" borderId="14" applyNumberFormat="0" applyProtection="0">
      <alignment horizontal="left" vertical="top" indent="1"/>
    </xf>
    <xf numFmtId="4" fontId="8" fillId="0" borderId="14" applyNumberFormat="0" applyProtection="0">
      <alignment horizontal="right" vertical="center"/>
    </xf>
    <xf numFmtId="4" fontId="8" fillId="38" borderId="17" applyNumberFormat="0" applyProtection="0">
      <alignment horizontal="right" vertical="center"/>
    </xf>
    <xf numFmtId="4" fontId="8" fillId="0" borderId="14" applyNumberFormat="0" applyProtection="0">
      <alignment horizontal="right" vertical="center"/>
    </xf>
    <xf numFmtId="4" fontId="8" fillId="38" borderId="17" applyNumberFormat="0" applyProtection="0">
      <alignment horizontal="right" vertical="center"/>
    </xf>
    <xf numFmtId="4" fontId="8" fillId="0" borderId="14" applyNumberFormat="0" applyProtection="0">
      <alignment horizontal="right" vertical="center"/>
    </xf>
    <xf numFmtId="4" fontId="49" fillId="31" borderId="14" applyNumberFormat="0" applyProtection="0">
      <alignment horizontal="right" vertical="center"/>
    </xf>
    <xf numFmtId="4" fontId="8" fillId="38" borderId="14" applyNumberFormat="0" applyProtection="0">
      <alignment horizontal="left" vertical="center" indent="1"/>
    </xf>
    <xf numFmtId="4" fontId="8" fillId="0" borderId="14" applyNumberFormat="0" applyProtection="0">
      <alignment horizontal="left" vertical="center" indent="1"/>
    </xf>
    <xf numFmtId="4" fontId="8" fillId="0" borderId="14" applyNumberFormat="0" applyProtection="0">
      <alignment horizontal="left" vertical="center" indent="1"/>
    </xf>
    <xf numFmtId="4" fontId="8" fillId="0" borderId="14" applyNumberFormat="0" applyProtection="0">
      <alignment horizontal="left" vertical="center" indent="1"/>
    </xf>
    <xf numFmtId="4" fontId="8" fillId="0" borderId="14" applyNumberFormat="0" applyProtection="0">
      <alignment horizontal="left" vertical="center" indent="1"/>
    </xf>
    <xf numFmtId="4" fontId="8" fillId="0" borderId="14" applyNumberFormat="0" applyProtection="0">
      <alignment horizontal="left" vertical="center" indent="1"/>
    </xf>
    <xf numFmtId="4" fontId="8" fillId="0" borderId="14" applyNumberFormat="0" applyProtection="0">
      <alignment horizontal="left" vertical="center" indent="1"/>
    </xf>
    <xf numFmtId="4" fontId="8" fillId="0" borderId="14" applyNumberFormat="0" applyProtection="0">
      <alignment horizontal="left" vertical="center" indent="1"/>
    </xf>
    <xf numFmtId="4" fontId="8" fillId="0" borderId="14" applyNumberFormat="0" applyProtection="0">
      <alignment horizontal="left" vertical="center" indent="1"/>
    </xf>
    <xf numFmtId="4" fontId="8" fillId="0" borderId="14" applyNumberFormat="0" applyProtection="0">
      <alignment horizontal="left" vertical="center" indent="1"/>
    </xf>
    <xf numFmtId="4" fontId="8" fillId="0" borderId="14" applyNumberFormat="0" applyProtection="0">
      <alignment horizontal="left" vertical="center" indent="1"/>
    </xf>
    <xf numFmtId="0" fontId="8" fillId="28" borderId="14" applyNumberFormat="0" applyProtection="0">
      <alignment horizontal="left" vertical="top"/>
    </xf>
    <xf numFmtId="0" fontId="8" fillId="28" borderId="14" applyNumberFormat="0" applyProtection="0">
      <alignment horizontal="center" vertical="top"/>
    </xf>
    <xf numFmtId="0" fontId="8" fillId="28" borderId="14" applyNumberFormat="0" applyProtection="0">
      <alignment horizontal="left" vertical="top"/>
    </xf>
    <xf numFmtId="0" fontId="8" fillId="28" borderId="14" applyNumberFormat="0" applyProtection="0">
      <alignment horizontal="center" vertical="top"/>
    </xf>
    <xf numFmtId="0" fontId="8" fillId="28" borderId="14" applyNumberFormat="0" applyProtection="0">
      <alignment horizontal="left" vertical="top"/>
    </xf>
    <xf numFmtId="4" fontId="11" fillId="0" borderId="0" applyNumberFormat="0" applyProtection="0">
      <alignment horizontal="left" vertical="center"/>
    </xf>
    <xf numFmtId="4" fontId="50" fillId="39" borderId="0" applyNumberFormat="0" applyProtection="0">
      <alignment horizontal="left"/>
    </xf>
    <xf numFmtId="4" fontId="50" fillId="39" borderId="0" applyNumberFormat="0" applyProtection="0">
      <alignment horizontal="left"/>
    </xf>
    <xf numFmtId="4" fontId="50" fillId="39" borderId="0" applyNumberFormat="0" applyProtection="0">
      <alignment horizontal="left"/>
    </xf>
    <xf numFmtId="4" fontId="50" fillId="39" borderId="0" applyNumberFormat="0" applyProtection="0">
      <alignment horizontal="left"/>
    </xf>
    <xf numFmtId="4" fontId="50" fillId="39" borderId="0" applyNumberFormat="0" applyProtection="0">
      <alignment horizontal="left"/>
    </xf>
    <xf numFmtId="4" fontId="50" fillId="39" borderId="0" applyNumberFormat="0" applyProtection="0">
      <alignment horizontal="left"/>
    </xf>
    <xf numFmtId="4" fontId="50" fillId="39" borderId="0" applyNumberFormat="0" applyProtection="0">
      <alignment horizontal="left"/>
    </xf>
    <xf numFmtId="4" fontId="50" fillId="39" borderId="0" applyNumberFormat="0" applyProtection="0">
      <alignment horizontal="left"/>
    </xf>
    <xf numFmtId="4" fontId="10" fillId="31" borderId="14" applyNumberFormat="0" applyProtection="0">
      <alignment horizontal="right" vertical="center"/>
    </xf>
    <xf numFmtId="37" fontId="51" fillId="40" borderId="0" applyNumberFormat="0" applyFont="0" applyBorder="0" applyAlignment="0" applyProtection="0"/>
    <xf numFmtId="178" fontId="5" fillId="0" borderId="18">
      <alignment horizontal="justify" vertical="top" wrapText="1"/>
    </xf>
    <xf numFmtId="178" fontId="53" fillId="0" borderId="18">
      <alignment horizontal="justify" vertical="top" wrapText="1"/>
    </xf>
    <xf numFmtId="178" fontId="53" fillId="0" borderId="18">
      <alignment horizontal="justify" vertical="top" wrapText="1"/>
    </xf>
    <xf numFmtId="178" fontId="53" fillId="0" borderId="18">
      <alignment horizontal="justify" vertical="top" wrapText="1"/>
    </xf>
    <xf numFmtId="0" fontId="5" fillId="0" borderId="0">
      <alignment horizontal="left" wrapText="1"/>
    </xf>
    <xf numFmtId="0" fontId="53" fillId="0" borderId="0">
      <alignment horizontal="left" wrapText="1"/>
    </xf>
    <xf numFmtId="180" fontId="5" fillId="0" borderId="0" applyFill="0" applyBorder="0" applyAlignment="0" applyProtection="0">
      <alignment wrapText="1"/>
    </xf>
    <xf numFmtId="0" fontId="3" fillId="0" borderId="0" applyNumberFormat="0" applyFill="0" applyBorder="0">
      <alignment horizontal="center" wrapText="1"/>
    </xf>
    <xf numFmtId="0" fontId="3" fillId="0" borderId="0" applyNumberFormat="0" applyFill="0" applyBorder="0">
      <alignment horizontal="center" wrapText="1"/>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 fillId="0" borderId="8">
      <alignment horizontal="center" vertical="center" wrapText="1"/>
    </xf>
    <xf numFmtId="0" fontId="5" fillId="0" borderId="20" applyNumberFormat="0" applyFill="0" applyAlignment="0" applyProtection="0"/>
    <xf numFmtId="0" fontId="5" fillId="0" borderId="20" applyNumberFormat="0" applyFill="0" applyAlignment="0" applyProtection="0"/>
    <xf numFmtId="0" fontId="5" fillId="0" borderId="20" applyNumberFormat="0" applyFill="0" applyAlignment="0" applyProtection="0"/>
    <xf numFmtId="0" fontId="33" fillId="0" borderId="20" applyNumberFormat="0" applyFont="0" applyFill="0" applyAlignment="0" applyProtection="0"/>
    <xf numFmtId="0" fontId="33" fillId="0" borderId="20" applyNumberFormat="0" applyFont="0" applyFill="0" applyAlignment="0" applyProtection="0"/>
    <xf numFmtId="0" fontId="33" fillId="0" borderId="20" applyNumberFormat="0" applyFont="0" applyFill="0" applyAlignment="0" applyProtection="0"/>
    <xf numFmtId="0" fontId="53" fillId="0" borderId="20" applyNumberFormat="0" applyFill="0" applyAlignment="0" applyProtection="0"/>
    <xf numFmtId="0" fontId="53" fillId="0" borderId="20" applyNumberFormat="0" applyFill="0" applyAlignment="0" applyProtection="0"/>
    <xf numFmtId="0" fontId="53" fillId="0" borderId="20" applyNumberFormat="0" applyFill="0" applyAlignment="0" applyProtection="0"/>
    <xf numFmtId="0" fontId="27" fillId="0" borderId="19" applyNumberFormat="0" applyFill="0" applyAlignment="0" applyProtection="0"/>
    <xf numFmtId="0" fontId="33" fillId="0" borderId="20" applyNumberFormat="0" applyFont="0" applyFill="0" applyAlignment="0" applyProtection="0"/>
    <xf numFmtId="0" fontId="42" fillId="0" borderId="21"/>
    <xf numFmtId="171" fontId="32" fillId="0" borderId="0">
      <alignment horizontal="left"/>
    </xf>
    <xf numFmtId="0" fontId="42" fillId="0" borderId="22"/>
    <xf numFmtId="37" fontId="2" fillId="27" borderId="0" applyNumberFormat="0" applyBorder="0" applyAlignment="0" applyProtection="0"/>
    <xf numFmtId="37" fontId="2" fillId="0" borderId="0"/>
    <xf numFmtId="3" fontId="52" fillId="41" borderId="23"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 fillId="0" borderId="0"/>
    <xf numFmtId="0" fontId="6" fillId="0" borderId="0"/>
    <xf numFmtId="0" fontId="6" fillId="0" borderId="0"/>
    <xf numFmtId="0" fontId="59" fillId="0" borderId="0"/>
    <xf numFmtId="0" fontId="6" fillId="0" borderId="0"/>
    <xf numFmtId="0" fontId="1" fillId="0" borderId="0"/>
    <xf numFmtId="43" fontId="1" fillId="0" borderId="0" applyFont="0" applyFill="0" applyBorder="0" applyAlignment="0" applyProtection="0"/>
    <xf numFmtId="0" fontId="1" fillId="0" borderId="0"/>
  </cellStyleXfs>
  <cellXfs count="308">
    <xf numFmtId="0" fontId="0" fillId="0" borderId="0" xfId="0"/>
    <xf numFmtId="0" fontId="3" fillId="0" borderId="0" xfId="0" applyFont="1"/>
    <xf numFmtId="0" fontId="3" fillId="0" borderId="24" xfId="0" applyFont="1" applyBorder="1"/>
    <xf numFmtId="0" fontId="5" fillId="0" borderId="0" xfId="0" applyFont="1"/>
    <xf numFmtId="0" fontId="5" fillId="0" borderId="0" xfId="0" applyFont="1" applyAlignment="1">
      <alignment horizontal="left"/>
    </xf>
    <xf numFmtId="0" fontId="5" fillId="0" borderId="0" xfId="299" applyFont="1" applyBorder="1" applyAlignment="1">
      <alignment horizontal="left"/>
    </xf>
    <xf numFmtId="0" fontId="3" fillId="0" borderId="0" xfId="0" quotePrefix="1" applyFont="1" applyFill="1" applyAlignment="1">
      <alignment horizontal="left"/>
    </xf>
    <xf numFmtId="0" fontId="3" fillId="0" borderId="0" xfId="0" applyFont="1" applyFill="1" applyBorder="1" applyProtection="1">
      <protection locked="0"/>
    </xf>
    <xf numFmtId="0" fontId="3" fillId="0" borderId="0" xfId="0" applyFont="1" applyFill="1" applyBorder="1" applyAlignment="1" applyProtection="1">
      <alignment horizontal="left"/>
      <protection locked="0"/>
    </xf>
    <xf numFmtId="164" fontId="3" fillId="0" borderId="0" xfId="110" applyNumberFormat="1"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41" fontId="3" fillId="0" borderId="0" xfId="0" applyNumberFormat="1" applyFont="1" applyFill="1" applyBorder="1" applyAlignment="1" applyProtection="1">
      <alignment horizontal="center"/>
      <protection locked="0"/>
    </xf>
    <xf numFmtId="41" fontId="3" fillId="0" borderId="0" xfId="0" applyNumberFormat="1" applyFont="1" applyFill="1" applyBorder="1" applyProtection="1">
      <protection locked="0"/>
    </xf>
    <xf numFmtId="0" fontId="3" fillId="0" borderId="0" xfId="0" applyFont="1" applyFill="1" applyBorder="1" applyAlignment="1">
      <alignment horizontal="center"/>
    </xf>
    <xf numFmtId="0" fontId="7" fillId="0" borderId="0" xfId="0" applyFont="1" applyFill="1" applyBorder="1" applyAlignment="1">
      <alignment horizontal="center"/>
    </xf>
    <xf numFmtId="41" fontId="3" fillId="0" borderId="0" xfId="110" applyNumberFormat="1" applyFont="1" applyFill="1" applyBorder="1" applyAlignment="1" applyProtection="1">
      <alignment horizontal="center"/>
      <protection locked="0"/>
    </xf>
    <xf numFmtId="0" fontId="3" fillId="0" borderId="0" xfId="0" applyFont="1" applyFill="1" applyProtection="1">
      <protection locked="0"/>
    </xf>
    <xf numFmtId="0" fontId="3" fillId="0" borderId="0" xfId="0" quotePrefix="1" applyFont="1" applyFill="1" applyBorder="1" applyAlignment="1" applyProtection="1">
      <alignment horizontal="left"/>
      <protection locked="0"/>
    </xf>
    <xf numFmtId="168" fontId="3" fillId="0" borderId="0" xfId="320" applyNumberFormat="1" applyFont="1" applyFill="1" applyBorder="1" applyAlignment="1" applyProtection="1">
      <alignment horizontal="center"/>
      <protection locked="0"/>
    </xf>
    <xf numFmtId="0" fontId="3" fillId="0" borderId="0" xfId="0" applyFont="1" applyFill="1" applyBorder="1"/>
    <xf numFmtId="164" fontId="3" fillId="0" borderId="0" xfId="304" applyNumberFormat="1" applyFont="1" applyFill="1" applyBorder="1"/>
    <xf numFmtId="164" fontId="7" fillId="0" borderId="0" xfId="0" applyNumberFormat="1" applyFont="1" applyFill="1" applyBorder="1" applyAlignment="1">
      <alignment horizontal="center"/>
    </xf>
    <xf numFmtId="0" fontId="7" fillId="0" borderId="0" xfId="0" applyFont="1" applyFill="1" applyBorder="1" applyAlignment="1" applyProtection="1">
      <alignment horizontal="center"/>
      <protection locked="0"/>
    </xf>
    <xf numFmtId="164" fontId="7" fillId="0" borderId="0" xfId="110" applyNumberFormat="1" applyFont="1" applyFill="1" applyBorder="1" applyAlignment="1" applyProtection="1">
      <alignment horizontal="center"/>
      <protection locked="0"/>
    </xf>
    <xf numFmtId="41" fontId="3" fillId="0" borderId="0" xfId="110" applyNumberFormat="1" applyFont="1" applyFill="1" applyBorder="1" applyProtection="1">
      <protection locked="0"/>
    </xf>
    <xf numFmtId="0" fontId="3" fillId="0" borderId="0" xfId="0" applyFont="1" applyFill="1"/>
    <xf numFmtId="0" fontId="5" fillId="0" borderId="0" xfId="0" applyFont="1" applyFill="1"/>
    <xf numFmtId="41" fontId="3" fillId="0" borderId="0" xfId="110" applyNumberFormat="1" applyFont="1" applyFill="1" applyBorder="1" applyAlignment="1">
      <alignment horizontal="center"/>
    </xf>
    <xf numFmtId="0" fontId="3" fillId="0" borderId="0" xfId="300" applyFont="1" applyFill="1" applyBorder="1" applyAlignment="1">
      <alignment horizontal="left"/>
    </xf>
    <xf numFmtId="0" fontId="3" fillId="0" borderId="0" xfId="0" applyFont="1" applyFill="1" applyBorder="1" applyAlignment="1">
      <alignment horizontal="left"/>
    </xf>
    <xf numFmtId="0" fontId="7" fillId="0" borderId="0" xfId="302" applyFont="1" applyFill="1" applyBorder="1" applyAlignment="1">
      <alignment horizontal="center"/>
    </xf>
    <xf numFmtId="0" fontId="3" fillId="0" borderId="4" xfId="0" applyFont="1" applyBorder="1"/>
    <xf numFmtId="164" fontId="3" fillId="0" borderId="4" xfId="0" applyNumberFormat="1" applyFont="1" applyBorder="1"/>
    <xf numFmtId="0" fontId="7" fillId="0" borderId="0" xfId="0" applyFont="1" applyFill="1" applyAlignment="1">
      <alignment horizontal="center"/>
    </xf>
    <xf numFmtId="164" fontId="7" fillId="0" borderId="0" xfId="0" applyNumberFormat="1" applyFont="1" applyFill="1" applyAlignment="1">
      <alignment horizontal="center"/>
    </xf>
    <xf numFmtId="0" fontId="3" fillId="0" borderId="0" xfId="0" applyFont="1" applyFill="1" applyAlignment="1">
      <alignment horizontal="center"/>
    </xf>
    <xf numFmtId="0" fontId="3" fillId="0" borderId="0" xfId="300" applyFont="1" applyFill="1" applyBorder="1"/>
    <xf numFmtId="0" fontId="3" fillId="0" borderId="0" xfId="299" applyFont="1" applyFill="1" applyBorder="1" applyAlignment="1">
      <alignment horizontal="left"/>
    </xf>
    <xf numFmtId="41" fontId="7" fillId="0" borderId="0" xfId="0" applyNumberFormat="1" applyFont="1" applyFill="1" applyAlignment="1">
      <alignment horizontal="center"/>
    </xf>
    <xf numFmtId="0" fontId="7" fillId="0" borderId="0" xfId="0" quotePrefix="1" applyFont="1" applyFill="1" applyAlignment="1">
      <alignment horizontal="center"/>
    </xf>
    <xf numFmtId="0" fontId="3" fillId="0" borderId="0" xfId="0" applyFont="1" applyFill="1" applyBorder="1" applyAlignment="1"/>
    <xf numFmtId="0" fontId="3" fillId="0" borderId="0" xfId="0" applyFont="1" applyFill="1" applyBorder="1" applyProtection="1"/>
    <xf numFmtId="0" fontId="4" fillId="0" borderId="0" xfId="0" applyFont="1" applyFill="1"/>
    <xf numFmtId="17" fontId="3" fillId="0" borderId="24" xfId="0" applyNumberFormat="1" applyFont="1" applyBorder="1" applyAlignment="1">
      <alignment horizontal="center" wrapText="1"/>
    </xf>
    <xf numFmtId="10" fontId="3" fillId="0" borderId="4" xfId="320" applyNumberFormat="1" applyFont="1" applyBorder="1"/>
    <xf numFmtId="0" fontId="3" fillId="0" borderId="24" xfId="0" applyFont="1" applyBorder="1" applyAlignment="1">
      <alignment horizontal="center" wrapText="1"/>
    </xf>
    <xf numFmtId="0" fontId="5" fillId="0" borderId="0" xfId="0" quotePrefix="1" applyFont="1" applyAlignment="1">
      <alignment horizontal="left"/>
    </xf>
    <xf numFmtId="0" fontId="3" fillId="0" borderId="0" xfId="299" applyFont="1" applyFill="1" applyBorder="1"/>
    <xf numFmtId="0" fontId="0" fillId="0" borderId="0" xfId="0" applyAlignment="1">
      <alignment horizontal="center"/>
    </xf>
    <xf numFmtId="0" fontId="1" fillId="0" borderId="0" xfId="0" applyFont="1" applyFill="1"/>
    <xf numFmtId="164" fontId="1" fillId="0" borderId="0" xfId="0" applyNumberFormat="1" applyFont="1" applyFill="1"/>
    <xf numFmtId="0" fontId="1" fillId="0" borderId="0" xfId="0" applyFont="1"/>
    <xf numFmtId="0" fontId="1" fillId="0" borderId="0" xfId="0" applyFont="1" applyFill="1" applyAlignment="1">
      <alignment horizontal="center"/>
    </xf>
    <xf numFmtId="164" fontId="1" fillId="0" borderId="0" xfId="110" applyNumberFormat="1" applyFont="1" applyFill="1"/>
    <xf numFmtId="0" fontId="1" fillId="0" borderId="0" xfId="0" applyFont="1" applyFill="1" applyBorder="1" applyAlignment="1">
      <alignment horizontal="center"/>
    </xf>
    <xf numFmtId="168" fontId="1" fillId="0" borderId="0" xfId="320" applyNumberFormat="1" applyFont="1" applyFill="1" applyBorder="1" applyAlignment="1" applyProtection="1">
      <alignment horizontal="center"/>
      <protection locked="0"/>
    </xf>
    <xf numFmtId="164" fontId="1" fillId="0" borderId="0" xfId="110" applyNumberFormat="1" applyFont="1" applyFill="1" applyBorder="1" applyAlignment="1" applyProtection="1">
      <alignment horizontal="center"/>
      <protection locked="0"/>
    </xf>
    <xf numFmtId="0" fontId="1" fillId="0" borderId="0" xfId="299" applyFont="1" applyFill="1" applyBorder="1" applyAlignment="1">
      <alignment horizontal="center"/>
    </xf>
    <xf numFmtId="168" fontId="1" fillId="0" borderId="0" xfId="320" applyNumberFormat="1" applyFont="1" applyFill="1" applyAlignment="1">
      <alignment horizontal="center"/>
    </xf>
    <xf numFmtId="164" fontId="1" fillId="0" borderId="0" xfId="110" applyNumberFormat="1" applyFont="1" applyFill="1" applyBorder="1" applyAlignment="1">
      <alignment horizontal="center"/>
    </xf>
    <xf numFmtId="164" fontId="1" fillId="0" borderId="0" xfId="0" applyNumberFormat="1" applyFont="1" applyFill="1" applyAlignment="1">
      <alignment horizontal="right"/>
    </xf>
    <xf numFmtId="0" fontId="1" fillId="0" borderId="0" xfId="0" applyFont="1" applyFill="1" applyAlignment="1" applyProtection="1">
      <alignment horizontal="center"/>
      <protection locked="0"/>
    </xf>
    <xf numFmtId="164" fontId="1" fillId="0" borderId="0" xfId="110" applyNumberFormat="1" applyFont="1" applyFill="1" applyAlignment="1">
      <alignment horizontal="center"/>
    </xf>
    <xf numFmtId="164" fontId="1" fillId="0" borderId="0" xfId="0" applyNumberFormat="1" applyFont="1" applyFill="1" applyAlignment="1">
      <alignment horizontal="center"/>
    </xf>
    <xf numFmtId="0" fontId="1" fillId="0" borderId="0" xfId="0" applyFont="1" applyFill="1" applyProtection="1">
      <protection locked="0"/>
    </xf>
    <xf numFmtId="0" fontId="1" fillId="0" borderId="0" xfId="0" applyFont="1" applyFill="1" applyBorder="1"/>
    <xf numFmtId="0" fontId="1" fillId="0" borderId="0" xfId="0" applyFont="1" applyFill="1" applyBorder="1" applyAlignment="1" applyProtection="1">
      <alignment horizontal="center"/>
      <protection locked="0"/>
    </xf>
    <xf numFmtId="0" fontId="1" fillId="0" borderId="0" xfId="110" applyNumberFormat="1" applyFont="1" applyFill="1" applyBorder="1" applyAlignment="1" applyProtection="1">
      <alignment horizontal="center"/>
      <protection locked="0"/>
    </xf>
    <xf numFmtId="0" fontId="1" fillId="0" borderId="0" xfId="0" applyNumberFormat="1" applyFont="1" applyFill="1" applyBorder="1" applyAlignment="1">
      <alignment horizontal="center"/>
    </xf>
    <xf numFmtId="0" fontId="1" fillId="0" borderId="0" xfId="0" applyFont="1" applyFill="1" applyBorder="1" applyAlignment="1">
      <alignment horizontal="left"/>
    </xf>
    <xf numFmtId="0" fontId="1" fillId="0" borderId="0" xfId="0" applyNumberFormat="1" applyFont="1" applyFill="1" applyAlignment="1">
      <alignment horizontal="center"/>
    </xf>
    <xf numFmtId="41" fontId="1" fillId="0" borderId="0" xfId="110" applyNumberFormat="1" applyFont="1" applyFill="1" applyBorder="1" applyAlignment="1">
      <alignment horizontal="center"/>
    </xf>
    <xf numFmtId="167" fontId="1" fillId="0" borderId="0" xfId="179" applyNumberFormat="1" applyFont="1" applyFill="1" applyBorder="1"/>
    <xf numFmtId="0" fontId="1" fillId="0" borderId="0" xfId="0" applyFont="1" applyFill="1" applyBorder="1" applyProtection="1">
      <protection locked="0"/>
    </xf>
    <xf numFmtId="164" fontId="1" fillId="0" borderId="0" xfId="0" applyNumberFormat="1" applyFont="1" applyFill="1" applyBorder="1" applyProtection="1">
      <protection locked="0"/>
    </xf>
    <xf numFmtId="164" fontId="1" fillId="0" borderId="0" xfId="110" applyNumberFormat="1" applyFont="1" applyFill="1" applyBorder="1"/>
    <xf numFmtId="0" fontId="1" fillId="0" borderId="28" xfId="0" applyFont="1" applyFill="1" applyBorder="1" applyProtection="1">
      <protection locked="0"/>
    </xf>
    <xf numFmtId="0" fontId="1" fillId="0" borderId="25" xfId="0" applyFont="1" applyFill="1" applyBorder="1" applyProtection="1">
      <protection locked="0"/>
    </xf>
    <xf numFmtId="0" fontId="1" fillId="0" borderId="25" xfId="0" applyFont="1" applyFill="1" applyBorder="1" applyAlignment="1" applyProtection="1">
      <alignment horizontal="center"/>
      <protection locked="0"/>
    </xf>
    <xf numFmtId="164" fontId="1" fillId="0" borderId="25" xfId="0" applyNumberFormat="1" applyFont="1" applyFill="1" applyBorder="1" applyProtection="1">
      <protection locked="0"/>
    </xf>
    <xf numFmtId="164" fontId="1" fillId="0" borderId="26" xfId="110" applyNumberFormat="1" applyFont="1" applyFill="1" applyBorder="1" applyAlignment="1" applyProtection="1">
      <alignment horizontal="center"/>
      <protection locked="0"/>
    </xf>
    <xf numFmtId="0" fontId="1" fillId="0" borderId="29" xfId="0" applyFont="1" applyFill="1" applyBorder="1" applyProtection="1">
      <protection locked="0"/>
    </xf>
    <xf numFmtId="164" fontId="1" fillId="0" borderId="0" xfId="110" applyNumberFormat="1" applyFont="1" applyFill="1" applyBorder="1" applyProtection="1">
      <protection locked="0"/>
    </xf>
    <xf numFmtId="164" fontId="1" fillId="0" borderId="27" xfId="110" applyNumberFormat="1" applyFont="1" applyFill="1" applyBorder="1" applyAlignment="1" applyProtection="1">
      <alignment horizontal="center"/>
      <protection locked="0"/>
    </xf>
    <xf numFmtId="0" fontId="1" fillId="0" borderId="0" xfId="0" quotePrefix="1" applyFont="1" applyFill="1" applyBorder="1" applyAlignment="1" applyProtection="1">
      <alignment horizontal="left"/>
      <protection locked="0"/>
    </xf>
    <xf numFmtId="0" fontId="1" fillId="0" borderId="0" xfId="305" applyFont="1" applyFill="1" applyBorder="1"/>
    <xf numFmtId="0" fontId="1" fillId="0" borderId="0" xfId="305" applyFont="1" applyFill="1" applyBorder="1" applyAlignment="1">
      <alignment horizontal="center"/>
    </xf>
    <xf numFmtId="164" fontId="1" fillId="0" borderId="0" xfId="110" applyNumberFormat="1" applyFont="1" applyFill="1" applyProtection="1">
      <protection locked="0"/>
    </xf>
    <xf numFmtId="0" fontId="1" fillId="0" borderId="0" xfId="305" applyNumberFormat="1" applyFont="1" applyFill="1" applyBorder="1" applyAlignment="1">
      <alignment horizontal="center"/>
    </xf>
    <xf numFmtId="0" fontId="1" fillId="0" borderId="0" xfId="0" applyFont="1" applyFill="1" applyBorder="1" applyAlignment="1" applyProtection="1">
      <alignment horizontal="left"/>
      <protection locked="0"/>
    </xf>
    <xf numFmtId="164" fontId="1" fillId="0" borderId="0" xfId="0" applyNumberFormat="1" applyFont="1" applyFill="1" applyBorder="1"/>
    <xf numFmtId="164" fontId="1" fillId="0" borderId="0" xfId="0" applyNumberFormat="1" applyFont="1" applyFill="1" applyProtection="1">
      <protection locked="0"/>
    </xf>
    <xf numFmtId="0" fontId="1" fillId="0" borderId="0" xfId="305" applyFont="1" applyFill="1" applyBorder="1" applyAlignment="1">
      <alignment horizontal="left" indent="1"/>
    </xf>
    <xf numFmtId="41" fontId="1" fillId="0" borderId="0" xfId="110" applyNumberFormat="1" applyFont="1" applyFill="1" applyBorder="1" applyProtection="1">
      <protection locked="0"/>
    </xf>
    <xf numFmtId="0" fontId="1" fillId="0" borderId="0" xfId="0" quotePrefix="1" applyFont="1" applyFill="1" applyBorder="1" applyAlignment="1">
      <alignment horizontal="left"/>
    </xf>
    <xf numFmtId="41" fontId="1" fillId="0" borderId="0" xfId="0" applyNumberFormat="1" applyFont="1" applyFill="1" applyBorder="1" applyAlignment="1" applyProtection="1">
      <alignment horizontal="center"/>
      <protection locked="0"/>
    </xf>
    <xf numFmtId="164" fontId="1" fillId="0" borderId="0" xfId="110" applyNumberFormat="1" applyFont="1" applyFill="1" applyAlignment="1" applyProtection="1">
      <alignment horizontal="center"/>
      <protection locked="0"/>
    </xf>
    <xf numFmtId="0" fontId="1" fillId="0" borderId="30" xfId="0" applyFont="1" applyFill="1" applyBorder="1" applyProtection="1">
      <protection locked="0"/>
    </xf>
    <xf numFmtId="0" fontId="1" fillId="0" borderId="13" xfId="0" applyFont="1" applyFill="1" applyBorder="1" applyProtection="1">
      <protection locked="0"/>
    </xf>
    <xf numFmtId="0" fontId="1" fillId="0" borderId="13" xfId="0" applyFont="1" applyFill="1" applyBorder="1" applyAlignment="1" applyProtection="1">
      <alignment horizontal="center"/>
      <protection locked="0"/>
    </xf>
    <xf numFmtId="164" fontId="1" fillId="0" borderId="13" xfId="0" applyNumberFormat="1" applyFont="1" applyFill="1" applyBorder="1" applyProtection="1">
      <protection locked="0"/>
    </xf>
    <xf numFmtId="164" fontId="1" fillId="0" borderId="31" xfId="110" applyNumberFormat="1" applyFont="1" applyFill="1" applyBorder="1" applyAlignment="1" applyProtection="1">
      <alignment horizontal="center"/>
      <protection locked="0"/>
    </xf>
    <xf numFmtId="0" fontId="1" fillId="0" borderId="0" xfId="300" applyFont="1" applyFill="1" applyBorder="1"/>
    <xf numFmtId="0" fontId="1" fillId="0" borderId="0" xfId="300" applyFont="1" applyFill="1" applyBorder="1" applyAlignment="1">
      <alignment horizontal="center"/>
    </xf>
    <xf numFmtId="0" fontId="1" fillId="0" borderId="0" xfId="300" applyNumberFormat="1" applyFont="1" applyFill="1" applyBorder="1" applyAlignment="1">
      <alignment horizontal="center"/>
    </xf>
    <xf numFmtId="0" fontId="1" fillId="0" borderId="0" xfId="300" applyFont="1" applyFill="1" applyBorder="1" applyAlignment="1">
      <alignment horizontal="left"/>
    </xf>
    <xf numFmtId="41" fontId="1" fillId="0" borderId="0" xfId="110" applyNumberFormat="1" applyFont="1" applyFill="1" applyBorder="1" applyAlignment="1" applyProtection="1">
      <alignment horizontal="center"/>
      <protection locked="0"/>
    </xf>
    <xf numFmtId="41" fontId="1" fillId="0" borderId="0" xfId="0" quotePrefix="1" applyNumberFormat="1" applyFont="1" applyFill="1" applyBorder="1" applyAlignment="1" applyProtection="1">
      <alignment horizontal="center"/>
      <protection locked="0"/>
    </xf>
    <xf numFmtId="164" fontId="1" fillId="0" borderId="0" xfId="0" applyNumberFormat="1" applyFont="1" applyFill="1" applyBorder="1" applyAlignment="1" applyProtection="1">
      <alignment horizontal="center"/>
      <protection locked="0"/>
    </xf>
    <xf numFmtId="0" fontId="1" fillId="0" borderId="0" xfId="299" applyFont="1" applyFill="1"/>
    <xf numFmtId="0" fontId="1" fillId="0" borderId="0" xfId="299" applyFont="1" applyFill="1" applyBorder="1"/>
    <xf numFmtId="0" fontId="1" fillId="0" borderId="0" xfId="299" applyNumberFormat="1" applyFont="1" applyFill="1" applyBorder="1" applyAlignment="1" applyProtection="1">
      <alignment horizontal="center"/>
      <protection locked="0"/>
    </xf>
    <xf numFmtId="0" fontId="1" fillId="0" borderId="0" xfId="299" applyFont="1" applyFill="1" applyBorder="1" applyAlignment="1">
      <alignment horizontal="left"/>
    </xf>
    <xf numFmtId="3" fontId="1" fillId="0" borderId="0" xfId="0" applyNumberFormat="1" applyFont="1" applyFill="1" applyBorder="1" applyAlignment="1" applyProtection="1">
      <alignment horizontal="center"/>
      <protection locked="0"/>
    </xf>
    <xf numFmtId="0" fontId="1" fillId="0" borderId="27" xfId="0" applyFont="1" applyFill="1" applyBorder="1" applyAlignment="1" applyProtection="1">
      <alignment horizontal="center"/>
      <protection locked="0"/>
    </xf>
    <xf numFmtId="0" fontId="1" fillId="0" borderId="0" xfId="299" applyFont="1" applyFill="1" applyBorder="1" applyAlignment="1" applyProtection="1">
      <alignment horizontal="center"/>
      <protection locked="0"/>
    </xf>
    <xf numFmtId="41" fontId="1" fillId="0" borderId="0" xfId="0" applyNumberFormat="1" applyFont="1" applyFill="1"/>
    <xf numFmtId="41" fontId="1" fillId="0" borderId="0" xfId="0" applyNumberFormat="1" applyFont="1" applyFill="1" applyAlignment="1">
      <alignment horizontal="center"/>
    </xf>
    <xf numFmtId="0" fontId="1" fillId="0" borderId="0" xfId="0" applyFont="1" applyFill="1" applyBorder="1" applyAlignment="1" applyProtection="1">
      <alignment horizontal="center"/>
    </xf>
    <xf numFmtId="0" fontId="1" fillId="0" borderId="0" xfId="0" applyFont="1" applyFill="1" applyProtection="1"/>
    <xf numFmtId="0" fontId="1" fillId="0" borderId="0" xfId="0" applyFont="1" applyFill="1" applyAlignment="1" applyProtection="1">
      <alignment horizontal="center"/>
    </xf>
    <xf numFmtId="41" fontId="1" fillId="0" borderId="0" xfId="0" applyNumberFormat="1" applyFont="1" applyFill="1" applyProtection="1"/>
    <xf numFmtId="164" fontId="1" fillId="0" borderId="0" xfId="0" applyNumberFormat="1" applyFont="1" applyFill="1" applyProtection="1"/>
    <xf numFmtId="37" fontId="1" fillId="0" borderId="0" xfId="0" applyNumberFormat="1" applyFont="1" applyFill="1" applyBorder="1" applyAlignment="1" applyProtection="1">
      <alignment horizontal="center"/>
      <protection locked="0"/>
    </xf>
    <xf numFmtId="41" fontId="1" fillId="0" borderId="25" xfId="0" applyNumberFormat="1" applyFont="1" applyFill="1" applyBorder="1" applyProtection="1">
      <protection locked="0"/>
    </xf>
    <xf numFmtId="41" fontId="1" fillId="0" borderId="0" xfId="0" applyNumberFormat="1" applyFont="1" applyFill="1" applyBorder="1" applyProtection="1">
      <protection locked="0"/>
    </xf>
    <xf numFmtId="41" fontId="1" fillId="0" borderId="13" xfId="0" applyNumberFormat="1" applyFont="1" applyFill="1" applyBorder="1" applyProtection="1">
      <protection locked="0"/>
    </xf>
    <xf numFmtId="0" fontId="1" fillId="0" borderId="0" xfId="0" applyFont="1" applyFill="1" applyAlignment="1">
      <alignment horizontal="left" indent="1"/>
    </xf>
    <xf numFmtId="0" fontId="1" fillId="0" borderId="0" xfId="303" applyFont="1" applyFill="1" applyBorder="1" applyAlignment="1">
      <alignment horizontal="center"/>
    </xf>
    <xf numFmtId="0" fontId="1" fillId="0" borderId="0" xfId="303" applyFont="1" applyFill="1" applyBorder="1"/>
    <xf numFmtId="0" fontId="1" fillId="0" borderId="0" xfId="298" applyFont="1" applyFill="1" applyBorder="1"/>
    <xf numFmtId="0" fontId="1" fillId="0" borderId="0" xfId="298" applyFont="1" applyFill="1" applyBorder="1" applyAlignment="1">
      <alignment horizontal="center"/>
    </xf>
    <xf numFmtId="0" fontId="1" fillId="0" borderId="0" xfId="303" applyFont="1" applyFill="1" applyBorder="1" applyAlignment="1">
      <alignment horizontal="left"/>
    </xf>
    <xf numFmtId="0" fontId="1" fillId="0" borderId="0" xfId="303" applyFont="1" applyFill="1" applyBorder="1" applyAlignment="1"/>
    <xf numFmtId="41" fontId="1" fillId="0" borderId="0" xfId="0" applyNumberFormat="1" applyFont="1" applyFill="1" applyBorder="1" applyProtection="1"/>
    <xf numFmtId="41" fontId="1" fillId="0" borderId="0" xfId="320" applyNumberFormat="1" applyFont="1" applyFill="1" applyBorder="1" applyProtection="1">
      <protection locked="0"/>
    </xf>
    <xf numFmtId="10" fontId="1" fillId="0" borderId="0" xfId="320" applyNumberFormat="1" applyFont="1" applyFill="1" applyBorder="1" applyProtection="1">
      <protection locked="0"/>
    </xf>
    <xf numFmtId="41" fontId="1" fillId="0" borderId="0" xfId="0" applyNumberFormat="1" applyFont="1" applyFill="1" applyProtection="1">
      <protection locked="0"/>
    </xf>
    <xf numFmtId="41" fontId="1" fillId="0" borderId="0" xfId="0" applyNumberFormat="1" applyFont="1" applyFill="1" applyBorder="1"/>
    <xf numFmtId="0" fontId="1" fillId="0" borderId="0" xfId="301" applyFont="1" applyFill="1" applyBorder="1" applyAlignment="1">
      <alignment horizontal="center"/>
    </xf>
    <xf numFmtId="10" fontId="1" fillId="0" borderId="0" xfId="320" applyNumberFormat="1" applyFont="1" applyFill="1" applyBorder="1"/>
    <xf numFmtId="0" fontId="1" fillId="0" borderId="0" xfId="300" applyFont="1" applyFill="1" applyAlignment="1">
      <alignment horizontal="center"/>
    </xf>
    <xf numFmtId="166" fontId="1" fillId="0" borderId="0" xfId="320" applyNumberFormat="1" applyFont="1" applyFill="1" applyBorder="1" applyAlignment="1">
      <alignment horizontal="center"/>
    </xf>
    <xf numFmtId="0" fontId="1" fillId="0" borderId="0" xfId="300" applyFont="1" applyFill="1"/>
    <xf numFmtId="0" fontId="1" fillId="0" borderId="0" xfId="0" applyFont="1" applyFill="1" applyBorder="1" applyProtection="1"/>
    <xf numFmtId="164" fontId="1" fillId="0" borderId="0" xfId="0" applyNumberFormat="1" applyFont="1" applyFill="1" applyBorder="1" applyProtection="1"/>
    <xf numFmtId="0" fontId="1" fillId="0" borderId="0" xfId="110" applyNumberFormat="1" applyFont="1" applyFill="1" applyBorder="1" applyProtection="1">
      <protection locked="0"/>
    </xf>
    <xf numFmtId="0" fontId="1" fillId="0" borderId="0" xfId="0" applyNumberFormat="1" applyFont="1" applyFill="1" applyBorder="1" applyAlignment="1" applyProtection="1">
      <alignment horizontal="center"/>
      <protection locked="0"/>
    </xf>
    <xf numFmtId="164" fontId="1" fillId="0" borderId="0" xfId="0" applyNumberFormat="1" applyFont="1" applyFill="1" applyBorder="1" applyAlignment="1">
      <alignment horizontal="center"/>
    </xf>
    <xf numFmtId="0" fontId="1" fillId="0" borderId="0" xfId="0" applyFont="1" applyFill="1" applyBorder="1" applyAlignment="1"/>
    <xf numFmtId="41" fontId="1" fillId="0" borderId="0" xfId="152" applyNumberFormat="1" applyFont="1" applyFill="1" applyBorder="1" applyProtection="1">
      <protection locked="0"/>
    </xf>
    <xf numFmtId="0" fontId="1" fillId="0" borderId="25" xfId="0" applyNumberFormat="1" applyFont="1" applyFill="1" applyBorder="1" applyAlignment="1" applyProtection="1">
      <alignment horizontal="center"/>
      <protection locked="0"/>
    </xf>
    <xf numFmtId="0" fontId="1" fillId="0" borderId="13" xfId="0" applyNumberFormat="1" applyFont="1" applyFill="1" applyBorder="1" applyAlignment="1" applyProtection="1">
      <alignment horizontal="center"/>
      <protection locked="0"/>
    </xf>
    <xf numFmtId="0" fontId="1" fillId="0" borderId="0" xfId="302" applyFont="1" applyFill="1" applyAlignment="1">
      <alignment horizontal="center"/>
    </xf>
    <xf numFmtId="0" fontId="1" fillId="0" borderId="0" xfId="302" applyFont="1" applyFill="1" applyBorder="1"/>
    <xf numFmtId="164" fontId="1" fillId="0" borderId="0" xfId="110" quotePrefix="1" applyNumberFormat="1" applyFont="1" applyFill="1" applyBorder="1" applyAlignment="1" applyProtection="1">
      <alignment horizontal="center"/>
      <protection locked="0"/>
    </xf>
    <xf numFmtId="165" fontId="1" fillId="0" borderId="0" xfId="0" applyNumberFormat="1" applyFont="1" applyFill="1" applyAlignment="1" applyProtection="1">
      <alignment horizontal="center"/>
      <protection locked="0"/>
    </xf>
    <xf numFmtId="0" fontId="1" fillId="0" borderId="0" xfId="0" quotePrefix="1" applyFont="1" applyFill="1" applyBorder="1" applyAlignment="1" applyProtection="1">
      <alignment horizontal="center"/>
      <protection locked="0"/>
    </xf>
    <xf numFmtId="0" fontId="1" fillId="0" borderId="0" xfId="0" applyFont="1" applyFill="1" applyBorder="1" applyAlignment="1">
      <alignment horizontal="left" indent="1"/>
    </xf>
    <xf numFmtId="164" fontId="1" fillId="0" borderId="0" xfId="110" applyNumberFormat="1" applyFont="1" applyFill="1" applyBorder="1" applyAlignment="1"/>
    <xf numFmtId="168" fontId="1" fillId="0" borderId="0" xfId="320" applyNumberFormat="1" applyFont="1" applyFill="1" applyBorder="1" applyAlignment="1">
      <alignment horizontal="center"/>
    </xf>
    <xf numFmtId="42" fontId="1" fillId="0" borderId="0" xfId="0" applyNumberFormat="1" applyFont="1" applyFill="1" applyBorder="1"/>
    <xf numFmtId="2" fontId="1" fillId="0" borderId="0" xfId="0" applyNumberFormat="1" applyFont="1" applyFill="1" applyAlignment="1" applyProtection="1">
      <alignment horizontal="center"/>
      <protection locked="0"/>
    </xf>
    <xf numFmtId="0" fontId="1" fillId="0" borderId="0" xfId="0" applyFont="1" applyFill="1" applyBorder="1" applyAlignment="1" applyProtection="1">
      <protection locked="0"/>
    </xf>
    <xf numFmtId="0" fontId="1" fillId="0" borderId="0" xfId="110" applyNumberFormat="1" applyFont="1" applyFill="1" applyBorder="1" applyAlignment="1">
      <alignment horizontal="center"/>
    </xf>
    <xf numFmtId="41" fontId="1" fillId="0" borderId="0" xfId="110" applyNumberFormat="1" applyFont="1" applyFill="1" applyBorder="1" applyAlignment="1">
      <alignment horizontal="right"/>
    </xf>
    <xf numFmtId="0" fontId="1" fillId="0" borderId="25" xfId="0" quotePrefix="1" applyFont="1" applyFill="1" applyBorder="1" applyAlignment="1" applyProtection="1">
      <alignment horizontal="left"/>
      <protection locked="0"/>
    </xf>
    <xf numFmtId="3" fontId="1" fillId="0" borderId="0" xfId="0" applyNumberFormat="1" applyFont="1" applyFill="1" applyBorder="1" applyAlignment="1">
      <alignment horizontal="center"/>
    </xf>
    <xf numFmtId="0" fontId="1" fillId="0" borderId="0" xfId="0" applyFont="1" applyFill="1" applyBorder="1" applyAlignment="1">
      <alignment horizontal="left" indent="2"/>
    </xf>
    <xf numFmtId="1" fontId="1" fillId="0" borderId="0" xfId="0" applyNumberFormat="1" applyFont="1" applyFill="1" applyBorder="1" applyAlignment="1">
      <alignment horizontal="center"/>
    </xf>
    <xf numFmtId="10" fontId="1" fillId="0" borderId="0" xfId="320" applyNumberFormat="1" applyFont="1" applyFill="1" applyBorder="1" applyAlignment="1" applyProtection="1">
      <alignment horizontal="center"/>
      <protection locked="0"/>
    </xf>
    <xf numFmtId="164" fontId="1" fillId="0" borderId="0" xfId="110" quotePrefix="1" applyNumberFormat="1" applyFont="1" applyFill="1" applyBorder="1" applyAlignment="1">
      <alignment horizontal="center"/>
    </xf>
    <xf numFmtId="164" fontId="1" fillId="0" borderId="0" xfId="158" applyNumberFormat="1" applyFont="1" applyFill="1" applyBorder="1" applyAlignment="1">
      <alignment horizontal="center"/>
    </xf>
    <xf numFmtId="164" fontId="1" fillId="0" borderId="0" xfId="110" applyNumberFormat="1" applyFont="1" applyFill="1" applyBorder="1" applyAlignment="1" applyProtection="1">
      <alignment horizontal="right"/>
      <protection locked="0"/>
    </xf>
    <xf numFmtId="41" fontId="1" fillId="0" borderId="0" xfId="163" applyNumberFormat="1" applyFont="1" applyFill="1" applyBorder="1" applyAlignment="1">
      <alignment horizontal="center"/>
    </xf>
    <xf numFmtId="37" fontId="1" fillId="0" borderId="0" xfId="300" applyNumberFormat="1" applyFont="1" applyFill="1" applyBorder="1" applyAlignment="1">
      <alignment horizontal="left" indent="1"/>
    </xf>
    <xf numFmtId="37" fontId="1" fillId="0" borderId="0" xfId="300" applyNumberFormat="1" applyFont="1" applyFill="1" applyBorder="1"/>
    <xf numFmtId="41" fontId="1" fillId="0" borderId="4" xfId="0" applyNumberFormat="1" applyFont="1" applyFill="1" applyBorder="1" applyProtection="1">
      <protection locked="0"/>
    </xf>
    <xf numFmtId="0" fontId="1" fillId="0" borderId="0" xfId="0" applyFont="1" applyFill="1" applyAlignment="1">
      <alignment horizontal="left"/>
    </xf>
    <xf numFmtId="0" fontId="1" fillId="0" borderId="0" xfId="299" applyFont="1" applyFill="1" applyBorder="1" applyAlignment="1">
      <alignment horizontal="left" indent="1"/>
    </xf>
    <xf numFmtId="0" fontId="1" fillId="0" borderId="0" xfId="299" applyFont="1" applyFill="1" applyAlignment="1">
      <alignment horizontal="center"/>
    </xf>
    <xf numFmtId="41" fontId="1" fillId="0" borderId="0" xfId="154" applyNumberFormat="1" applyFont="1" applyFill="1" applyBorder="1" applyAlignment="1">
      <alignment horizontal="center"/>
    </xf>
    <xf numFmtId="0" fontId="1" fillId="0" borderId="0" xfId="301" applyFont="1" applyFill="1" applyBorder="1"/>
    <xf numFmtId="0" fontId="1" fillId="0" borderId="0" xfId="301" applyFont="1" applyFill="1" applyBorder="1" applyAlignment="1">
      <alignment horizontal="left"/>
    </xf>
    <xf numFmtId="41" fontId="1" fillId="0" borderId="4" xfId="110" applyNumberFormat="1" applyFont="1" applyFill="1" applyBorder="1" applyAlignment="1">
      <alignment horizontal="center"/>
    </xf>
    <xf numFmtId="164" fontId="1" fillId="0" borderId="4" xfId="110" applyNumberFormat="1" applyFont="1" applyFill="1" applyBorder="1" applyAlignment="1" applyProtection="1">
      <alignment horizontal="center"/>
      <protection locked="0"/>
    </xf>
    <xf numFmtId="0" fontId="1" fillId="0" borderId="0" xfId="299" applyNumberFormat="1" applyFont="1" applyFill="1" applyAlignment="1">
      <alignment horizontal="center"/>
    </xf>
    <xf numFmtId="0" fontId="1" fillId="0" borderId="0" xfId="303" applyFont="1" applyFill="1" applyBorder="1" applyAlignment="1">
      <alignment horizontal="left" indent="1"/>
    </xf>
    <xf numFmtId="0" fontId="3" fillId="0" borderId="0" xfId="292" applyFont="1" applyFill="1"/>
    <xf numFmtId="164" fontId="1" fillId="0" borderId="0" xfId="110" applyNumberFormat="1" applyFont="1" applyFill="1" applyBorder="1" applyAlignment="1">
      <alignment horizontal="right"/>
    </xf>
    <xf numFmtId="164" fontId="1" fillId="0" borderId="0" xfId="299" applyNumberFormat="1" applyFont="1" applyFill="1" applyBorder="1" applyAlignment="1" applyProtection="1">
      <alignment horizontal="center"/>
      <protection locked="0"/>
    </xf>
    <xf numFmtId="0" fontId="3" fillId="0" borderId="0" xfId="299" applyFont="1" applyFill="1" applyAlignment="1">
      <alignment horizontal="left"/>
    </xf>
    <xf numFmtId="0" fontId="1" fillId="0" borderId="0" xfId="299" applyFont="1" applyFill="1" applyAlignment="1">
      <alignment horizontal="left" indent="1"/>
    </xf>
    <xf numFmtId="0" fontId="1" fillId="0" borderId="0" xfId="299" quotePrefix="1" applyFont="1" applyFill="1" applyBorder="1" applyAlignment="1">
      <alignment horizontal="left" indent="1"/>
    </xf>
    <xf numFmtId="0" fontId="1" fillId="0" borderId="0" xfId="299" quotePrefix="1" applyFont="1" applyFill="1" applyBorder="1" applyAlignment="1">
      <alignment horizontal="left"/>
    </xf>
    <xf numFmtId="0" fontId="3" fillId="0" borderId="0" xfId="299" quotePrefix="1" applyFont="1" applyFill="1" applyBorder="1" applyAlignment="1">
      <alignment horizontal="left"/>
    </xf>
    <xf numFmtId="41" fontId="1" fillId="0" borderId="32" xfId="110" applyNumberFormat="1" applyFont="1" applyFill="1" applyBorder="1" applyAlignment="1">
      <alignment horizontal="center"/>
    </xf>
    <xf numFmtId="0" fontId="7" fillId="0" borderId="0" xfId="299" applyFont="1" applyFill="1" applyBorder="1"/>
    <xf numFmtId="0" fontId="1" fillId="0" borderId="0" xfId="0" quotePrefix="1" applyFont="1" applyFill="1" applyBorder="1" applyAlignment="1" applyProtection="1">
      <alignment horizontal="left" indent="2"/>
      <protection locked="0"/>
    </xf>
    <xf numFmtId="0" fontId="1" fillId="0" borderId="0" xfId="301" quotePrefix="1" applyFont="1" applyFill="1" applyBorder="1" applyAlignment="1">
      <alignment horizontal="left" indent="1"/>
    </xf>
    <xf numFmtId="0" fontId="1" fillId="0" borderId="0" xfId="301" applyFont="1" applyFill="1" applyBorder="1" applyAlignment="1">
      <alignment horizontal="left" indent="1"/>
    </xf>
    <xf numFmtId="0" fontId="1" fillId="0" borderId="0" xfId="301" applyFont="1" applyFill="1" applyBorder="1" applyAlignment="1">
      <alignment horizontal="left" indent="3"/>
    </xf>
    <xf numFmtId="37" fontId="1" fillId="0" borderId="0" xfId="0" applyNumberFormat="1" applyFont="1" applyFill="1" applyBorder="1"/>
    <xf numFmtId="0" fontId="3" fillId="0" borderId="0" xfId="292" applyFont="1" applyFill="1" applyBorder="1"/>
    <xf numFmtId="41" fontId="1" fillId="0" borderId="0" xfId="161" applyNumberFormat="1" applyFont="1" applyFill="1" applyBorder="1" applyAlignment="1">
      <alignment horizontal="center"/>
    </xf>
    <xf numFmtId="0" fontId="5" fillId="0" borderId="0" xfId="0" applyFont="1" applyAlignment="1">
      <alignment horizontal="center" wrapText="1"/>
    </xf>
    <xf numFmtId="0" fontId="1" fillId="0" borderId="0" xfId="464" applyFont="1" applyFill="1" applyBorder="1"/>
    <xf numFmtId="0" fontId="7" fillId="0" borderId="0" xfId="0" applyFont="1" applyFill="1" applyBorder="1"/>
    <xf numFmtId="166" fontId="1" fillId="0" borderId="0" xfId="0" applyNumberFormat="1" applyFont="1"/>
    <xf numFmtId="0" fontId="1" fillId="0" borderId="0" xfId="0" applyFont="1" applyFill="1" applyAlignment="1"/>
    <xf numFmtId="0" fontId="1" fillId="0" borderId="0" xfId="298" quotePrefix="1" applyFont="1" applyFill="1" applyBorder="1" applyAlignment="1">
      <alignment horizontal="center"/>
    </xf>
    <xf numFmtId="168" fontId="1" fillId="0" borderId="0" xfId="320" quotePrefix="1" applyNumberFormat="1" applyFont="1" applyFill="1" applyBorder="1" applyAlignment="1" applyProtection="1">
      <alignment horizontal="center"/>
      <protection locked="0"/>
    </xf>
    <xf numFmtId="166" fontId="1" fillId="0" borderId="0" xfId="0" applyNumberFormat="1" applyFont="1" applyFill="1"/>
    <xf numFmtId="168" fontId="3" fillId="0" borderId="4" xfId="320" applyNumberFormat="1" applyFont="1" applyBorder="1"/>
    <xf numFmtId="164" fontId="1" fillId="0" borderId="4" xfId="110" applyNumberFormat="1" applyFont="1" applyFill="1" applyBorder="1" applyAlignment="1">
      <alignment horizontal="center"/>
    </xf>
    <xf numFmtId="181" fontId="1" fillId="0" borderId="0" xfId="163" applyNumberFormat="1" applyFont="1" applyFill="1" applyBorder="1" applyAlignment="1">
      <alignment horizontal="center"/>
    </xf>
    <xf numFmtId="167" fontId="1" fillId="0" borderId="0" xfId="179" applyNumberFormat="1" applyFont="1" applyFill="1" applyBorder="1" applyAlignment="1"/>
    <xf numFmtId="42" fontId="1" fillId="0" borderId="0" xfId="110" applyNumberFormat="1" applyFont="1" applyFill="1" applyBorder="1"/>
    <xf numFmtId="164" fontId="1" fillId="0" borderId="4" xfId="110" applyNumberFormat="1" applyFont="1" applyFill="1" applyBorder="1"/>
    <xf numFmtId="41" fontId="1" fillId="0" borderId="4" xfId="110" applyNumberFormat="1" applyFont="1" applyFill="1" applyBorder="1" applyProtection="1">
      <protection locked="0"/>
    </xf>
    <xf numFmtId="164" fontId="1" fillId="0" borderId="4" xfId="110" applyNumberFormat="1" applyFont="1" applyFill="1" applyBorder="1" applyProtection="1">
      <protection locked="0"/>
    </xf>
    <xf numFmtId="0" fontId="1" fillId="0" borderId="0" xfId="464" applyFont="1" applyFill="1"/>
    <xf numFmtId="0" fontId="1" fillId="0" borderId="0" xfId="464" applyFont="1" applyFill="1" applyBorder="1" applyAlignment="1">
      <alignment horizontal="left"/>
    </xf>
    <xf numFmtId="0" fontId="58" fillId="0" borderId="0" xfId="0" applyFont="1"/>
    <xf numFmtId="0" fontId="58" fillId="0" borderId="0" xfId="0" applyFont="1" applyFill="1"/>
    <xf numFmtId="0" fontId="3" fillId="0" borderId="24" xfId="0" applyFont="1" applyFill="1" applyBorder="1" applyAlignment="1">
      <alignment horizontal="center" wrapText="1"/>
    </xf>
    <xf numFmtId="0" fontId="5" fillId="0" borderId="0" xfId="0" applyFont="1" applyAlignment="1">
      <alignment horizontal="center"/>
    </xf>
    <xf numFmtId="42" fontId="3" fillId="0" borderId="0" xfId="110" applyNumberFormat="1" applyFont="1" applyFill="1" applyBorder="1"/>
    <xf numFmtId="0" fontId="1" fillId="0" borderId="0" xfId="469" applyFont="1" applyFill="1" applyBorder="1" applyAlignment="1">
      <alignment horizontal="left"/>
    </xf>
    <xf numFmtId="164" fontId="1" fillId="0" borderId="4" xfId="110" applyNumberFormat="1" applyFont="1" applyFill="1" applyBorder="1" applyAlignment="1"/>
    <xf numFmtId="164" fontId="1" fillId="0" borderId="0" xfId="110" applyNumberFormat="1" applyFont="1"/>
    <xf numFmtId="0" fontId="3" fillId="0" borderId="0" xfId="0" applyFont="1" applyAlignment="1">
      <alignment horizontal="center" wrapText="1"/>
    </xf>
    <xf numFmtId="41" fontId="1" fillId="0" borderId="24" xfId="110" applyNumberFormat="1" applyFont="1" applyFill="1" applyBorder="1" applyAlignment="1">
      <alignment horizontal="center"/>
    </xf>
    <xf numFmtId="164" fontId="1" fillId="0" borderId="0" xfId="154" applyNumberFormat="1" applyFont="1" applyFill="1" applyBorder="1" applyAlignment="1">
      <alignment horizontal="center"/>
    </xf>
    <xf numFmtId="164" fontId="1" fillId="0" borderId="0" xfId="166" applyNumberFormat="1" applyFont="1" applyFill="1" applyBorder="1" applyProtection="1">
      <protection locked="0"/>
    </xf>
    <xf numFmtId="0" fontId="5" fillId="0" borderId="0" xfId="0" applyFont="1" applyFill="1" applyAlignment="1">
      <alignment horizontal="center"/>
    </xf>
    <xf numFmtId="169" fontId="5" fillId="0" borderId="0" xfId="110" applyNumberFormat="1" applyFont="1" applyAlignment="1">
      <alignment horizontal="center"/>
    </xf>
    <xf numFmtId="169" fontId="5" fillId="0" borderId="0" xfId="110" applyNumberFormat="1" applyFont="1" applyFill="1" applyAlignment="1">
      <alignment horizontal="center"/>
    </xf>
    <xf numFmtId="164" fontId="1" fillId="0" borderId="32" xfId="110" applyNumberFormat="1" applyFont="1" applyFill="1" applyBorder="1" applyProtection="1">
      <protection locked="0"/>
    </xf>
    <xf numFmtId="164" fontId="1" fillId="0" borderId="0" xfId="154" applyNumberFormat="1" applyFont="1" applyFill="1" applyBorder="1"/>
    <xf numFmtId="0" fontId="1" fillId="0" borderId="0" xfId="303" applyNumberFormat="1" applyFont="1" applyFill="1" applyBorder="1" applyAlignment="1">
      <alignment horizontal="center"/>
    </xf>
    <xf numFmtId="181" fontId="1" fillId="0" borderId="0" xfId="300" applyNumberFormat="1" applyFont="1" applyFill="1" applyBorder="1"/>
    <xf numFmtId="0" fontId="1" fillId="0" borderId="0" xfId="110" quotePrefix="1" applyNumberFormat="1" applyFont="1" applyFill="1" applyBorder="1" applyAlignment="1" applyProtection="1">
      <alignment horizontal="center"/>
      <protection locked="0"/>
    </xf>
    <xf numFmtId="0" fontId="3" fillId="0" borderId="4" xfId="0" applyFont="1" applyBorder="1" applyAlignment="1">
      <alignment horizontal="centerContinuous"/>
    </xf>
    <xf numFmtId="169" fontId="3" fillId="0" borderId="4" xfId="110" applyNumberFormat="1" applyFont="1" applyBorder="1" applyAlignment="1">
      <alignment horizontal="centerContinuous"/>
    </xf>
    <xf numFmtId="164" fontId="1" fillId="0" borderId="27" xfId="0" applyNumberFormat="1" applyFont="1" applyFill="1" applyBorder="1" applyAlignment="1" applyProtection="1">
      <alignment horizontal="center"/>
      <protection locked="0"/>
    </xf>
    <xf numFmtId="41" fontId="1" fillId="0" borderId="0" xfId="0" applyNumberFormat="1" applyFont="1" applyFill="1" applyBorder="1" applyAlignment="1" applyProtection="1">
      <alignment horizontal="center"/>
    </xf>
    <xf numFmtId="43" fontId="1" fillId="0" borderId="0" xfId="0" applyNumberFormat="1" applyFont="1" applyFill="1" applyBorder="1" applyAlignment="1" applyProtection="1">
      <alignment horizontal="center"/>
      <protection locked="0"/>
    </xf>
    <xf numFmtId="37" fontId="1" fillId="0" borderId="0" xfId="110" applyNumberFormat="1" applyFont="1" applyFill="1" applyBorder="1" applyAlignment="1" applyProtection="1">
      <alignment horizontal="center"/>
      <protection locked="0"/>
    </xf>
    <xf numFmtId="10" fontId="1" fillId="0" borderId="0" xfId="0" quotePrefix="1" applyNumberFormat="1" applyFont="1" applyFill="1" applyBorder="1" applyAlignment="1" applyProtection="1">
      <alignment horizontal="center"/>
      <protection locked="0"/>
    </xf>
    <xf numFmtId="10" fontId="1" fillId="0" borderId="0" xfId="0" applyNumberFormat="1" applyFont="1" applyFill="1" applyBorder="1" applyAlignment="1" applyProtection="1">
      <alignment horizontal="center"/>
      <protection locked="0"/>
    </xf>
    <xf numFmtId="9" fontId="1" fillId="0" borderId="0" xfId="320" applyFont="1" applyFill="1" applyBorder="1" applyAlignment="1">
      <alignment horizontal="center"/>
    </xf>
    <xf numFmtId="0" fontId="1" fillId="0" borderId="0" xfId="471" applyFont="1" applyFill="1"/>
    <xf numFmtId="43" fontId="1" fillId="0" borderId="0" xfId="160" applyFont="1" applyFill="1" applyBorder="1" applyAlignment="1">
      <alignment horizontal="center"/>
    </xf>
    <xf numFmtId="0" fontId="1" fillId="0" borderId="0" xfId="465" applyFont="1" applyFill="1" applyBorder="1"/>
    <xf numFmtId="0" fontId="1" fillId="0" borderId="0" xfId="465" applyFont="1" applyFill="1"/>
    <xf numFmtId="0" fontId="1" fillId="0" borderId="25" xfId="0" applyFont="1" applyFill="1" applyBorder="1" applyProtection="1"/>
    <xf numFmtId="0" fontId="1" fillId="0" borderId="25" xfId="0" applyFont="1" applyFill="1" applyBorder="1" applyAlignment="1" applyProtection="1">
      <alignment horizontal="center"/>
    </xf>
    <xf numFmtId="41" fontId="1" fillId="0" borderId="25" xfId="0" applyNumberFormat="1" applyFont="1" applyFill="1" applyBorder="1" applyProtection="1"/>
    <xf numFmtId="164" fontId="1" fillId="0" borderId="25" xfId="0" applyNumberFormat="1" applyFont="1" applyFill="1" applyBorder="1" applyProtection="1"/>
    <xf numFmtId="0" fontId="1" fillId="0" borderId="26" xfId="0" applyFont="1" applyFill="1" applyBorder="1" applyAlignment="1" applyProtection="1">
      <alignment horizontal="center"/>
    </xf>
    <xf numFmtId="41" fontId="1" fillId="0" borderId="4" xfId="110" applyNumberFormat="1" applyFont="1" applyFill="1" applyBorder="1" applyAlignment="1" applyProtection="1">
      <alignment horizontal="center"/>
      <protection locked="0"/>
    </xf>
    <xf numFmtId="41" fontId="1" fillId="0" borderId="32" xfId="0" applyNumberFormat="1" applyFont="1" applyFill="1" applyBorder="1" applyProtection="1">
      <protection locked="0"/>
    </xf>
    <xf numFmtId="0" fontId="3" fillId="0" borderId="13" xfId="0" applyFont="1" applyFill="1" applyBorder="1" applyProtection="1">
      <protection locked="0"/>
    </xf>
    <xf numFmtId="164" fontId="1" fillId="0" borderId="13" xfId="110" applyNumberFormat="1" applyFont="1" applyFill="1" applyBorder="1" applyAlignment="1" applyProtection="1">
      <alignment horizontal="center"/>
      <protection locked="0"/>
    </xf>
    <xf numFmtId="164" fontId="1" fillId="0" borderId="0" xfId="470" applyNumberFormat="1" applyFont="1" applyFill="1"/>
    <xf numFmtId="41" fontId="1" fillId="0" borderId="0" xfId="160" applyNumberFormat="1" applyFont="1" applyFill="1" applyBorder="1" applyAlignment="1">
      <alignment horizontal="center"/>
    </xf>
    <xf numFmtId="41" fontId="1" fillId="0" borderId="24" xfId="160" applyNumberFormat="1" applyFont="1" applyFill="1" applyBorder="1" applyAlignment="1">
      <alignment horizontal="center"/>
    </xf>
    <xf numFmtId="41" fontId="1" fillId="0" borderId="0" xfId="465" applyNumberFormat="1" applyFont="1" applyFill="1"/>
    <xf numFmtId="164" fontId="1" fillId="0" borderId="24" xfId="110" applyNumberFormat="1" applyFont="1" applyFill="1" applyBorder="1"/>
    <xf numFmtId="41" fontId="1" fillId="0" borderId="24" xfId="110" applyNumberFormat="1" applyFont="1" applyFill="1" applyBorder="1" applyProtection="1">
      <protection locked="0"/>
    </xf>
    <xf numFmtId="164" fontId="1" fillId="0" borderId="32" xfId="110" applyNumberFormat="1" applyFont="1" applyFill="1" applyBorder="1" applyAlignment="1">
      <alignment horizontal="center"/>
    </xf>
    <xf numFmtId="1" fontId="1" fillId="0" borderId="0" xfId="0" applyNumberFormat="1" applyFont="1" applyFill="1"/>
    <xf numFmtId="164" fontId="1" fillId="0" borderId="33" xfId="110" applyNumberFormat="1" applyFont="1" applyFill="1" applyBorder="1"/>
    <xf numFmtId="37" fontId="1" fillId="0" borderId="0" xfId="0" applyNumberFormat="1" applyFont="1" applyFill="1"/>
    <xf numFmtId="0" fontId="1" fillId="0" borderId="0" xfId="305" quotePrefix="1" applyFont="1" applyFill="1" applyBorder="1"/>
    <xf numFmtId="0" fontId="1" fillId="0" borderId="0" xfId="303" quotePrefix="1" applyFont="1" applyFill="1" applyBorder="1" applyAlignment="1">
      <alignment horizontal="center"/>
    </xf>
    <xf numFmtId="0" fontId="1" fillId="0" borderId="0" xfId="468" applyFont="1" applyFill="1" applyBorder="1" applyAlignment="1">
      <alignment horizontal="left"/>
    </xf>
    <xf numFmtId="0" fontId="1" fillId="0" borderId="0" xfId="465" applyFont="1" applyFill="1" applyBorder="1" applyAlignment="1">
      <alignment horizontal="center"/>
    </xf>
    <xf numFmtId="0" fontId="57" fillId="0" borderId="0" xfId="0" applyFont="1" applyFill="1" applyAlignment="1">
      <alignment horizontal="left"/>
    </xf>
    <xf numFmtId="0" fontId="57" fillId="0" borderId="0" xfId="0" applyFont="1" applyFill="1" applyAlignment="1"/>
    <xf numFmtId="0" fontId="58" fillId="0" borderId="0" xfId="0" applyFont="1" applyFill="1" applyAlignment="1"/>
    <xf numFmtId="43" fontId="1" fillId="0" borderId="0" xfId="110" applyNumberFormat="1" applyFont="1"/>
    <xf numFmtId="43" fontId="3" fillId="0" borderId="24" xfId="110" applyNumberFormat="1" applyFont="1" applyFill="1" applyBorder="1" applyAlignment="1">
      <alignment horizontal="center" wrapText="1"/>
    </xf>
    <xf numFmtId="0" fontId="5" fillId="0" borderId="0" xfId="0" applyFont="1" applyFill="1" applyAlignment="1">
      <alignment horizontal="center" wrapText="1"/>
    </xf>
    <xf numFmtId="0" fontId="3" fillId="0" borderId="0" xfId="0" applyFont="1" applyFill="1" applyAlignment="1">
      <alignment horizontal="center" wrapText="1"/>
    </xf>
    <xf numFmtId="169" fontId="3" fillId="0" borderId="24" xfId="110" applyNumberFormat="1" applyFont="1" applyFill="1" applyBorder="1" applyAlignment="1">
      <alignment horizontal="center" wrapText="1"/>
    </xf>
    <xf numFmtId="164" fontId="5" fillId="0" borderId="0" xfId="110" applyNumberFormat="1" applyFont="1" applyFill="1"/>
    <xf numFmtId="164" fontId="3" fillId="0" borderId="4" xfId="0" applyNumberFormat="1" applyFont="1" applyFill="1" applyBorder="1"/>
    <xf numFmtId="0" fontId="1" fillId="0" borderId="0" xfId="0" applyFont="1" applyFill="1" applyAlignment="1">
      <alignment horizontal="right"/>
    </xf>
    <xf numFmtId="164" fontId="5" fillId="0" borderId="0" xfId="0" applyNumberFormat="1" applyFont="1" applyFill="1"/>
    <xf numFmtId="166" fontId="5" fillId="0" borderId="0" xfId="320" applyNumberFormat="1" applyFont="1" applyFill="1"/>
    <xf numFmtId="43" fontId="1" fillId="0" borderId="0" xfId="110" applyNumberFormat="1" applyFont="1" applyFill="1"/>
    <xf numFmtId="168" fontId="1" fillId="0" borderId="0" xfId="320" applyNumberFormat="1" applyFont="1" applyFill="1"/>
    <xf numFmtId="166" fontId="1" fillId="0" borderId="0" xfId="320" applyNumberFormat="1" applyFont="1" applyFill="1"/>
    <xf numFmtId="0" fontId="1" fillId="0" borderId="4" xfId="0" applyFont="1" applyBorder="1" applyAlignment="1">
      <alignment horizontal="centerContinuous"/>
    </xf>
    <xf numFmtId="43" fontId="1" fillId="0" borderId="4" xfId="110" applyNumberFormat="1" applyFont="1" applyBorder="1" applyAlignment="1">
      <alignment horizontal="centerContinuous"/>
    </xf>
    <xf numFmtId="10" fontId="1" fillId="0" borderId="0" xfId="320" applyNumberFormat="1" applyFont="1"/>
    <xf numFmtId="164" fontId="1" fillId="0" borderId="0" xfId="0" applyNumberFormat="1" applyFont="1"/>
    <xf numFmtId="43" fontId="1" fillId="0" borderId="0" xfId="0" applyNumberFormat="1" applyFont="1" applyFill="1"/>
    <xf numFmtId="43" fontId="1" fillId="0" borderId="0" xfId="0" applyNumberFormat="1" applyFont="1"/>
    <xf numFmtId="9" fontId="1" fillId="0" borderId="0" xfId="320" applyFont="1" applyFill="1"/>
    <xf numFmtId="170" fontId="1" fillId="0" borderId="0" xfId="0" applyNumberFormat="1" applyFont="1" applyFill="1"/>
    <xf numFmtId="10" fontId="1" fillId="0" borderId="0" xfId="0" applyNumberFormat="1" applyFont="1" applyFill="1"/>
    <xf numFmtId="0" fontId="3" fillId="0" borderId="24" xfId="0" applyFont="1" applyFill="1" applyBorder="1"/>
    <xf numFmtId="0" fontId="3" fillId="0" borderId="24" xfId="0" applyFont="1" applyFill="1" applyBorder="1" applyAlignment="1">
      <alignment horizontal="right"/>
    </xf>
    <xf numFmtId="10" fontId="1" fillId="0" borderId="24" xfId="320" applyNumberFormat="1" applyFont="1" applyFill="1" applyBorder="1" applyAlignment="1">
      <alignment horizontal="right"/>
    </xf>
    <xf numFmtId="0" fontId="1" fillId="0" borderId="0" xfId="0" quotePrefix="1" applyFont="1" applyFill="1" applyAlignment="1">
      <alignment horizontal="left"/>
    </xf>
  </cellXfs>
  <cellStyles count="472">
    <cellStyle name="20% - Accent1 2" xfId="1"/>
    <cellStyle name="20% - Accent1 3" xfId="2"/>
    <cellStyle name="20% - Accent1 4" xfId="3"/>
    <cellStyle name="20% - Accent1 5" xfId="4"/>
    <cellStyle name="20% - Accent2 2" xfId="5"/>
    <cellStyle name="20% - Accent2 3" xfId="6"/>
    <cellStyle name="20% - Accent2 4" xfId="7"/>
    <cellStyle name="20% - Accent2 5" xfId="8"/>
    <cellStyle name="20% - Accent3 2" xfId="9"/>
    <cellStyle name="20% - Accent3 3" xfId="10"/>
    <cellStyle name="20% - Accent3 4" xfId="11"/>
    <cellStyle name="20% - Accent3 5" xfId="12"/>
    <cellStyle name="20% - Accent4 2" xfId="13"/>
    <cellStyle name="20% - Accent4 3" xfId="14"/>
    <cellStyle name="20% - Accent4 4" xfId="15"/>
    <cellStyle name="20% - Accent4 5" xfId="16"/>
    <cellStyle name="20% - Accent5 2" xfId="17"/>
    <cellStyle name="20% - Accent5 3" xfId="18"/>
    <cellStyle name="20% - Accent5 4" xfId="19"/>
    <cellStyle name="20% - Accent5 5" xfId="20"/>
    <cellStyle name="20% - Accent6 2" xfId="21"/>
    <cellStyle name="20% - Accent6 3" xfId="22"/>
    <cellStyle name="20% - Accent6 4" xfId="23"/>
    <cellStyle name="20% - Accent6 5" xfId="24"/>
    <cellStyle name="40% - Accent1 2" xfId="25"/>
    <cellStyle name="40% - Accent1 3" xfId="26"/>
    <cellStyle name="40% - Accent1 4" xfId="27"/>
    <cellStyle name="40% - Accent1 5" xfId="28"/>
    <cellStyle name="40% - Accent2 2" xfId="29"/>
    <cellStyle name="40% - Accent2 3" xfId="30"/>
    <cellStyle name="40% - Accent2 4" xfId="31"/>
    <cellStyle name="40% - Accent2 5" xfId="32"/>
    <cellStyle name="40% - Accent3 2" xfId="33"/>
    <cellStyle name="40% - Accent3 3" xfId="34"/>
    <cellStyle name="40% - Accent3 4" xfId="35"/>
    <cellStyle name="40% - Accent3 5" xfId="36"/>
    <cellStyle name="40% - Accent4 2" xfId="37"/>
    <cellStyle name="40% - Accent4 3" xfId="38"/>
    <cellStyle name="40% - Accent4 4" xfId="39"/>
    <cellStyle name="40% - Accent4 5" xfId="40"/>
    <cellStyle name="40% - Accent5 2" xfId="41"/>
    <cellStyle name="40% - Accent5 3" xfId="42"/>
    <cellStyle name="40% - Accent5 4" xfId="43"/>
    <cellStyle name="40% - Accent5 5" xfId="44"/>
    <cellStyle name="40% - Accent6 2" xfId="45"/>
    <cellStyle name="40% - Accent6 3" xfId="46"/>
    <cellStyle name="40% - Accent6 4" xfId="47"/>
    <cellStyle name="40% - Accent6 5" xfId="48"/>
    <cellStyle name="60% - Accent1 2" xfId="49"/>
    <cellStyle name="60% - Accent1 3" xfId="50"/>
    <cellStyle name="60% - Accent1 4" xfId="51"/>
    <cellStyle name="60% - Accent1 5" xfId="52"/>
    <cellStyle name="60% - Accent2 2" xfId="53"/>
    <cellStyle name="60% - Accent2 3" xfId="54"/>
    <cellStyle name="60% - Accent2 4" xfId="55"/>
    <cellStyle name="60% - Accent2 5" xfId="56"/>
    <cellStyle name="60% - Accent3 2" xfId="57"/>
    <cellStyle name="60% - Accent3 3" xfId="58"/>
    <cellStyle name="60% - Accent3 4" xfId="59"/>
    <cellStyle name="60% - Accent3 5" xfId="60"/>
    <cellStyle name="60% - Accent4 2" xfId="61"/>
    <cellStyle name="60% - Accent4 3" xfId="62"/>
    <cellStyle name="60% - Accent4 4" xfId="63"/>
    <cellStyle name="60% - Accent4 5" xfId="64"/>
    <cellStyle name="60% - Accent5 2" xfId="65"/>
    <cellStyle name="60% - Accent5 3" xfId="66"/>
    <cellStyle name="60% - Accent5 4" xfId="67"/>
    <cellStyle name="60% - Accent5 5" xfId="68"/>
    <cellStyle name="60% - Accent6 2" xfId="69"/>
    <cellStyle name="60% - Accent6 3" xfId="70"/>
    <cellStyle name="60% - Accent6 4" xfId="71"/>
    <cellStyle name="60% - Accent6 5" xfId="72"/>
    <cellStyle name="Accent1 2" xfId="73"/>
    <cellStyle name="Accent1 3" xfId="74"/>
    <cellStyle name="Accent1 4" xfId="75"/>
    <cellStyle name="Accent1 5" xfId="76"/>
    <cellStyle name="Accent2 2" xfId="77"/>
    <cellStyle name="Accent2 3" xfId="78"/>
    <cellStyle name="Accent2 4" xfId="79"/>
    <cellStyle name="Accent2 5" xfId="80"/>
    <cellStyle name="Accent3 2" xfId="81"/>
    <cellStyle name="Accent3 3" xfId="82"/>
    <cellStyle name="Accent3 4" xfId="83"/>
    <cellStyle name="Accent3 5" xfId="84"/>
    <cellStyle name="Accent4 2" xfId="85"/>
    <cellStyle name="Accent4 3" xfId="86"/>
    <cellStyle name="Accent4 4" xfId="87"/>
    <cellStyle name="Accent4 5" xfId="88"/>
    <cellStyle name="Accent5 2" xfId="89"/>
    <cellStyle name="Accent5 3" xfId="90"/>
    <cellStyle name="Accent5 4" xfId="91"/>
    <cellStyle name="Accent5 5" xfId="92"/>
    <cellStyle name="Accent6 2" xfId="93"/>
    <cellStyle name="Accent6 3" xfId="94"/>
    <cellStyle name="Accent6 4" xfId="95"/>
    <cellStyle name="Accent6 5" xfId="96"/>
    <cellStyle name="Bad 2" xfId="97"/>
    <cellStyle name="Bad 3" xfId="98"/>
    <cellStyle name="Bad 4" xfId="99"/>
    <cellStyle name="Bad 5" xfId="100"/>
    <cellStyle name="Calculation 2" xfId="101"/>
    <cellStyle name="Calculation 3" xfId="102"/>
    <cellStyle name="Calculation 4" xfId="103"/>
    <cellStyle name="Calculation 5" xfId="104"/>
    <cellStyle name="Check Cell 2" xfId="105"/>
    <cellStyle name="Check Cell 3" xfId="106"/>
    <cellStyle name="Check Cell 4" xfId="107"/>
    <cellStyle name="Check Cell 5" xfId="108"/>
    <cellStyle name="Column total in dollars" xfId="109"/>
    <cellStyle name="Comma" xfId="110" builtinId="3"/>
    <cellStyle name="Comma  - Style1" xfId="111"/>
    <cellStyle name="Comma  - Style1 2" xfId="112"/>
    <cellStyle name="Comma  - Style1 3" xfId="113"/>
    <cellStyle name="Comma  - Style1 4" xfId="114"/>
    <cellStyle name="Comma  - Style1 5" xfId="115"/>
    <cellStyle name="Comma  - Style2" xfId="116"/>
    <cellStyle name="Comma  - Style2 2" xfId="117"/>
    <cellStyle name="Comma  - Style2 3" xfId="118"/>
    <cellStyle name="Comma  - Style2 4" xfId="119"/>
    <cellStyle name="Comma  - Style2 5" xfId="120"/>
    <cellStyle name="Comma  - Style3" xfId="121"/>
    <cellStyle name="Comma  - Style3 2" xfId="122"/>
    <cellStyle name="Comma  - Style3 3" xfId="123"/>
    <cellStyle name="Comma  - Style3 4" xfId="124"/>
    <cellStyle name="Comma  - Style3 5" xfId="125"/>
    <cellStyle name="Comma  - Style4" xfId="126"/>
    <cellStyle name="Comma  - Style4 2" xfId="127"/>
    <cellStyle name="Comma  - Style4 3" xfId="128"/>
    <cellStyle name="Comma  - Style4 4" xfId="129"/>
    <cellStyle name="Comma  - Style4 5" xfId="130"/>
    <cellStyle name="Comma  - Style5" xfId="131"/>
    <cellStyle name="Comma  - Style5 2" xfId="132"/>
    <cellStyle name="Comma  - Style5 3" xfId="133"/>
    <cellStyle name="Comma  - Style5 4" xfId="134"/>
    <cellStyle name="Comma  - Style5 5" xfId="135"/>
    <cellStyle name="Comma  - Style6" xfId="136"/>
    <cellStyle name="Comma  - Style6 2" xfId="137"/>
    <cellStyle name="Comma  - Style6 3" xfId="138"/>
    <cellStyle name="Comma  - Style6 4" xfId="139"/>
    <cellStyle name="Comma  - Style6 5" xfId="140"/>
    <cellStyle name="Comma  - Style7" xfId="141"/>
    <cellStyle name="Comma  - Style7 2" xfId="142"/>
    <cellStyle name="Comma  - Style7 3" xfId="143"/>
    <cellStyle name="Comma  - Style7 4" xfId="144"/>
    <cellStyle name="Comma  - Style7 5" xfId="145"/>
    <cellStyle name="Comma  - Style8" xfId="146"/>
    <cellStyle name="Comma  - Style8 2" xfId="147"/>
    <cellStyle name="Comma  - Style8 3" xfId="148"/>
    <cellStyle name="Comma  - Style8 4" xfId="149"/>
    <cellStyle name="Comma  - Style8 5" xfId="150"/>
    <cellStyle name="Comma (0)" xfId="151"/>
    <cellStyle name="Comma [0]" xfId="152" builtinId="6"/>
    <cellStyle name="Comma [0] 2" xfId="153"/>
    <cellStyle name="Comma 10" xfId="154"/>
    <cellStyle name="Comma 11" xfId="155"/>
    <cellStyle name="Comma 13" xfId="156"/>
    <cellStyle name="Comma 2" xfId="157"/>
    <cellStyle name="Comma 2 2" xfId="158"/>
    <cellStyle name="Comma 2 2 2" xfId="470"/>
    <cellStyle name="Comma 2 3" xfId="159"/>
    <cellStyle name="Comma 3" xfId="160"/>
    <cellStyle name="Comma 4" xfId="161"/>
    <cellStyle name="Comma 5" xfId="162"/>
    <cellStyle name="Comma 7" xfId="163"/>
    <cellStyle name="Comma 8" xfId="164"/>
    <cellStyle name="Comma 9" xfId="165"/>
    <cellStyle name="Comma_Book1" xfId="166"/>
    <cellStyle name="Comma0" xfId="167"/>
    <cellStyle name="Comma0 - Style3" xfId="168"/>
    <cellStyle name="Comma0 - Style4" xfId="169"/>
    <cellStyle name="Comma0 2" xfId="170"/>
    <cellStyle name="Comma0 3" xfId="171"/>
    <cellStyle name="Comma0 4" xfId="172"/>
    <cellStyle name="Comma0 5" xfId="173"/>
    <cellStyle name="Comma0 6" xfId="174"/>
    <cellStyle name="Comma0 7" xfId="175"/>
    <cellStyle name="Comma0 8" xfId="176"/>
    <cellStyle name="Comma0_3Q 2008 Release10-27-08 - USE FOR UT DEC 2009 GRC (5)" xfId="177"/>
    <cellStyle name="Comma1 - Style1" xfId="178"/>
    <cellStyle name="Currency" xfId="179" builtinId="4"/>
    <cellStyle name="Currency No Comma" xfId="180"/>
    <cellStyle name="Currency(0)" xfId="181"/>
    <cellStyle name="Currency0" xfId="182"/>
    <cellStyle name="Currency0 2" xfId="183"/>
    <cellStyle name="Currency0 3" xfId="184"/>
    <cellStyle name="Currency0 4" xfId="185"/>
    <cellStyle name="Currency0 5" xfId="186"/>
    <cellStyle name="Currency0 6" xfId="187"/>
    <cellStyle name="Currency0 7" xfId="188"/>
    <cellStyle name="Currency0 8" xfId="189"/>
    <cellStyle name="Date" xfId="190"/>
    <cellStyle name="Date - Style3" xfId="191"/>
    <cellStyle name="Date 2" xfId="192"/>
    <cellStyle name="Date 3" xfId="193"/>
    <cellStyle name="Date 4" xfId="194"/>
    <cellStyle name="Date 5" xfId="195"/>
    <cellStyle name="Date 6" xfId="196"/>
    <cellStyle name="Date 7" xfId="197"/>
    <cellStyle name="Date 8" xfId="198"/>
    <cellStyle name="Date_3Q 2008 Release10-27-08 - USE FOR UT DEC 2009 GRC (5)" xfId="199"/>
    <cellStyle name="Explanatory Text 2" xfId="200"/>
    <cellStyle name="Explanatory Text 3" xfId="201"/>
    <cellStyle name="Explanatory Text 4" xfId="202"/>
    <cellStyle name="Explanatory Text 5" xfId="203"/>
    <cellStyle name="Fixed" xfId="204"/>
    <cellStyle name="Fixed 2" xfId="205"/>
    <cellStyle name="Fixed 3" xfId="206"/>
    <cellStyle name="Fixed 4" xfId="207"/>
    <cellStyle name="Fixed 5" xfId="208"/>
    <cellStyle name="Fixed 6" xfId="209"/>
    <cellStyle name="Fixed 7" xfId="210"/>
    <cellStyle name="Fixed 8" xfId="211"/>
    <cellStyle name="General" xfId="212"/>
    <cellStyle name="Good 2" xfId="213"/>
    <cellStyle name="Good 3" xfId="214"/>
    <cellStyle name="Good 4" xfId="215"/>
    <cellStyle name="Good 5" xfId="216"/>
    <cellStyle name="Grey" xfId="217"/>
    <cellStyle name="header" xfId="218"/>
    <cellStyle name="Header1" xfId="219"/>
    <cellStyle name="Header2" xfId="220"/>
    <cellStyle name="Heading 1 10" xfId="221"/>
    <cellStyle name="Heading 1 11" xfId="222"/>
    <cellStyle name="Heading 1 12" xfId="223"/>
    <cellStyle name="Heading 1 2" xfId="224"/>
    <cellStyle name="Heading 1 3" xfId="225"/>
    <cellStyle name="Heading 1 4" xfId="226"/>
    <cellStyle name="Heading 1 5" xfId="227"/>
    <cellStyle name="Heading 1 6" xfId="228"/>
    <cellStyle name="Heading 1 7" xfId="229"/>
    <cellStyle name="Heading 1 8" xfId="230"/>
    <cellStyle name="Heading 1 9" xfId="231"/>
    <cellStyle name="Heading 2 10" xfId="232"/>
    <cellStyle name="Heading 2 11" xfId="233"/>
    <cellStyle name="Heading 2 12" xfId="234"/>
    <cellStyle name="Heading 2 2" xfId="235"/>
    <cellStyle name="Heading 2 3" xfId="236"/>
    <cellStyle name="Heading 2 4" xfId="237"/>
    <cellStyle name="Heading 2 5" xfId="238"/>
    <cellStyle name="Heading 2 6" xfId="239"/>
    <cellStyle name="Heading 2 7" xfId="240"/>
    <cellStyle name="Heading 2 8" xfId="241"/>
    <cellStyle name="Heading 2 9" xfId="242"/>
    <cellStyle name="Heading 3 2" xfId="243"/>
    <cellStyle name="Heading 3 3" xfId="244"/>
    <cellStyle name="Heading 3 4" xfId="245"/>
    <cellStyle name="Heading 3 5" xfId="246"/>
    <cellStyle name="Heading 4 2" xfId="247"/>
    <cellStyle name="Heading 4 3" xfId="248"/>
    <cellStyle name="Heading 4 4" xfId="249"/>
    <cellStyle name="Heading 4 5" xfId="250"/>
    <cellStyle name="Input [yellow]" xfId="251"/>
    <cellStyle name="Input 10" xfId="252"/>
    <cellStyle name="Input 11" xfId="253"/>
    <cellStyle name="Input 12" xfId="254"/>
    <cellStyle name="Input 2" xfId="255"/>
    <cellStyle name="Input 3" xfId="256"/>
    <cellStyle name="Input 4" xfId="257"/>
    <cellStyle name="Input 5" xfId="258"/>
    <cellStyle name="Input 6" xfId="259"/>
    <cellStyle name="Input 7" xfId="260"/>
    <cellStyle name="Input 8" xfId="261"/>
    <cellStyle name="Input 9" xfId="262"/>
    <cellStyle name="Linked Cell 2" xfId="263"/>
    <cellStyle name="Linked Cell 3" xfId="264"/>
    <cellStyle name="Linked Cell 4" xfId="265"/>
    <cellStyle name="Linked Cell 5" xfId="266"/>
    <cellStyle name="Marathon" xfId="267"/>
    <cellStyle name="Marathon 2" xfId="268"/>
    <cellStyle name="MCP" xfId="269"/>
    <cellStyle name="Neutral 2" xfId="270"/>
    <cellStyle name="Neutral 3" xfId="271"/>
    <cellStyle name="Neutral 4" xfId="272"/>
    <cellStyle name="Neutral 5" xfId="273"/>
    <cellStyle name="nONE" xfId="274"/>
    <cellStyle name="nONE 2" xfId="275"/>
    <cellStyle name="nONE 3" xfId="276"/>
    <cellStyle name="nONE 4" xfId="277"/>
    <cellStyle name="nONE 5" xfId="278"/>
    <cellStyle name="nONE 6" xfId="279"/>
    <cellStyle name="nONE 7" xfId="280"/>
    <cellStyle name="nONE 8" xfId="281"/>
    <cellStyle name="noninput" xfId="282"/>
    <cellStyle name="Normal" xfId="0" builtinId="0"/>
    <cellStyle name="Normal - Style1" xfId="283"/>
    <cellStyle name="Normal - Style1 2" xfId="284"/>
    <cellStyle name="Normal - Style1 3" xfId="285"/>
    <cellStyle name="Normal - Style1 4" xfId="286"/>
    <cellStyle name="Normal - Style1 5" xfId="287"/>
    <cellStyle name="Normal 10" xfId="288"/>
    <cellStyle name="Normal 11" xfId="465"/>
    <cellStyle name="Normal 2" xfId="289"/>
    <cellStyle name="Normal 2 2" xfId="290"/>
    <cellStyle name="Normal 2 2 2" xfId="469"/>
    <cellStyle name="Normal 2 3" xfId="291"/>
    <cellStyle name="Normal 2 4" xfId="466"/>
    <cellStyle name="Normal 3" xfId="292"/>
    <cellStyle name="Normal 3 2" xfId="464"/>
    <cellStyle name="Normal 4" xfId="293"/>
    <cellStyle name="Normal 4 2" xfId="294"/>
    <cellStyle name="Normal 5" xfId="467"/>
    <cellStyle name="Normal 6" xfId="295"/>
    <cellStyle name="Normal 7" xfId="296"/>
    <cellStyle name="Normal(0)" xfId="297"/>
    <cellStyle name="Normal_4.2 Misc General Expenses" xfId="298"/>
    <cellStyle name="Normal_Adjustment Template" xfId="299"/>
    <cellStyle name="Normal_Copy of File50007" xfId="300"/>
    <cellStyle name="Normal_Copy of File50007 (2)" xfId="468"/>
    <cellStyle name="Normal_Memberships and Subscriptions OR,ID Dec07" xfId="301"/>
    <cellStyle name="Normal_ProForma Major Plant Additions  Mar 2005" xfId="302"/>
    <cellStyle name="Normal_Remove Idaho Tax Payment Surcharge" xfId="303"/>
    <cellStyle name="Normal_SO2 adjustment" xfId="304"/>
    <cellStyle name="Normal_Trapper Long Term Balance Sheet Forecast 10-5-05 2" xfId="471"/>
    <cellStyle name="Normal_Trapper Mine Adj Dec 2006" xfId="305"/>
    <cellStyle name="Note 2" xfId="306"/>
    <cellStyle name="Note 3" xfId="307"/>
    <cellStyle name="Note 4" xfId="308"/>
    <cellStyle name="Note 5" xfId="309"/>
    <cellStyle name="Number" xfId="310"/>
    <cellStyle name="Number 2" xfId="311"/>
    <cellStyle name="Number 3" xfId="312"/>
    <cellStyle name="Output 2" xfId="313"/>
    <cellStyle name="Output 3" xfId="314"/>
    <cellStyle name="Output 4" xfId="315"/>
    <cellStyle name="Output 5" xfId="316"/>
    <cellStyle name="Password" xfId="317"/>
    <cellStyle name="Percen - Style1" xfId="318"/>
    <cellStyle name="Percen - Style2" xfId="319"/>
    <cellStyle name="Percent" xfId="320" builtinId="5"/>
    <cellStyle name="Percent [2]" xfId="321"/>
    <cellStyle name="Percent [2] 2" xfId="322"/>
    <cellStyle name="Percent [2] 3" xfId="323"/>
    <cellStyle name="Percent [2] 4" xfId="324"/>
    <cellStyle name="Percent [2] 5" xfId="325"/>
    <cellStyle name="Percent 10" xfId="326"/>
    <cellStyle name="Percent 2 2" xfId="327"/>
    <cellStyle name="Percent 2 3" xfId="328"/>
    <cellStyle name="Percent(0)" xfId="329"/>
    <cellStyle name="SAPBEXaggData" xfId="330"/>
    <cellStyle name="SAPBEXaggDataEmph" xfId="331"/>
    <cellStyle name="SAPBEXaggItem" xfId="332"/>
    <cellStyle name="SAPBEXaggItem 2" xfId="333"/>
    <cellStyle name="SAPBEXaggItem 3" xfId="334"/>
    <cellStyle name="SAPBEXaggItem_Dec 2008 Acct 557 BW PA Detail" xfId="335"/>
    <cellStyle name="SAPBEXaggItemX" xfId="336"/>
    <cellStyle name="SAPBEXchaText" xfId="337"/>
    <cellStyle name="SAPBEXchaText 10" xfId="338"/>
    <cellStyle name="SAPBEXchaText 11" xfId="339"/>
    <cellStyle name="SAPBEXchaText 2" xfId="340"/>
    <cellStyle name="SAPBEXchaText 3" xfId="341"/>
    <cellStyle name="SAPBEXchaText 4" xfId="342"/>
    <cellStyle name="SAPBEXchaText 5" xfId="343"/>
    <cellStyle name="SAPBEXchaText 6" xfId="344"/>
    <cellStyle name="SAPBEXchaText 7" xfId="345"/>
    <cellStyle name="SAPBEXchaText 8" xfId="346"/>
    <cellStyle name="SAPBEXchaText 9" xfId="347"/>
    <cellStyle name="SAPBEXchaText_BW Prepaid - Actuals" xfId="348"/>
    <cellStyle name="SAPBEXexcBad7" xfId="349"/>
    <cellStyle name="SAPBEXexcBad8" xfId="350"/>
    <cellStyle name="SAPBEXexcBad9" xfId="351"/>
    <cellStyle name="SAPBEXexcCritical4" xfId="352"/>
    <cellStyle name="SAPBEXexcCritical5" xfId="353"/>
    <cellStyle name="SAPBEXexcCritical6" xfId="354"/>
    <cellStyle name="SAPBEXexcGood1" xfId="355"/>
    <cellStyle name="SAPBEXexcGood2" xfId="356"/>
    <cellStyle name="SAPBEXexcGood3" xfId="357"/>
    <cellStyle name="SAPBEXfilterDrill" xfId="358"/>
    <cellStyle name="SAPBEXfilterItem" xfId="359"/>
    <cellStyle name="SAPBEXfilterItem 2" xfId="360"/>
    <cellStyle name="SAPBEXfilterItem 2 2" xfId="361"/>
    <cellStyle name="SAPBEXfilterItem 3" xfId="362"/>
    <cellStyle name="SAPBEXfilterItem_BW Prepaid - Actuals" xfId="363"/>
    <cellStyle name="SAPBEXfilterText" xfId="364"/>
    <cellStyle name="SAPBEXformats" xfId="365"/>
    <cellStyle name="SAPBEXheaderItem" xfId="366"/>
    <cellStyle name="SAPBEXheaderItem 2" xfId="367"/>
    <cellStyle name="SAPBEXheaderItem 2 2" xfId="368"/>
    <cellStyle name="SAPBEXheaderItem 3" xfId="369"/>
    <cellStyle name="SAPBEXheaderItem_BW Prepaid - Actuals" xfId="370"/>
    <cellStyle name="SAPBEXheaderText" xfId="371"/>
    <cellStyle name="SAPBEXheaderText 2" xfId="372"/>
    <cellStyle name="SAPBEXheaderText 2 2" xfId="373"/>
    <cellStyle name="SAPBEXheaderText 3" xfId="374"/>
    <cellStyle name="SAPBEXheaderText_BW Prepaid - Actuals" xfId="375"/>
    <cellStyle name="SAPBEXHLevel0" xfId="376"/>
    <cellStyle name="SAPBEXHLevel0 2" xfId="377"/>
    <cellStyle name="SAPBEXHLevel0X" xfId="378"/>
    <cellStyle name="SAPBEXHLevel0X 2" xfId="379"/>
    <cellStyle name="SAPBEXHLevel1" xfId="380"/>
    <cellStyle name="SAPBEXHLevel1 2" xfId="381"/>
    <cellStyle name="SAPBEXHLevel1X" xfId="382"/>
    <cellStyle name="SAPBEXHLevel1X 2" xfId="383"/>
    <cellStyle name="SAPBEXHLevel2" xfId="384"/>
    <cellStyle name="SAPBEXHLevel2 2" xfId="385"/>
    <cellStyle name="SAPBEXHLevel2X" xfId="386"/>
    <cellStyle name="SAPBEXHLevel2X 2" xfId="387"/>
    <cellStyle name="SAPBEXHLevel3" xfId="388"/>
    <cellStyle name="SAPBEXHLevel3 2" xfId="389"/>
    <cellStyle name="SAPBEXHLevel3X" xfId="390"/>
    <cellStyle name="SAPBEXHLevel3X 2" xfId="391"/>
    <cellStyle name="SAPBEXresData" xfId="392"/>
    <cellStyle name="SAPBEXresDataEmph" xfId="393"/>
    <cellStyle name="SAPBEXresItem" xfId="394"/>
    <cellStyle name="SAPBEXresItemX" xfId="395"/>
    <cellStyle name="SAPBEXstdData" xfId="396"/>
    <cellStyle name="SAPBEXstdData 2" xfId="397"/>
    <cellStyle name="SAPBEXstdData 2 2" xfId="398"/>
    <cellStyle name="SAPBEXstdData 3" xfId="399"/>
    <cellStyle name="SAPBEXstdData_BW Prepaid - Actuals" xfId="400"/>
    <cellStyle name="SAPBEXstdDataEmph" xfId="401"/>
    <cellStyle name="SAPBEXstdItem" xfId="402"/>
    <cellStyle name="SAPBEXstdItem 10" xfId="403"/>
    <cellStyle name="SAPBEXstdItem 2" xfId="404"/>
    <cellStyle name="SAPBEXstdItem 3" xfId="405"/>
    <cellStyle name="SAPBEXstdItem 4" xfId="406"/>
    <cellStyle name="SAPBEXstdItem 5" xfId="407"/>
    <cellStyle name="SAPBEXstdItem 6" xfId="408"/>
    <cellStyle name="SAPBEXstdItem 7" xfId="409"/>
    <cellStyle name="SAPBEXstdItem 8" xfId="410"/>
    <cellStyle name="SAPBEXstdItem 9" xfId="411"/>
    <cellStyle name="SAPBEXstdItem_BW Prepaid - Actuals" xfId="412"/>
    <cellStyle name="SAPBEXstdItemX" xfId="413"/>
    <cellStyle name="SAPBEXstdItemX 2" xfId="414"/>
    <cellStyle name="SAPBEXstdItemX 2 2" xfId="415"/>
    <cellStyle name="SAPBEXstdItemX 3" xfId="416"/>
    <cellStyle name="SAPBEXstdItemX_BW Prepaid - Actuals" xfId="417"/>
    <cellStyle name="SAPBEXtitle" xfId="418"/>
    <cellStyle name="SAPBEXtitle 2" xfId="419"/>
    <cellStyle name="SAPBEXtitle 3" xfId="420"/>
    <cellStyle name="SAPBEXtitle 4" xfId="421"/>
    <cellStyle name="SAPBEXtitle 5" xfId="422"/>
    <cellStyle name="SAPBEXtitle 6" xfId="423"/>
    <cellStyle name="SAPBEXtitle 7" xfId="424"/>
    <cellStyle name="SAPBEXtitle 8" xfId="425"/>
    <cellStyle name="SAPBEXtitle_BW Extract" xfId="426"/>
    <cellStyle name="SAPBEXundefined" xfId="427"/>
    <cellStyle name="Shade" xfId="428"/>
    <cellStyle name="Special" xfId="429"/>
    <cellStyle name="Special 2" xfId="430"/>
    <cellStyle name="Special 3" xfId="431"/>
    <cellStyle name="Special 4" xfId="432"/>
    <cellStyle name="Style 1" xfId="433"/>
    <cellStyle name="Style 1 2" xfId="434"/>
    <cellStyle name="Style 27" xfId="435"/>
    <cellStyle name="Style 35" xfId="436"/>
    <cellStyle name="Style 36" xfId="437"/>
    <cellStyle name="Title 2" xfId="438"/>
    <cellStyle name="Title 3" xfId="439"/>
    <cellStyle name="Title 4" xfId="440"/>
    <cellStyle name="Title 5" xfId="441"/>
    <cellStyle name="Titles" xfId="442"/>
    <cellStyle name="Total 10" xfId="443"/>
    <cellStyle name="Total 11" xfId="444"/>
    <cellStyle name="Total 12" xfId="445"/>
    <cellStyle name="Total 2" xfId="446"/>
    <cellStyle name="Total 3" xfId="447"/>
    <cellStyle name="Total 4" xfId="448"/>
    <cellStyle name="Total 5" xfId="449"/>
    <cellStyle name="Total 6" xfId="450"/>
    <cellStyle name="Total 7" xfId="451"/>
    <cellStyle name="Total 8" xfId="452"/>
    <cellStyle name="Total 9" xfId="453"/>
    <cellStyle name="Total2 - Style2" xfId="454"/>
    <cellStyle name="TRANSMISSION RELIABILITY PORTION OF PROJECT" xfId="455"/>
    <cellStyle name="Underl - Style4" xfId="456"/>
    <cellStyle name="Unprot" xfId="457"/>
    <cellStyle name="Unprot$" xfId="458"/>
    <cellStyle name="Unprotect" xfId="459"/>
    <cellStyle name="Warning Text 2" xfId="460"/>
    <cellStyle name="Warning Text 3" xfId="461"/>
    <cellStyle name="Warning Text 4" xfId="462"/>
    <cellStyle name="Warning Text 5" xfId="463"/>
  </cellStyles>
  <dxfs count="7705">
    <dxf>
      <font>
        <condense val="0"/>
        <extend val="0"/>
        <color auto="1"/>
      </font>
    </dxf>
    <dxf>
      <font>
        <condense val="0"/>
        <extend val="0"/>
        <color indexed="10"/>
      </font>
    </dxf>
    <dxf>
      <font>
        <condense val="0"/>
        <extend val="0"/>
        <color auto="1"/>
      </font>
    </dxf>
    <dxf>
      <font>
        <condense val="0"/>
        <extend val="0"/>
        <color indexed="10"/>
      </font>
    </dxf>
    <dxf>
      <font>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FFFFCC"/>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152400</xdr:colOff>
      <xdr:row>398</xdr:row>
      <xdr:rowOff>104775</xdr:rowOff>
    </xdr:from>
    <xdr:to>
      <xdr:col>9</xdr:col>
      <xdr:colOff>295275</xdr:colOff>
      <xdr:row>407</xdr:row>
      <xdr:rowOff>66675</xdr:rowOff>
    </xdr:to>
    <xdr:sp macro="" textlink="">
      <xdr:nvSpPr>
        <xdr:cNvPr id="2" name="Text 1"/>
        <xdr:cNvSpPr txBox="1">
          <a:spLocks noChangeArrowheads="1"/>
        </xdr:cNvSpPr>
      </xdr:nvSpPr>
      <xdr:spPr bwMode="auto">
        <a:xfrm>
          <a:off x="152400" y="9105900"/>
          <a:ext cx="7610475" cy="1333500"/>
        </a:xfrm>
        <a:prstGeom prst="rect">
          <a:avLst/>
        </a:prstGeom>
        <a:solidFill>
          <a:srgbClr val="FFFFFF"/>
        </a:solidFill>
        <a:ln w="1">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a:effectLst/>
              <a:latin typeface="Arial" panose="020B0604020202020204" pitchFamily="34" charset="0"/>
              <a:ea typeface="+mn-ea"/>
              <a:cs typeface="Arial" panose="020B0604020202020204" pitchFamily="34" charset="0"/>
            </a:rPr>
            <a:t>This adjustment adds in revenues related to a special contract agreement as proposed by Mr. Higgins in UAE Exhibit RR 1.2.</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000">
            <a:effectLst/>
            <a:latin typeface="Arial" panose="020B0604020202020204" pitchFamily="34" charset="0"/>
            <a:cs typeface="Arial" panose="020B0604020202020204" pitchFamily="34" charset="0"/>
          </a:endParaRPr>
        </a:p>
      </xdr:txBody>
    </xdr:sp>
    <xdr:clientData/>
  </xdr:twoCellAnchor>
  <xdr:twoCellAnchor>
    <xdr:from>
      <xdr:col>1</xdr:col>
      <xdr:colOff>4761</xdr:colOff>
      <xdr:row>466</xdr:row>
      <xdr:rowOff>95250</xdr:rowOff>
    </xdr:from>
    <xdr:to>
      <xdr:col>9</xdr:col>
      <xdr:colOff>559593</xdr:colOff>
      <xdr:row>475</xdr:row>
      <xdr:rowOff>57150</xdr:rowOff>
    </xdr:to>
    <xdr:sp macro="" textlink="">
      <xdr:nvSpPr>
        <xdr:cNvPr id="3" name="Text 1"/>
        <xdr:cNvSpPr txBox="1">
          <a:spLocks noChangeArrowheads="1"/>
        </xdr:cNvSpPr>
      </xdr:nvSpPr>
      <xdr:spPr bwMode="auto">
        <a:xfrm>
          <a:off x="171449" y="19764375"/>
          <a:ext cx="7865269" cy="1354931"/>
        </a:xfrm>
        <a:prstGeom prst="rect">
          <a:avLst/>
        </a:prstGeom>
        <a:solidFill>
          <a:srgbClr val="FFFFFF"/>
        </a:solidFill>
        <a:ln w="1">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a:effectLst/>
              <a:latin typeface="Arial" panose="020B0604020202020204" pitchFamily="34" charset="0"/>
              <a:ea typeface="+mn-ea"/>
              <a:cs typeface="Arial" panose="020B0604020202020204" pitchFamily="34" charset="0"/>
            </a:rPr>
            <a:t>This adjustment removes sublease rental revenue for leases expiring before the Test Period. This adjustment was proposed by  Mr. Robert A. Davis in DPU Exhibit 9.2.</a:t>
          </a:r>
        </a:p>
        <a:p>
          <a:pPr algn="l" rtl="0">
            <a:defRPr sz="1000"/>
          </a:pPr>
          <a:endParaRPr lang="en-US" sz="1000" b="0" i="0" strike="noStrike">
            <a:solidFill>
              <a:srgbClr val="000000"/>
            </a:solidFill>
            <a:latin typeface="Arial" pitchFamily="34" charset="0"/>
            <a:cs typeface="Arial" pitchFamily="34" charset="0"/>
          </a:endParaRPr>
        </a:p>
      </xdr:txBody>
    </xdr:sp>
    <xdr:clientData/>
  </xdr:twoCellAnchor>
  <xdr:twoCellAnchor>
    <xdr:from>
      <xdr:col>1</xdr:col>
      <xdr:colOff>4762</xdr:colOff>
      <xdr:row>262</xdr:row>
      <xdr:rowOff>95250</xdr:rowOff>
    </xdr:from>
    <xdr:to>
      <xdr:col>9</xdr:col>
      <xdr:colOff>428625</xdr:colOff>
      <xdr:row>271</xdr:row>
      <xdr:rowOff>57150</xdr:rowOff>
    </xdr:to>
    <xdr:sp macro="" textlink="">
      <xdr:nvSpPr>
        <xdr:cNvPr id="4" name="Text 1"/>
        <xdr:cNvSpPr txBox="1">
          <a:spLocks noChangeArrowheads="1"/>
        </xdr:cNvSpPr>
      </xdr:nvSpPr>
      <xdr:spPr bwMode="auto">
        <a:xfrm>
          <a:off x="176212" y="29822775"/>
          <a:ext cx="7720013" cy="1333500"/>
        </a:xfrm>
        <a:prstGeom prst="rect">
          <a:avLst/>
        </a:prstGeom>
        <a:solidFill>
          <a:srgbClr val="FFFFFF"/>
        </a:solidFill>
        <a:ln w="1">
          <a:no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n-US" sz="1000">
              <a:effectLst/>
              <a:latin typeface="Arial" panose="020B0604020202020204" pitchFamily="34" charset="0"/>
              <a:ea typeface="+mn-ea"/>
              <a:cs typeface="Arial" panose="020B0604020202020204" pitchFamily="34" charset="0"/>
            </a:rPr>
            <a:t>This adjustment updates REC revenue to the March 2014 update as filed in Company data response UAE 2.2 1st Supplemental, including a new known wind sale, increased prices for available wind credits, and lastly an update to increase the price per credit on Leaning Juniper revenue.   </a:t>
          </a:r>
        </a:p>
        <a:p>
          <a:pPr rtl="0" eaLnBrk="1" fontAlgn="auto" latinLnBrk="0" hangingPunct="1"/>
          <a:endParaRPr lang="en-US" sz="1000" b="0" i="0" baseline="0">
            <a:latin typeface="Arial" pitchFamily="34" charset="0"/>
            <a:ea typeface="+mn-ea"/>
            <a:cs typeface="Arial" pitchFamily="34" charset="0"/>
          </a:endParaRPr>
        </a:p>
      </xdr:txBody>
    </xdr:sp>
    <xdr:clientData/>
  </xdr:twoCellAnchor>
  <xdr:twoCellAnchor>
    <xdr:from>
      <xdr:col>1</xdr:col>
      <xdr:colOff>4761</xdr:colOff>
      <xdr:row>58</xdr:row>
      <xdr:rowOff>95250</xdr:rowOff>
    </xdr:from>
    <xdr:to>
      <xdr:col>9</xdr:col>
      <xdr:colOff>285750</xdr:colOff>
      <xdr:row>67</xdr:row>
      <xdr:rowOff>57150</xdr:rowOff>
    </xdr:to>
    <xdr:sp macro="" textlink="">
      <xdr:nvSpPr>
        <xdr:cNvPr id="5" name="Text 1"/>
        <xdr:cNvSpPr txBox="1">
          <a:spLocks noChangeArrowheads="1"/>
        </xdr:cNvSpPr>
      </xdr:nvSpPr>
      <xdr:spPr bwMode="auto">
        <a:xfrm>
          <a:off x="171449" y="9239250"/>
          <a:ext cx="7746207" cy="1354931"/>
        </a:xfrm>
        <a:prstGeom prst="rect">
          <a:avLst/>
        </a:prstGeom>
        <a:solidFill>
          <a:srgbClr val="FFFFFF"/>
        </a:solidFill>
        <a:ln w="1">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a:effectLst/>
              <a:latin typeface="Arial" panose="020B0604020202020204" pitchFamily="34" charset="0"/>
              <a:ea typeface="+mn-ea"/>
              <a:cs typeface="Arial" panose="020B0604020202020204" pitchFamily="34" charset="0"/>
            </a:rPr>
            <a:t>This adjusts normalized Net Power Costs to the Company's updated Net Power Cost study dated April 9, 2014. This adjustment is described by Mr. Duvall. </a:t>
          </a:r>
        </a:p>
        <a:p>
          <a:pPr algn="l" rtl="0">
            <a:defRPr sz="1000"/>
          </a:pPr>
          <a:endParaRPr lang="en-US" sz="1000" b="0" i="0" strike="noStrike">
            <a:solidFill>
              <a:srgbClr val="000000"/>
            </a:solidFill>
            <a:latin typeface="Arial" pitchFamily="34" charset="0"/>
            <a:cs typeface="Arial" pitchFamily="34" charset="0"/>
          </a:endParaRPr>
        </a:p>
      </xdr:txBody>
    </xdr:sp>
    <xdr:clientData/>
  </xdr:twoCellAnchor>
  <xdr:twoCellAnchor>
    <xdr:from>
      <xdr:col>1</xdr:col>
      <xdr:colOff>4762</xdr:colOff>
      <xdr:row>330</xdr:row>
      <xdr:rowOff>95250</xdr:rowOff>
    </xdr:from>
    <xdr:to>
      <xdr:col>9</xdr:col>
      <xdr:colOff>392906</xdr:colOff>
      <xdr:row>339</xdr:row>
      <xdr:rowOff>57150</xdr:rowOff>
    </xdr:to>
    <xdr:sp macro="" textlink="">
      <xdr:nvSpPr>
        <xdr:cNvPr id="6" name="Text 1"/>
        <xdr:cNvSpPr txBox="1">
          <a:spLocks noChangeArrowheads="1"/>
        </xdr:cNvSpPr>
      </xdr:nvSpPr>
      <xdr:spPr bwMode="auto">
        <a:xfrm>
          <a:off x="176212" y="40185975"/>
          <a:ext cx="7684294" cy="1333500"/>
        </a:xfrm>
        <a:prstGeom prst="rect">
          <a:avLst/>
        </a:prstGeom>
        <a:solidFill>
          <a:srgbClr val="FFFFFF"/>
        </a:solidFill>
        <a:ln w="1">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a:effectLst/>
              <a:latin typeface="Arial" panose="020B0604020202020204" pitchFamily="34" charset="0"/>
              <a:ea typeface="+mn-ea"/>
              <a:cs typeface="Arial" panose="020B0604020202020204" pitchFamily="34" charset="0"/>
            </a:rPr>
            <a:t>This adjustment accepts OCS Exhibit OCS 13.3D as described in Ms. Donna Ramas’ testimony. Under paragraph 39 of the 2012 Stipulation, RMP retains 10 percent of sales under contracts entered into after July 1, 2012 as an incentive to market RECs.  The adjustment reflects the impact of this incentive on the Test Year level of REC revenue.</a:t>
          </a:r>
        </a:p>
        <a:p>
          <a:pPr algn="l" rtl="0">
            <a:defRPr sz="1000"/>
          </a:pPr>
          <a:endParaRPr lang="en-US" sz="1000" b="0" i="0" strike="noStrike">
            <a:solidFill>
              <a:srgbClr val="000000"/>
            </a:solidFill>
            <a:latin typeface="Arial" pitchFamily="34" charset="0"/>
            <a:cs typeface="Arial" pitchFamily="34" charset="0"/>
          </a:endParaRPr>
        </a:p>
      </xdr:txBody>
    </xdr:sp>
    <xdr:clientData/>
  </xdr:twoCellAnchor>
  <xdr:twoCellAnchor>
    <xdr:from>
      <xdr:col>1</xdr:col>
      <xdr:colOff>4762</xdr:colOff>
      <xdr:row>806</xdr:row>
      <xdr:rowOff>95250</xdr:rowOff>
    </xdr:from>
    <xdr:to>
      <xdr:col>9</xdr:col>
      <xdr:colOff>464344</xdr:colOff>
      <xdr:row>815</xdr:row>
      <xdr:rowOff>57150</xdr:rowOff>
    </xdr:to>
    <xdr:sp macro="" textlink="">
      <xdr:nvSpPr>
        <xdr:cNvPr id="7" name="Text 1"/>
        <xdr:cNvSpPr txBox="1">
          <a:spLocks noChangeArrowheads="1"/>
        </xdr:cNvSpPr>
      </xdr:nvSpPr>
      <xdr:spPr bwMode="auto">
        <a:xfrm>
          <a:off x="171450" y="125087063"/>
          <a:ext cx="7924800" cy="1354931"/>
        </a:xfrm>
        <a:prstGeom prst="rect">
          <a:avLst/>
        </a:prstGeom>
        <a:solidFill>
          <a:srgbClr val="FFFFFF"/>
        </a:solidFill>
        <a:ln w="1">
          <a:noFill/>
          <a:miter lim="800000"/>
          <a:headEnd/>
          <a:tailEnd/>
        </a:ln>
      </xdr:spPr>
      <xdr:txBody>
        <a:bodyPr vertOverflow="clip" wrap="square" lIns="27432" tIns="22860" rIns="0" bIns="0" anchor="t" upright="1"/>
        <a:lstStyle/>
        <a:p>
          <a:r>
            <a:rPr lang="en-US" sz="1000">
              <a:effectLst/>
              <a:latin typeface="Arial" panose="020B0604020202020204" pitchFamily="34" charset="0"/>
              <a:ea typeface="+mn-ea"/>
              <a:cs typeface="Arial" panose="020B0604020202020204" pitchFamily="34" charset="0"/>
            </a:rPr>
            <a:t>This adjustment removes the lobbying expense portion of the membership to the Utilities Telecom Commission from the Test Period as proposed by Mr. Eric Orton in DPU </a:t>
          </a:r>
          <a:r>
            <a:rPr lang="en-US" sz="1000" baseline="0">
              <a:effectLst/>
              <a:latin typeface="Arial" panose="020B0604020202020204" pitchFamily="34" charset="0"/>
              <a:ea typeface="+mn-ea"/>
              <a:cs typeface="Arial" panose="020B0604020202020204" pitchFamily="34" charset="0"/>
            </a:rPr>
            <a:t>Exhibit 8.1</a:t>
          </a:r>
          <a:r>
            <a:rPr lang="en-US" sz="1000">
              <a:effectLst/>
              <a:latin typeface="Arial" panose="020B0604020202020204" pitchFamily="34" charset="0"/>
              <a:ea typeface="+mn-ea"/>
              <a:cs typeface="Arial" panose="020B0604020202020204" pitchFamily="34" charset="0"/>
            </a:rPr>
            <a:t>.</a:t>
          </a:r>
        </a:p>
        <a:p>
          <a:r>
            <a:rPr lang="en-US" sz="1000">
              <a:effectLst/>
              <a:latin typeface="Arial" panose="020B0604020202020204" pitchFamily="34" charset="0"/>
              <a:ea typeface="+mn-ea"/>
              <a:cs typeface="Arial" panose="020B0604020202020204"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000">
            <a:effectLst/>
            <a:latin typeface="Arial" panose="020B0604020202020204" pitchFamily="34" charset="0"/>
            <a:cs typeface="Arial" panose="020B0604020202020204" pitchFamily="34" charset="0"/>
          </a:endParaRPr>
        </a:p>
      </xdr:txBody>
    </xdr:sp>
    <xdr:clientData/>
  </xdr:twoCellAnchor>
  <xdr:twoCellAnchor>
    <xdr:from>
      <xdr:col>1</xdr:col>
      <xdr:colOff>4762</xdr:colOff>
      <xdr:row>874</xdr:row>
      <xdr:rowOff>95250</xdr:rowOff>
    </xdr:from>
    <xdr:to>
      <xdr:col>9</xdr:col>
      <xdr:colOff>104775</xdr:colOff>
      <xdr:row>883</xdr:row>
      <xdr:rowOff>57150</xdr:rowOff>
    </xdr:to>
    <xdr:sp macro="" textlink="">
      <xdr:nvSpPr>
        <xdr:cNvPr id="8" name="Text 1"/>
        <xdr:cNvSpPr txBox="1">
          <a:spLocks noChangeArrowheads="1"/>
        </xdr:cNvSpPr>
      </xdr:nvSpPr>
      <xdr:spPr bwMode="auto">
        <a:xfrm>
          <a:off x="176212" y="81648300"/>
          <a:ext cx="7396163" cy="1333500"/>
        </a:xfrm>
        <a:prstGeom prst="rect">
          <a:avLst/>
        </a:prstGeom>
        <a:solidFill>
          <a:srgbClr val="FFFFFF"/>
        </a:solidFill>
        <a:ln w="1">
          <a:noFill/>
          <a:miter lim="800000"/>
          <a:headEnd/>
          <a:tailEnd/>
        </a:ln>
      </xdr:spPr>
      <xdr:txBody>
        <a:bodyPr vertOverflow="clip" wrap="square" lIns="27432" tIns="22860" rIns="0" bIns="0" anchor="t" upright="1"/>
        <a:lstStyle/>
        <a:p>
          <a:r>
            <a:rPr lang="en-US" sz="1000">
              <a:effectLst/>
              <a:latin typeface="Arial" panose="020B0604020202020204" pitchFamily="34" charset="0"/>
              <a:ea typeface="+mn-ea"/>
              <a:cs typeface="Arial" panose="020B0604020202020204" pitchFamily="34" charset="0"/>
            </a:rPr>
            <a:t>This adjustment reflects the reduction in MEHC intercompany costs due to the acquisition of NV Energy. This adjustment was proposed by Ms. Donna Ramas in OCS Exhibit 3.9D.</a:t>
          </a:r>
        </a:p>
        <a:p>
          <a:r>
            <a:rPr lang="en-US" sz="1000">
              <a:effectLst/>
              <a:latin typeface="Arial" panose="020B0604020202020204" pitchFamily="34" charset="0"/>
              <a:ea typeface="+mn-ea"/>
              <a:cs typeface="Arial" panose="020B0604020202020204" pitchFamily="34" charset="0"/>
            </a:rPr>
            <a:t> </a:t>
          </a:r>
        </a:p>
        <a:p>
          <a:pPr rtl="0" fontAlgn="base"/>
          <a:endParaRPr lang="en-US" sz="1000" b="0" i="0" baseline="0">
            <a:latin typeface="Arial" pitchFamily="34" charset="0"/>
            <a:ea typeface="+mn-ea"/>
            <a:cs typeface="Arial" pitchFamily="34" charset="0"/>
          </a:endParaRPr>
        </a:p>
      </xdr:txBody>
    </xdr:sp>
    <xdr:clientData/>
  </xdr:twoCellAnchor>
  <xdr:twoCellAnchor>
    <xdr:from>
      <xdr:col>1</xdr:col>
      <xdr:colOff>4761</xdr:colOff>
      <xdr:row>188</xdr:row>
      <xdr:rowOff>119062</xdr:rowOff>
    </xdr:from>
    <xdr:to>
      <xdr:col>9</xdr:col>
      <xdr:colOff>559594</xdr:colOff>
      <xdr:row>203</xdr:row>
      <xdr:rowOff>57148</xdr:rowOff>
    </xdr:to>
    <xdr:sp macro="" textlink="">
      <xdr:nvSpPr>
        <xdr:cNvPr id="9" name="Text 1"/>
        <xdr:cNvSpPr txBox="1">
          <a:spLocks noChangeArrowheads="1"/>
        </xdr:cNvSpPr>
      </xdr:nvSpPr>
      <xdr:spPr bwMode="auto">
        <a:xfrm>
          <a:off x="171449" y="29384625"/>
          <a:ext cx="8020051" cy="2259804"/>
        </a:xfrm>
        <a:prstGeom prst="rect">
          <a:avLst/>
        </a:prstGeom>
        <a:solidFill>
          <a:srgbClr val="FFFFFF"/>
        </a:solidFill>
        <a:ln w="1">
          <a:noFill/>
          <a:miter lim="800000"/>
          <a:headEnd/>
          <a:tailEnd/>
        </a:ln>
      </xdr:spPr>
      <xdr:txBody>
        <a:bodyPr vertOverflow="clip" wrap="square" lIns="27432" tIns="22860" rIns="0" bIns="0" anchor="t" upright="1"/>
        <a:lstStyle/>
        <a:p>
          <a:r>
            <a:rPr lang="en-US" sz="1000">
              <a:effectLst/>
              <a:latin typeface="Arial" panose="020B0604020202020204" pitchFamily="34" charset="0"/>
              <a:ea typeface="+mn-ea"/>
              <a:cs typeface="Arial" panose="020B0604020202020204" pitchFamily="34" charset="0"/>
            </a:rPr>
            <a:t>Comprised in this adjustment are various changes due to updates identified by the Company or adjustments proposed by the intervening parties that the Company accepted.  These changes include:</a:t>
          </a:r>
        </a:p>
        <a:p>
          <a:r>
            <a:rPr lang="en-US" sz="1000" i="1" u="sng">
              <a:effectLst/>
              <a:latin typeface="Arial" panose="020B0604020202020204" pitchFamily="34" charset="0"/>
              <a:ea typeface="+mn-ea"/>
              <a:cs typeface="Arial" panose="020B0604020202020204" pitchFamily="34" charset="0"/>
            </a:rPr>
            <a:t>Medicare Tax Correction </a:t>
          </a:r>
          <a:r>
            <a:rPr lang="en-US" sz="1000" i="1">
              <a:effectLst/>
              <a:latin typeface="Arial" panose="020B0604020202020204" pitchFamily="34" charset="0"/>
              <a:ea typeface="+mn-ea"/>
              <a:cs typeface="Arial" panose="020B0604020202020204" pitchFamily="34" charset="0"/>
            </a:rPr>
            <a:t>- </a:t>
          </a:r>
          <a:r>
            <a:rPr lang="en-US" sz="1000">
              <a:effectLst/>
              <a:latin typeface="Arial" panose="020B0604020202020204" pitchFamily="34" charset="0"/>
              <a:ea typeface="+mn-ea"/>
              <a:cs typeface="Arial" panose="020B0604020202020204" pitchFamily="34" charset="0"/>
            </a:rPr>
            <a:t>In the direct filing the Medicare Tax rate on the employer portion was assumed to increase from 1.45% to 2.35% on wages in excess of $200,000 like the employee portion.  This adjustment correctly reflects the employer portion of Medicare tax at 1.45% regardless of the level of wages.</a:t>
          </a:r>
        </a:p>
        <a:p>
          <a:r>
            <a:rPr lang="en-US" sz="1000" i="1">
              <a:effectLst/>
              <a:latin typeface="Arial" panose="020B0604020202020204" pitchFamily="34" charset="0"/>
              <a:ea typeface="+mn-ea"/>
              <a:cs typeface="Arial" panose="020B0604020202020204" pitchFamily="34" charset="0"/>
            </a:rPr>
            <a:t> </a:t>
          </a:r>
          <a:r>
            <a:rPr lang="en-US" sz="1000" b="0" i="1" u="sng">
              <a:effectLst/>
              <a:latin typeface="Arial" panose="020B0604020202020204" pitchFamily="34" charset="0"/>
              <a:ea typeface="+mn-ea"/>
              <a:cs typeface="Arial" panose="020B0604020202020204" pitchFamily="34" charset="0"/>
            </a:rPr>
            <a:t>Wage Increases</a:t>
          </a:r>
          <a:r>
            <a:rPr lang="en-US" sz="1000" b="0" i="1">
              <a:effectLst/>
              <a:latin typeface="Arial" panose="020B0604020202020204" pitchFamily="34" charset="0"/>
              <a:ea typeface="+mn-ea"/>
              <a:cs typeface="Arial" panose="020B0604020202020204" pitchFamily="34" charset="0"/>
            </a:rPr>
            <a:t> - </a:t>
          </a:r>
          <a:r>
            <a:rPr lang="en-US" sz="1000" b="0">
              <a:effectLst/>
              <a:latin typeface="Arial" panose="020B0604020202020204" pitchFamily="34" charset="0"/>
              <a:ea typeface="+mn-ea"/>
              <a:cs typeface="Arial" panose="020B0604020202020204" pitchFamily="34" charset="0"/>
            </a:rPr>
            <a:t>This adjustment updates an estimate for union agreements to the final settled amounts.</a:t>
          </a:r>
        </a:p>
        <a:p>
          <a:r>
            <a:rPr lang="en-US" sz="1000" b="0" i="1">
              <a:effectLst/>
              <a:latin typeface="Arial" panose="020B0604020202020204" pitchFamily="34" charset="0"/>
              <a:ea typeface="+mn-ea"/>
              <a:cs typeface="Arial" panose="020B0604020202020204" pitchFamily="34" charset="0"/>
            </a:rPr>
            <a:t> </a:t>
          </a:r>
          <a:r>
            <a:rPr lang="en-US" sz="1000" b="0" i="1" u="sng">
              <a:effectLst/>
              <a:latin typeface="Arial" panose="020B0604020202020204" pitchFamily="34" charset="0"/>
              <a:ea typeface="+mn-ea"/>
              <a:cs typeface="Arial" panose="020B0604020202020204" pitchFamily="34" charset="0"/>
            </a:rPr>
            <a:t>Annual Incentive Plan</a:t>
          </a:r>
          <a:r>
            <a:rPr lang="en-US" sz="1000" b="0" i="1">
              <a:effectLst/>
              <a:latin typeface="Arial" panose="020B0604020202020204" pitchFamily="34" charset="0"/>
              <a:ea typeface="+mn-ea"/>
              <a:cs typeface="Arial" panose="020B0604020202020204" pitchFamily="34" charset="0"/>
            </a:rPr>
            <a:t> - </a:t>
          </a:r>
          <a:r>
            <a:rPr lang="en-US" sz="1000" b="0">
              <a:effectLst/>
              <a:latin typeface="Arial" panose="020B0604020202020204" pitchFamily="34" charset="0"/>
              <a:ea typeface="+mn-ea"/>
              <a:cs typeface="Arial" panose="020B0604020202020204" pitchFamily="34" charset="0"/>
            </a:rPr>
            <a:t>This adjustment updates the Annual Incentive Plan calculation for actual amounts now available.</a:t>
          </a:r>
        </a:p>
        <a:p>
          <a:r>
            <a:rPr lang="en-US" sz="1000" b="0" i="1">
              <a:effectLst/>
              <a:latin typeface="Arial" panose="020B0604020202020204" pitchFamily="34" charset="0"/>
              <a:ea typeface="+mn-ea"/>
              <a:cs typeface="Arial" panose="020B0604020202020204" pitchFamily="34" charset="0"/>
            </a:rPr>
            <a:t> </a:t>
          </a:r>
          <a:r>
            <a:rPr lang="en-US" sz="1000" b="0" i="1" u="sng">
              <a:effectLst/>
              <a:latin typeface="Arial" panose="020B0604020202020204" pitchFamily="34" charset="0"/>
              <a:ea typeface="+mn-ea"/>
              <a:cs typeface="Arial" panose="020B0604020202020204" pitchFamily="34" charset="0"/>
            </a:rPr>
            <a:t>Pension Expense</a:t>
          </a:r>
          <a:r>
            <a:rPr lang="en-US" sz="1000" b="0">
              <a:effectLst/>
              <a:latin typeface="Arial" panose="020B0604020202020204" pitchFamily="34" charset="0"/>
              <a:ea typeface="+mn-ea"/>
              <a:cs typeface="Arial" panose="020B0604020202020204" pitchFamily="34" charset="0"/>
            </a:rPr>
            <a:t> -</a:t>
          </a:r>
          <a:r>
            <a:rPr lang="en-US" sz="1000" b="0" u="sng">
              <a:effectLst/>
              <a:latin typeface="Arial" panose="020B0604020202020204" pitchFamily="34" charset="0"/>
              <a:ea typeface="+mn-ea"/>
              <a:cs typeface="Arial" panose="020B0604020202020204" pitchFamily="34" charset="0"/>
            </a:rPr>
            <a:t> </a:t>
          </a:r>
          <a:r>
            <a:rPr lang="en-US" sz="1000" b="0">
              <a:effectLst/>
              <a:latin typeface="Arial" panose="020B0604020202020204" pitchFamily="34" charset="0"/>
              <a:ea typeface="+mn-ea"/>
              <a:cs typeface="Arial" panose="020B0604020202020204" pitchFamily="34" charset="0"/>
            </a:rPr>
            <a:t>This adjustment updates the Pension Expense calculation as proposed by Mr. Kevin Higgins in UAE Exhibit RR. 1.7.</a:t>
          </a:r>
        </a:p>
        <a:p>
          <a:r>
            <a:rPr lang="en-US" sz="1000" b="0" u="none" strike="noStrike">
              <a:effectLst/>
              <a:latin typeface="Arial" panose="020B0604020202020204" pitchFamily="34" charset="0"/>
              <a:ea typeface="+mn-ea"/>
              <a:cs typeface="Arial" panose="020B0604020202020204" pitchFamily="34" charset="0"/>
            </a:rPr>
            <a:t> </a:t>
          </a:r>
          <a:r>
            <a:rPr lang="en-US" sz="1000" b="0" i="1" u="sng">
              <a:effectLst/>
              <a:latin typeface="Arial" panose="020B0604020202020204" pitchFamily="34" charset="0"/>
              <a:ea typeface="+mn-ea"/>
              <a:cs typeface="Arial" panose="020B0604020202020204" pitchFamily="34" charset="0"/>
            </a:rPr>
            <a:t>Postretirement Benefit Expense</a:t>
          </a:r>
          <a:r>
            <a:rPr lang="en-US" sz="1000" b="0">
              <a:effectLst/>
              <a:latin typeface="Arial" panose="020B0604020202020204" pitchFamily="34" charset="0"/>
              <a:ea typeface="+mn-ea"/>
              <a:cs typeface="Arial" panose="020B0604020202020204" pitchFamily="34" charset="0"/>
            </a:rPr>
            <a:t> -</a:t>
          </a:r>
          <a:r>
            <a:rPr lang="en-US" sz="1000" b="0" u="sng">
              <a:effectLst/>
              <a:latin typeface="Arial" panose="020B0604020202020204" pitchFamily="34" charset="0"/>
              <a:ea typeface="+mn-ea"/>
              <a:cs typeface="Arial" panose="020B0604020202020204" pitchFamily="34" charset="0"/>
            </a:rPr>
            <a:t> </a:t>
          </a:r>
          <a:r>
            <a:rPr lang="en-US" sz="1000" b="0">
              <a:effectLst/>
              <a:latin typeface="Arial" panose="020B0604020202020204" pitchFamily="34" charset="0"/>
              <a:ea typeface="+mn-ea"/>
              <a:cs typeface="Arial" panose="020B0604020202020204" pitchFamily="34" charset="0"/>
            </a:rPr>
            <a:t>This </a:t>
          </a:r>
          <a:r>
            <a:rPr lang="en-US" sz="1000">
              <a:effectLst/>
              <a:latin typeface="Arial" panose="020B0604020202020204" pitchFamily="34" charset="0"/>
              <a:ea typeface="+mn-ea"/>
              <a:cs typeface="Arial" panose="020B0604020202020204" pitchFamily="34" charset="0"/>
            </a:rPr>
            <a:t>adjustment updates the Postretirement Benefit Expense calculation as proposed by  Mr. Kevin Higgins in UAE Direct Exhibit RR 1.8.</a:t>
          </a:r>
        </a:p>
        <a:p>
          <a:r>
            <a:rPr lang="en-US" sz="1000">
              <a:effectLst/>
              <a:latin typeface="Arial" panose="020B0604020202020204" pitchFamily="34" charset="0"/>
              <a:ea typeface="+mn-ea"/>
              <a:cs typeface="Arial" panose="020B0604020202020204" pitchFamily="34" charset="0"/>
            </a:rPr>
            <a:t> </a:t>
          </a:r>
          <a:r>
            <a:rPr lang="en-US" sz="1000" i="1" u="sng">
              <a:effectLst/>
              <a:latin typeface="Arial" panose="020B0604020202020204" pitchFamily="34" charset="0"/>
              <a:ea typeface="+mn-ea"/>
              <a:cs typeface="Arial" panose="020B0604020202020204" pitchFamily="34" charset="0"/>
            </a:rPr>
            <a:t>401(k) Administration Costs</a:t>
          </a:r>
          <a:r>
            <a:rPr lang="en-US" sz="1000">
              <a:effectLst/>
              <a:latin typeface="Arial" panose="020B0604020202020204" pitchFamily="34" charset="0"/>
              <a:ea typeface="+mn-ea"/>
              <a:cs typeface="Arial" panose="020B0604020202020204" pitchFamily="34" charset="0"/>
            </a:rPr>
            <a:t> - This adjustment normalizes 401(k) administrative costs over a 3 year period as proposed by  Ms. Donna Ramas in OCS Exhibit 3.7D.</a:t>
          </a:r>
        </a:p>
        <a:p>
          <a:r>
            <a:rPr lang="en-US" sz="1000">
              <a:effectLst/>
              <a:latin typeface="Arial" panose="020B0604020202020204" pitchFamily="34" charset="0"/>
              <a:ea typeface="+mn-ea"/>
              <a:cs typeface="Arial" panose="020B0604020202020204" pitchFamily="34" charset="0"/>
            </a:rPr>
            <a:t> </a:t>
          </a:r>
          <a:r>
            <a:rPr lang="en-US" sz="1000" i="1" u="sng">
              <a:effectLst/>
              <a:latin typeface="Arial" panose="020B0604020202020204" pitchFamily="34" charset="0"/>
              <a:ea typeface="+mn-ea"/>
              <a:cs typeface="Arial" panose="020B0604020202020204" pitchFamily="34" charset="0"/>
            </a:rPr>
            <a:t>Severance Expense </a:t>
          </a:r>
          <a:r>
            <a:rPr lang="en-US" sz="1000" i="1">
              <a:effectLst/>
              <a:latin typeface="Arial" panose="020B0604020202020204" pitchFamily="34" charset="0"/>
              <a:ea typeface="+mn-ea"/>
              <a:cs typeface="Arial" panose="020B0604020202020204" pitchFamily="34" charset="0"/>
            </a:rPr>
            <a:t>- </a:t>
          </a:r>
          <a:r>
            <a:rPr lang="en-US" sz="1000">
              <a:effectLst/>
              <a:latin typeface="Arial" panose="020B0604020202020204" pitchFamily="34" charset="0"/>
              <a:ea typeface="+mn-ea"/>
              <a:cs typeface="Arial" panose="020B0604020202020204" pitchFamily="34" charset="0"/>
            </a:rPr>
            <a:t>This adjustment removes severance expense from Test Period results as proposed by Ms. Donna Ramas in OCS Exhibit 3.4D.</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000" b="0" i="0" u="none" baseline="0">
            <a:solidFill>
              <a:sysClr val="windowText" lastClr="000000"/>
            </a:solidFill>
            <a:latin typeface="Arial" pitchFamily="34" charset="0"/>
            <a:ea typeface="+mn-ea"/>
            <a:cs typeface="Arial" pitchFamily="34" charset="0"/>
          </a:endParaRPr>
        </a:p>
      </xdr:txBody>
    </xdr:sp>
    <xdr:clientData/>
  </xdr:twoCellAnchor>
  <xdr:twoCellAnchor>
    <xdr:from>
      <xdr:col>0</xdr:col>
      <xdr:colOff>142875</xdr:colOff>
      <xdr:row>602</xdr:row>
      <xdr:rowOff>95250</xdr:rowOff>
    </xdr:from>
    <xdr:to>
      <xdr:col>9</xdr:col>
      <xdr:colOff>523876</xdr:colOff>
      <xdr:row>611</xdr:row>
      <xdr:rowOff>57150</xdr:rowOff>
    </xdr:to>
    <xdr:sp macro="" textlink="">
      <xdr:nvSpPr>
        <xdr:cNvPr id="10" name="Text 1"/>
        <xdr:cNvSpPr txBox="1">
          <a:spLocks noChangeArrowheads="1"/>
        </xdr:cNvSpPr>
      </xdr:nvSpPr>
      <xdr:spPr bwMode="auto">
        <a:xfrm>
          <a:off x="142875" y="50549175"/>
          <a:ext cx="7848601" cy="1333500"/>
        </a:xfrm>
        <a:prstGeom prst="rect">
          <a:avLst/>
        </a:prstGeom>
        <a:solidFill>
          <a:srgbClr val="FFFFFF"/>
        </a:solidFill>
        <a:ln w="1">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a:effectLst/>
              <a:latin typeface="Arial" panose="020B0604020202020204" pitchFamily="34" charset="0"/>
              <a:ea typeface="+mn-ea"/>
              <a:cs typeface="Arial" panose="020B0604020202020204" pitchFamily="34" charset="0"/>
            </a:rPr>
            <a:t>This adjustment removes the Challenge Grants that are allocated to Utah.</a:t>
          </a:r>
        </a:p>
        <a:p>
          <a:pPr algn="l" rtl="0">
            <a:defRPr sz="1000"/>
          </a:pPr>
          <a:endParaRPr lang="en-US" sz="1000" b="0" i="0">
            <a:latin typeface="Arial" pitchFamily="34" charset="0"/>
            <a:ea typeface="+mn-ea"/>
            <a:cs typeface="Arial" pitchFamily="34" charset="0"/>
          </a:endParaRPr>
        </a:p>
      </xdr:txBody>
    </xdr:sp>
    <xdr:clientData/>
  </xdr:twoCellAnchor>
  <xdr:twoCellAnchor>
    <xdr:from>
      <xdr:col>1</xdr:col>
      <xdr:colOff>38099</xdr:colOff>
      <xdr:row>534</xdr:row>
      <xdr:rowOff>119062</xdr:rowOff>
    </xdr:from>
    <xdr:to>
      <xdr:col>9</xdr:col>
      <xdr:colOff>440531</xdr:colOff>
      <xdr:row>543</xdr:row>
      <xdr:rowOff>80962</xdr:rowOff>
    </xdr:to>
    <xdr:sp macro="" textlink="">
      <xdr:nvSpPr>
        <xdr:cNvPr id="11" name="Text 1"/>
        <xdr:cNvSpPr txBox="1">
          <a:spLocks noChangeArrowheads="1"/>
        </xdr:cNvSpPr>
      </xdr:nvSpPr>
      <xdr:spPr bwMode="auto">
        <a:xfrm>
          <a:off x="204787" y="82950843"/>
          <a:ext cx="7867650" cy="1354932"/>
        </a:xfrm>
        <a:prstGeom prst="rect">
          <a:avLst/>
        </a:prstGeom>
        <a:solidFill>
          <a:srgbClr val="FFFFFF"/>
        </a:solidFill>
        <a:ln w="1">
          <a:noFill/>
          <a:miter lim="800000"/>
          <a:headEnd/>
          <a:tailEnd/>
        </a:ln>
      </xdr:spPr>
      <xdr:txBody>
        <a:bodyPr vertOverflow="clip" wrap="square" lIns="27432" tIns="22860" rIns="0" bIns="0" anchor="t" upright="1"/>
        <a:lstStyle/>
        <a:p>
          <a:r>
            <a:rPr lang="en-US" sz="1000">
              <a:effectLst/>
              <a:latin typeface="Arial" panose="020B0604020202020204" pitchFamily="34" charset="0"/>
              <a:ea typeface="+mn-ea"/>
              <a:cs typeface="Arial" panose="020B0604020202020204" pitchFamily="34" charset="0"/>
            </a:rPr>
            <a:t>This adjustment removes the lease expense for leases expiring before the Test Period.  This adjustment also removes 2 months' worth of rent payments made on the Keystone Aviation Hangar, which were a double count.  These adjustments were proposed by  Mr. Robert A. Davis in DPU Exhibit 9.3.</a:t>
          </a:r>
        </a:p>
        <a:p>
          <a:r>
            <a:rPr lang="en-US" sz="1000">
              <a:effectLst/>
              <a:latin typeface="Arial" panose="020B0604020202020204" pitchFamily="34" charset="0"/>
              <a:ea typeface="+mn-ea"/>
              <a:cs typeface="Arial" panose="020B0604020202020204" pitchFamily="34" charset="0"/>
            </a:rPr>
            <a:t> </a:t>
          </a:r>
        </a:p>
        <a:p>
          <a:pPr rtl="0"/>
          <a:endParaRPr lang="en-US" sz="1000" b="0" i="0">
            <a:latin typeface="Arial" pitchFamily="34" charset="0"/>
            <a:ea typeface="+mn-ea"/>
            <a:cs typeface="Arial" pitchFamily="34" charset="0"/>
          </a:endParaRPr>
        </a:p>
      </xdr:txBody>
    </xdr:sp>
    <xdr:clientData/>
  </xdr:twoCellAnchor>
  <xdr:twoCellAnchor>
    <xdr:from>
      <xdr:col>1</xdr:col>
      <xdr:colOff>95250</xdr:colOff>
      <xdr:row>670</xdr:row>
      <xdr:rowOff>95251</xdr:rowOff>
    </xdr:from>
    <xdr:to>
      <xdr:col>9</xdr:col>
      <xdr:colOff>319088</xdr:colOff>
      <xdr:row>679</xdr:row>
      <xdr:rowOff>104776</xdr:rowOff>
    </xdr:to>
    <xdr:sp macro="" textlink="">
      <xdr:nvSpPr>
        <xdr:cNvPr id="12" name="Text 1"/>
        <xdr:cNvSpPr txBox="1">
          <a:spLocks noChangeArrowheads="1"/>
        </xdr:cNvSpPr>
      </xdr:nvSpPr>
      <xdr:spPr bwMode="auto">
        <a:xfrm>
          <a:off x="266700" y="102393751"/>
          <a:ext cx="7519988" cy="1381125"/>
        </a:xfrm>
        <a:prstGeom prst="rect">
          <a:avLst/>
        </a:prstGeom>
        <a:solidFill>
          <a:srgbClr val="FFFFFF"/>
        </a:solidFill>
        <a:ln w="1">
          <a:noFill/>
          <a:miter lim="800000"/>
          <a:headEnd/>
          <a:tailEnd/>
        </a:ln>
      </xdr:spPr>
      <xdr:txBody>
        <a:bodyPr vertOverflow="clip" wrap="square" lIns="27432" tIns="22860" rIns="0" bIns="0" anchor="t" upright="1"/>
        <a:lstStyle/>
        <a:p>
          <a:r>
            <a:rPr lang="en-US" sz="1000">
              <a:effectLst/>
              <a:latin typeface="Arial" panose="020B0604020202020204" pitchFamily="34" charset="0"/>
              <a:ea typeface="+mn-ea"/>
              <a:cs typeface="Arial" panose="020B0604020202020204" pitchFamily="34" charset="0"/>
            </a:rPr>
            <a:t>This adjustment reduces collection agency fee expenses to reflect savings from approval of Electric Service Regulation No.3 which allows the Company to direct assign collection agency fees to individual delinquent accounts. This adjustment was agreed to in Company Data Response OCS 4.12.</a:t>
          </a:r>
        </a:p>
      </xdr:txBody>
    </xdr:sp>
    <xdr:clientData/>
  </xdr:twoCellAnchor>
  <xdr:twoCellAnchor>
    <xdr:from>
      <xdr:col>1</xdr:col>
      <xdr:colOff>4762</xdr:colOff>
      <xdr:row>738</xdr:row>
      <xdr:rowOff>95250</xdr:rowOff>
    </xdr:from>
    <xdr:to>
      <xdr:col>9</xdr:col>
      <xdr:colOff>104775</xdr:colOff>
      <xdr:row>747</xdr:row>
      <xdr:rowOff>57150</xdr:rowOff>
    </xdr:to>
    <xdr:sp macro="" textlink="">
      <xdr:nvSpPr>
        <xdr:cNvPr id="14" name="Text 1"/>
        <xdr:cNvSpPr txBox="1">
          <a:spLocks noChangeArrowheads="1"/>
        </xdr:cNvSpPr>
      </xdr:nvSpPr>
      <xdr:spPr bwMode="auto">
        <a:xfrm>
          <a:off x="171450" y="114561938"/>
          <a:ext cx="7410450" cy="1354931"/>
        </a:xfrm>
        <a:prstGeom prst="rect">
          <a:avLst/>
        </a:prstGeom>
        <a:solidFill>
          <a:srgbClr val="FFFFFF"/>
        </a:solidFill>
        <a:ln w="1">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a:effectLst/>
              <a:latin typeface="Arial" panose="020B0604020202020204" pitchFamily="34" charset="0"/>
              <a:ea typeface="+mn-ea"/>
              <a:cs typeface="Arial" panose="020B0604020202020204" pitchFamily="34" charset="0"/>
            </a:rPr>
            <a:t>This adjustment adds the Condit hydro plant depreciation expense back into results which was inadvertently removed in the Company's direct filing in adjustment 8.12. The amount represents the amount set aside for hydro decommissioning expense.</a:t>
          </a:r>
        </a:p>
        <a:p>
          <a:pPr algn="l" rtl="0">
            <a:defRPr sz="1000"/>
          </a:pPr>
          <a:endParaRPr lang="en-US" sz="1000" b="0" i="0" strike="noStrike">
            <a:solidFill>
              <a:srgbClr val="000000"/>
            </a:solidFill>
            <a:latin typeface="Arial" pitchFamily="34" charset="0"/>
            <a:cs typeface="Arial" pitchFamily="34" charset="0"/>
          </a:endParaRPr>
        </a:p>
      </xdr:txBody>
    </xdr:sp>
    <xdr:clientData/>
  </xdr:twoCellAnchor>
  <xdr:twoCellAnchor>
    <xdr:from>
      <xdr:col>0</xdr:col>
      <xdr:colOff>159543</xdr:colOff>
      <xdr:row>1422</xdr:row>
      <xdr:rowOff>71437</xdr:rowOff>
    </xdr:from>
    <xdr:to>
      <xdr:col>9</xdr:col>
      <xdr:colOff>92868</xdr:colOff>
      <xdr:row>1426</xdr:row>
      <xdr:rowOff>142875</xdr:rowOff>
    </xdr:to>
    <xdr:sp macro="" textlink="">
      <xdr:nvSpPr>
        <xdr:cNvPr id="15" name="Text 1"/>
        <xdr:cNvSpPr txBox="1">
          <a:spLocks noChangeArrowheads="1"/>
        </xdr:cNvSpPr>
      </xdr:nvSpPr>
      <xdr:spPr bwMode="auto">
        <a:xfrm>
          <a:off x="159543" y="136207500"/>
          <a:ext cx="7565231" cy="690563"/>
        </a:xfrm>
        <a:prstGeom prst="rect">
          <a:avLst/>
        </a:prstGeom>
        <a:solidFill>
          <a:srgbClr val="FFFFFF"/>
        </a:solidFill>
        <a:ln w="1">
          <a:noFill/>
          <a:miter lim="800000"/>
          <a:headEnd/>
          <a:tailEnd/>
        </a:ln>
      </xdr:spPr>
      <xdr:txBody>
        <a:bodyPr vertOverflow="clip" wrap="square" lIns="27432" tIns="22860" rIns="0" bIns="0" anchor="t" upright="1"/>
        <a:lstStyle/>
        <a:p>
          <a:r>
            <a:rPr lang="en-US" sz="1000">
              <a:effectLst/>
              <a:latin typeface="Arial" panose="020B0604020202020204" pitchFamily="34" charset="0"/>
              <a:ea typeface="+mn-ea"/>
              <a:cs typeface="Arial" panose="020B0604020202020204" pitchFamily="34" charset="0"/>
            </a:rPr>
            <a:t>This adjustment updates capital additions and retirements in results by incorporating actual plant additions through February 2014 consistent with the proposal by Mr. Croft in DPU Exhibit 5.7.0. </a:t>
          </a:r>
        </a:p>
        <a:p>
          <a:r>
            <a:rPr lang="en-US" sz="1000">
              <a:effectLst/>
              <a:latin typeface="Arial" panose="020B0604020202020204" pitchFamily="34" charset="0"/>
              <a:ea typeface="+mn-ea"/>
              <a:cs typeface="Arial" panose="020B0604020202020204" pitchFamily="34" charset="0"/>
            </a:rPr>
            <a:t> </a:t>
          </a:r>
        </a:p>
        <a:p>
          <a:pPr algn="l" rtl="0">
            <a:defRPr sz="1000"/>
          </a:pPr>
          <a:endParaRPr lang="en-US" sz="1000" b="0" i="0" strike="noStrike">
            <a:solidFill>
              <a:srgbClr val="000000"/>
            </a:solidFill>
            <a:latin typeface="Arial" pitchFamily="34" charset="0"/>
            <a:cs typeface="Arial" pitchFamily="34" charset="0"/>
          </a:endParaRPr>
        </a:p>
      </xdr:txBody>
    </xdr:sp>
    <xdr:clientData/>
  </xdr:twoCellAnchor>
  <xdr:twoCellAnchor>
    <xdr:from>
      <xdr:col>1</xdr:col>
      <xdr:colOff>4762</xdr:colOff>
      <xdr:row>1758</xdr:row>
      <xdr:rowOff>95250</xdr:rowOff>
    </xdr:from>
    <xdr:to>
      <xdr:col>9</xdr:col>
      <xdr:colOff>104775</xdr:colOff>
      <xdr:row>1767</xdr:row>
      <xdr:rowOff>57150</xdr:rowOff>
    </xdr:to>
    <xdr:sp macro="" textlink="">
      <xdr:nvSpPr>
        <xdr:cNvPr id="16" name="Text 1"/>
        <xdr:cNvSpPr txBox="1">
          <a:spLocks noChangeArrowheads="1"/>
        </xdr:cNvSpPr>
      </xdr:nvSpPr>
      <xdr:spPr bwMode="auto">
        <a:xfrm>
          <a:off x="171450" y="114561938"/>
          <a:ext cx="7410450" cy="1354931"/>
        </a:xfrm>
        <a:prstGeom prst="rect">
          <a:avLst/>
        </a:prstGeom>
        <a:solidFill>
          <a:srgbClr val="FFFFFF"/>
        </a:solidFill>
        <a:ln w="1">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a:effectLst/>
              <a:latin typeface="Arial" panose="020B0604020202020204" pitchFamily="34" charset="0"/>
              <a:ea typeface="+mn-ea"/>
              <a:cs typeface="Arial" panose="020B0604020202020204" pitchFamily="34" charset="0"/>
            </a:rPr>
            <a:t>This incorporates the adjustment made by Mr. Croft in DPU Exhibit 5.8.0.</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000">
            <a:effectLst/>
            <a:latin typeface="Arial" panose="020B0604020202020204" pitchFamily="34" charset="0"/>
            <a:cs typeface="Arial" panose="020B0604020202020204" pitchFamily="34" charset="0"/>
          </a:endParaRPr>
        </a:p>
      </xdr:txBody>
    </xdr:sp>
    <xdr:clientData/>
  </xdr:twoCellAnchor>
  <xdr:twoCellAnchor>
    <xdr:from>
      <xdr:col>1</xdr:col>
      <xdr:colOff>4762</xdr:colOff>
      <xdr:row>1834</xdr:row>
      <xdr:rowOff>35719</xdr:rowOff>
    </xdr:from>
    <xdr:to>
      <xdr:col>9</xdr:col>
      <xdr:colOff>104775</xdr:colOff>
      <xdr:row>1835</xdr:row>
      <xdr:rowOff>119061</xdr:rowOff>
    </xdr:to>
    <xdr:sp macro="" textlink="">
      <xdr:nvSpPr>
        <xdr:cNvPr id="17" name="Text 1"/>
        <xdr:cNvSpPr txBox="1">
          <a:spLocks noChangeArrowheads="1"/>
        </xdr:cNvSpPr>
      </xdr:nvSpPr>
      <xdr:spPr bwMode="auto">
        <a:xfrm>
          <a:off x="171450" y="276546469"/>
          <a:ext cx="7565231" cy="250030"/>
        </a:xfrm>
        <a:prstGeom prst="rect">
          <a:avLst/>
        </a:prstGeom>
        <a:solidFill>
          <a:srgbClr val="FFFFFF"/>
        </a:solidFill>
        <a:ln w="1">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a:effectLst/>
              <a:latin typeface="Arial" panose="020B0604020202020204" pitchFamily="34" charset="0"/>
              <a:ea typeface="+mn-ea"/>
              <a:cs typeface="Arial" panose="020B0604020202020204" pitchFamily="34" charset="0"/>
            </a:rPr>
            <a:t>This incorporates the adjustment made by Mr. Croft in DPU Exhibit 5.6.0.</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000">
            <a:effectLst/>
            <a:latin typeface="Arial" panose="020B0604020202020204" pitchFamily="34" charset="0"/>
            <a:cs typeface="Arial" panose="020B0604020202020204" pitchFamily="34" charset="0"/>
          </a:endParaRPr>
        </a:p>
      </xdr:txBody>
    </xdr:sp>
    <xdr:clientData/>
  </xdr:twoCellAnchor>
  <xdr:twoCellAnchor>
    <xdr:from>
      <xdr:col>1</xdr:col>
      <xdr:colOff>4762</xdr:colOff>
      <xdr:row>1894</xdr:row>
      <xdr:rowOff>95250</xdr:rowOff>
    </xdr:from>
    <xdr:to>
      <xdr:col>9</xdr:col>
      <xdr:colOff>369094</xdr:colOff>
      <xdr:row>1903</xdr:row>
      <xdr:rowOff>57150</xdr:rowOff>
    </xdr:to>
    <xdr:sp macro="" textlink="">
      <xdr:nvSpPr>
        <xdr:cNvPr id="18" name="Text 1"/>
        <xdr:cNvSpPr txBox="1">
          <a:spLocks noChangeArrowheads="1"/>
        </xdr:cNvSpPr>
      </xdr:nvSpPr>
      <xdr:spPr bwMode="auto">
        <a:xfrm>
          <a:off x="171450" y="297942000"/>
          <a:ext cx="7829550" cy="1462088"/>
        </a:xfrm>
        <a:prstGeom prst="rect">
          <a:avLst/>
        </a:prstGeom>
        <a:solidFill>
          <a:srgbClr val="FFFFFF"/>
        </a:solidFill>
        <a:ln w="1">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a:effectLst/>
              <a:latin typeface="Arial" panose="020B0604020202020204" pitchFamily="34" charset="0"/>
              <a:ea typeface="+mn-ea"/>
              <a:cs typeface="Arial" panose="020B0604020202020204" pitchFamily="34" charset="0"/>
            </a:rPr>
            <a:t>This adjustment reflects the deferred tax impacts associated with the DPU update adjustment. See </a:t>
          </a:r>
          <a:r>
            <a:rPr lang="en-US" sz="1000" baseline="0">
              <a:effectLst/>
              <a:latin typeface="Arial" panose="020B0604020202020204" pitchFamily="34" charset="0"/>
              <a:ea typeface="+mn-ea"/>
              <a:cs typeface="Arial" panose="020B0604020202020204" pitchFamily="34" charset="0"/>
            </a:rPr>
            <a:t>Company rebuttal adjustment no's 12.21, 12.26, and 12.27</a:t>
          </a:r>
          <a:r>
            <a:rPr lang="en-US" sz="1000">
              <a:effectLst/>
              <a:latin typeface="Arial" panose="020B0604020202020204" pitchFamily="34" charset="0"/>
              <a:ea typeface="+mn-ea"/>
              <a:cs typeface="Arial" panose="020B0604020202020204" pitchFamily="34" charset="0"/>
            </a:rPr>
            <a:t>. </a:t>
          </a:r>
        </a:p>
        <a:p>
          <a:pPr algn="l" rtl="0">
            <a:defRPr sz="1000"/>
          </a:pPr>
          <a:endParaRPr lang="en-US" sz="1000" b="0" i="0" strike="noStrike">
            <a:solidFill>
              <a:srgbClr val="000000"/>
            </a:solidFill>
            <a:latin typeface="Arial" pitchFamily="34" charset="0"/>
            <a:cs typeface="Arial" pitchFamily="34" charset="0"/>
          </a:endParaRPr>
        </a:p>
      </xdr:txBody>
    </xdr:sp>
    <xdr:clientData/>
  </xdr:twoCellAnchor>
  <xdr:twoCellAnchor>
    <xdr:from>
      <xdr:col>1</xdr:col>
      <xdr:colOff>4762</xdr:colOff>
      <xdr:row>1010</xdr:row>
      <xdr:rowOff>95250</xdr:rowOff>
    </xdr:from>
    <xdr:to>
      <xdr:col>9</xdr:col>
      <xdr:colOff>104775</xdr:colOff>
      <xdr:row>1019</xdr:row>
      <xdr:rowOff>57150</xdr:rowOff>
    </xdr:to>
    <xdr:sp macro="" textlink="">
      <xdr:nvSpPr>
        <xdr:cNvPr id="19" name="Text 1"/>
        <xdr:cNvSpPr txBox="1">
          <a:spLocks noChangeArrowheads="1"/>
        </xdr:cNvSpPr>
      </xdr:nvSpPr>
      <xdr:spPr bwMode="auto">
        <a:xfrm>
          <a:off x="171450" y="114561938"/>
          <a:ext cx="7410450" cy="1354931"/>
        </a:xfrm>
        <a:prstGeom prst="rect">
          <a:avLst/>
        </a:prstGeom>
        <a:solidFill>
          <a:srgbClr val="FFFFFF"/>
        </a:solidFill>
        <a:ln w="1">
          <a:noFill/>
          <a:miter lim="800000"/>
          <a:headEnd/>
          <a:tailEnd/>
        </a:ln>
      </xdr:spPr>
      <xdr:txBody>
        <a:bodyPr vertOverflow="clip" wrap="square" lIns="27432" tIns="22860" rIns="0" bIns="0" anchor="t" upright="1"/>
        <a:lstStyle/>
        <a:p>
          <a:r>
            <a:rPr lang="en-US" sz="1000">
              <a:effectLst/>
              <a:latin typeface="Arial" panose="020B0604020202020204" pitchFamily="34" charset="0"/>
              <a:ea typeface="+mn-ea"/>
              <a:cs typeface="Arial" panose="020B0604020202020204" pitchFamily="34" charset="0"/>
            </a:rPr>
            <a:t>This adjustment updates the Company's Trapper and Bridger rate base values with actuals through March 2014 as proposed by Mr. Matt Croft in DPU Exhibit 5.9.0.</a:t>
          </a:r>
        </a:p>
        <a:p>
          <a:r>
            <a:rPr lang="en-US" sz="1100">
              <a:effectLst/>
              <a:latin typeface="+mn-lt"/>
              <a:ea typeface="+mn-ea"/>
              <a:cs typeface="+mn-cs"/>
            </a:rPr>
            <a:t> </a:t>
          </a:r>
        </a:p>
        <a:p>
          <a:pPr algn="l" rtl="0">
            <a:defRPr sz="1000"/>
          </a:pPr>
          <a:endParaRPr lang="en-US" sz="1000" b="0" i="0" strike="noStrike">
            <a:solidFill>
              <a:srgbClr val="000000"/>
            </a:solidFill>
            <a:latin typeface="Arial" pitchFamily="34" charset="0"/>
            <a:cs typeface="Arial" pitchFamily="34" charset="0"/>
          </a:endParaRPr>
        </a:p>
      </xdr:txBody>
    </xdr:sp>
    <xdr:clientData/>
  </xdr:twoCellAnchor>
  <xdr:twoCellAnchor>
    <xdr:from>
      <xdr:col>1</xdr:col>
      <xdr:colOff>4762</xdr:colOff>
      <xdr:row>126</xdr:row>
      <xdr:rowOff>95250</xdr:rowOff>
    </xdr:from>
    <xdr:to>
      <xdr:col>9</xdr:col>
      <xdr:colOff>488157</xdr:colOff>
      <xdr:row>135</xdr:row>
      <xdr:rowOff>57150</xdr:rowOff>
    </xdr:to>
    <xdr:sp macro="" textlink="">
      <xdr:nvSpPr>
        <xdr:cNvPr id="20" name="Text 1"/>
        <xdr:cNvSpPr txBox="1">
          <a:spLocks noChangeArrowheads="1"/>
        </xdr:cNvSpPr>
      </xdr:nvSpPr>
      <xdr:spPr bwMode="auto">
        <a:xfrm>
          <a:off x="171450" y="19764375"/>
          <a:ext cx="7948613" cy="1354931"/>
        </a:xfrm>
        <a:prstGeom prst="rect">
          <a:avLst/>
        </a:prstGeom>
        <a:solidFill>
          <a:srgbClr val="FFFFFF"/>
        </a:solidFill>
        <a:ln w="1">
          <a:noFill/>
          <a:miter lim="800000"/>
          <a:headEnd/>
          <a:tailEnd/>
        </a:ln>
      </xdr:spPr>
      <xdr:txBody>
        <a:bodyPr vertOverflow="clip" wrap="square" lIns="27432" tIns="22860" rIns="0" bIns="0" anchor="t" upright="1"/>
        <a:lstStyle/>
        <a:p>
          <a:r>
            <a:rPr lang="en-US" sz="1000">
              <a:effectLst/>
              <a:latin typeface="Arial" panose="020B0604020202020204" pitchFamily="34" charset="0"/>
              <a:ea typeface="+mn-ea"/>
              <a:cs typeface="Arial" panose="020B0604020202020204" pitchFamily="34" charset="0"/>
            </a:rPr>
            <a:t>This adjustment reflects the update reported in Company data response OCS 29.1 and is consistent with the net power cost update.</a:t>
          </a:r>
        </a:p>
        <a:p>
          <a:r>
            <a:rPr lang="en-US" sz="1000">
              <a:effectLst/>
              <a:latin typeface="Arial" panose="020B0604020202020204" pitchFamily="34" charset="0"/>
              <a:ea typeface="+mn-ea"/>
              <a:cs typeface="Arial" panose="020B0604020202020204" pitchFamily="34" charset="0"/>
            </a:rPr>
            <a:t> </a:t>
          </a:r>
        </a:p>
        <a:p>
          <a:pPr algn="l" rtl="0">
            <a:defRPr sz="1000"/>
          </a:pPr>
          <a:endParaRPr lang="en-US" sz="1000" b="0" i="0" strike="noStrike">
            <a:solidFill>
              <a:srgbClr val="000000"/>
            </a:solidFill>
            <a:latin typeface="Arial" pitchFamily="34" charset="0"/>
            <a:cs typeface="Arial" pitchFamily="34" charset="0"/>
          </a:endParaRPr>
        </a:p>
      </xdr:txBody>
    </xdr:sp>
    <xdr:clientData/>
  </xdr:twoCellAnchor>
  <xdr:twoCellAnchor>
    <xdr:from>
      <xdr:col>1</xdr:col>
      <xdr:colOff>4762</xdr:colOff>
      <xdr:row>942</xdr:row>
      <xdr:rowOff>95250</xdr:rowOff>
    </xdr:from>
    <xdr:to>
      <xdr:col>9</xdr:col>
      <xdr:colOff>104775</xdr:colOff>
      <xdr:row>951</xdr:row>
      <xdr:rowOff>57150</xdr:rowOff>
    </xdr:to>
    <xdr:sp macro="" textlink="">
      <xdr:nvSpPr>
        <xdr:cNvPr id="21" name="Text 1"/>
        <xdr:cNvSpPr txBox="1">
          <a:spLocks noChangeArrowheads="1"/>
        </xdr:cNvSpPr>
      </xdr:nvSpPr>
      <xdr:spPr bwMode="auto">
        <a:xfrm>
          <a:off x="171450" y="114561938"/>
          <a:ext cx="7410450" cy="1354931"/>
        </a:xfrm>
        <a:prstGeom prst="rect">
          <a:avLst/>
        </a:prstGeom>
        <a:solidFill>
          <a:srgbClr val="FFFFFF"/>
        </a:solidFill>
        <a:ln w="1">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a:effectLst/>
              <a:latin typeface="Arial" panose="020B0604020202020204" pitchFamily="34" charset="0"/>
              <a:ea typeface="+mn-ea"/>
              <a:cs typeface="Arial" panose="020B0604020202020204" pitchFamily="34" charset="0"/>
            </a:rPr>
            <a:t>This adjustment updates the Cottonwood Coal Lease per Company data response to DPU 16.1 as proposed by Mr. Robert A. Davis.</a:t>
          </a:r>
        </a:p>
        <a:p>
          <a:pPr algn="l" rtl="0">
            <a:defRPr sz="1000"/>
          </a:pPr>
          <a:endParaRPr lang="en-US" sz="1000" b="0" i="0" strike="noStrike">
            <a:solidFill>
              <a:srgbClr val="000000"/>
            </a:solidFill>
            <a:latin typeface="Arial" pitchFamily="34" charset="0"/>
            <a:cs typeface="Arial" pitchFamily="34" charset="0"/>
          </a:endParaRPr>
        </a:p>
      </xdr:txBody>
    </xdr:sp>
    <xdr:clientData/>
  </xdr:twoCellAnchor>
  <xdr:twoCellAnchor>
    <xdr:from>
      <xdr:col>1</xdr:col>
      <xdr:colOff>40481</xdr:colOff>
      <xdr:row>1078</xdr:row>
      <xdr:rowOff>107156</xdr:rowOff>
    </xdr:from>
    <xdr:to>
      <xdr:col>9</xdr:col>
      <xdr:colOff>140494</xdr:colOff>
      <xdr:row>1087</xdr:row>
      <xdr:rowOff>69056</xdr:rowOff>
    </xdr:to>
    <xdr:sp macro="" textlink="">
      <xdr:nvSpPr>
        <xdr:cNvPr id="22" name="Text 1"/>
        <xdr:cNvSpPr txBox="1">
          <a:spLocks noChangeArrowheads="1"/>
        </xdr:cNvSpPr>
      </xdr:nvSpPr>
      <xdr:spPr bwMode="auto">
        <a:xfrm>
          <a:off x="207169" y="167199469"/>
          <a:ext cx="7565231" cy="1354931"/>
        </a:xfrm>
        <a:prstGeom prst="rect">
          <a:avLst/>
        </a:prstGeom>
        <a:solidFill>
          <a:srgbClr val="FFFFFF"/>
        </a:solidFill>
        <a:ln w="1">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a:effectLst/>
              <a:latin typeface="Arial" panose="020B0604020202020204" pitchFamily="34" charset="0"/>
              <a:ea typeface="+mn-ea"/>
              <a:cs typeface="Arial" panose="020B0604020202020204" pitchFamily="34" charset="0"/>
            </a:rPr>
            <a:t>This adjustment changes the in-service date of the Lake Side 2 prepaid overhaul from March 2015 to May 2015 as proposed by Ms. Ramas and Mr. Croft.</a:t>
          </a:r>
        </a:p>
        <a:p>
          <a:pPr algn="l" rtl="0">
            <a:defRPr sz="1000"/>
          </a:pPr>
          <a:endParaRPr lang="en-US" sz="1000" b="0" i="0" strike="noStrike">
            <a:solidFill>
              <a:srgbClr val="000000"/>
            </a:solidFill>
            <a:latin typeface="Arial" pitchFamily="34" charset="0"/>
            <a:cs typeface="Arial" pitchFamily="34" charset="0"/>
          </a:endParaRPr>
        </a:p>
      </xdr:txBody>
    </xdr:sp>
    <xdr:clientData/>
  </xdr:twoCellAnchor>
  <xdr:twoCellAnchor>
    <xdr:from>
      <xdr:col>1</xdr:col>
      <xdr:colOff>4762</xdr:colOff>
      <xdr:row>2030</xdr:row>
      <xdr:rowOff>95250</xdr:rowOff>
    </xdr:from>
    <xdr:to>
      <xdr:col>9</xdr:col>
      <xdr:colOff>535781</xdr:colOff>
      <xdr:row>2039</xdr:row>
      <xdr:rowOff>57150</xdr:rowOff>
    </xdr:to>
    <xdr:sp macro="" textlink="">
      <xdr:nvSpPr>
        <xdr:cNvPr id="23" name="Text 1"/>
        <xdr:cNvSpPr txBox="1">
          <a:spLocks noChangeArrowheads="1"/>
        </xdr:cNvSpPr>
      </xdr:nvSpPr>
      <xdr:spPr bwMode="auto">
        <a:xfrm>
          <a:off x="171450" y="219813188"/>
          <a:ext cx="7841456" cy="1354931"/>
        </a:xfrm>
        <a:prstGeom prst="rect">
          <a:avLst/>
        </a:prstGeom>
        <a:solidFill>
          <a:srgbClr val="FFFFFF"/>
        </a:solidFill>
        <a:ln w="1">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a:effectLst/>
              <a:latin typeface="Arial" panose="020B0604020202020204" pitchFamily="34" charset="0"/>
              <a:ea typeface="+mn-ea"/>
              <a:cs typeface="Arial" panose="020B0604020202020204" pitchFamily="34" charset="0"/>
            </a:rPr>
            <a:t>This adjustment updates projected contingency reserves to reflect the Company's data response to UAE 11.1 as proposed by Mr. Kevin C. Higgins.</a:t>
          </a:r>
        </a:p>
        <a:p>
          <a:pPr algn="l" rtl="0">
            <a:defRPr sz="1000"/>
          </a:pPr>
          <a:endParaRPr lang="en-US" sz="1000" b="0" i="0" strike="noStrike">
            <a:solidFill>
              <a:srgbClr val="000000"/>
            </a:solidFill>
            <a:latin typeface="Arial" pitchFamily="34" charset="0"/>
            <a:cs typeface="Arial" pitchFamily="34" charset="0"/>
          </a:endParaRPr>
        </a:p>
      </xdr:txBody>
    </xdr:sp>
    <xdr:clientData/>
  </xdr:twoCellAnchor>
  <xdr:twoCellAnchor>
    <xdr:from>
      <xdr:col>1</xdr:col>
      <xdr:colOff>4762</xdr:colOff>
      <xdr:row>1214</xdr:row>
      <xdr:rowOff>95250</xdr:rowOff>
    </xdr:from>
    <xdr:to>
      <xdr:col>9</xdr:col>
      <xdr:colOff>104775</xdr:colOff>
      <xdr:row>1223</xdr:row>
      <xdr:rowOff>57150</xdr:rowOff>
    </xdr:to>
    <xdr:sp macro="" textlink="">
      <xdr:nvSpPr>
        <xdr:cNvPr id="24" name="Text 1"/>
        <xdr:cNvSpPr txBox="1">
          <a:spLocks noChangeArrowheads="1"/>
        </xdr:cNvSpPr>
      </xdr:nvSpPr>
      <xdr:spPr bwMode="auto">
        <a:xfrm>
          <a:off x="171450" y="114561938"/>
          <a:ext cx="7410450" cy="1354931"/>
        </a:xfrm>
        <a:prstGeom prst="rect">
          <a:avLst/>
        </a:prstGeom>
        <a:solidFill>
          <a:srgbClr val="FFFFFF"/>
        </a:solidFill>
        <a:ln w="1">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a:effectLst/>
              <a:latin typeface="Arial" panose="020B0604020202020204" pitchFamily="34" charset="0"/>
              <a:ea typeface="+mn-ea"/>
              <a:cs typeface="Arial" panose="020B0604020202020204" pitchFamily="34" charset="0"/>
            </a:rPr>
            <a:t>This adjustment corrects the FC 200 to FC 300 project to allocate 20 percent to UT instead of using an SG factor consistent with Company data response DPU 41.37 as proposed by Mr. Hahn in DPU Exhibit 5.11.0.</a:t>
          </a:r>
        </a:p>
        <a:p>
          <a:pPr algn="l" rtl="0">
            <a:defRPr sz="1000"/>
          </a:pPr>
          <a:endParaRPr lang="en-US" sz="1000" b="0" i="0" strike="noStrike">
            <a:solidFill>
              <a:srgbClr val="000000"/>
            </a:solidFill>
            <a:latin typeface="Arial" pitchFamily="34" charset="0"/>
            <a:cs typeface="Arial" pitchFamily="34" charset="0"/>
          </a:endParaRPr>
        </a:p>
      </xdr:txBody>
    </xdr:sp>
    <xdr:clientData/>
  </xdr:twoCellAnchor>
  <xdr:twoCellAnchor>
    <xdr:from>
      <xdr:col>1</xdr:col>
      <xdr:colOff>4761</xdr:colOff>
      <xdr:row>1486</xdr:row>
      <xdr:rowOff>95250</xdr:rowOff>
    </xdr:from>
    <xdr:to>
      <xdr:col>9</xdr:col>
      <xdr:colOff>476249</xdr:colOff>
      <xdr:row>1495</xdr:row>
      <xdr:rowOff>57150</xdr:rowOff>
    </xdr:to>
    <xdr:sp macro="" textlink="">
      <xdr:nvSpPr>
        <xdr:cNvPr id="25" name="Text 1"/>
        <xdr:cNvSpPr txBox="1">
          <a:spLocks noChangeArrowheads="1"/>
        </xdr:cNvSpPr>
      </xdr:nvSpPr>
      <xdr:spPr bwMode="auto">
        <a:xfrm>
          <a:off x="171449" y="241268250"/>
          <a:ext cx="7781925" cy="1462088"/>
        </a:xfrm>
        <a:prstGeom prst="rect">
          <a:avLst/>
        </a:prstGeom>
        <a:solidFill>
          <a:srgbClr val="FFFFFF"/>
        </a:solidFill>
        <a:ln w="1">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a:effectLst/>
              <a:latin typeface="Arial" panose="020B0604020202020204" pitchFamily="34" charset="0"/>
              <a:ea typeface="+mn-ea"/>
              <a:cs typeface="Arial" panose="020B0604020202020204" pitchFamily="34" charset="0"/>
            </a:rPr>
            <a:t>This adjustment removes the Big Fork Penstock project from the projected plant-in-service, which was proposed by Mr. Hahn in DPU Exhibit 5.22.0.</a:t>
          </a:r>
        </a:p>
        <a:p>
          <a:pPr algn="l" rtl="0">
            <a:defRPr sz="1000"/>
          </a:pPr>
          <a:endParaRPr lang="en-US" sz="1000" b="0" i="0" strike="noStrike">
            <a:solidFill>
              <a:srgbClr val="000000"/>
            </a:solidFill>
            <a:latin typeface="Arial" pitchFamily="34" charset="0"/>
            <a:cs typeface="Arial" pitchFamily="34" charset="0"/>
          </a:endParaRPr>
        </a:p>
      </xdr:txBody>
    </xdr:sp>
    <xdr:clientData/>
  </xdr:twoCellAnchor>
  <xdr:twoCellAnchor>
    <xdr:from>
      <xdr:col>1</xdr:col>
      <xdr:colOff>4762</xdr:colOff>
      <xdr:row>1146</xdr:row>
      <xdr:rowOff>95250</xdr:rowOff>
    </xdr:from>
    <xdr:to>
      <xdr:col>9</xdr:col>
      <xdr:colOff>104775</xdr:colOff>
      <xdr:row>1155</xdr:row>
      <xdr:rowOff>57150</xdr:rowOff>
    </xdr:to>
    <xdr:sp macro="" textlink="">
      <xdr:nvSpPr>
        <xdr:cNvPr id="26" name="Text 1"/>
        <xdr:cNvSpPr txBox="1">
          <a:spLocks noChangeArrowheads="1"/>
        </xdr:cNvSpPr>
      </xdr:nvSpPr>
      <xdr:spPr bwMode="auto">
        <a:xfrm>
          <a:off x="171450" y="114561938"/>
          <a:ext cx="7410450" cy="1354931"/>
        </a:xfrm>
        <a:prstGeom prst="rect">
          <a:avLst/>
        </a:prstGeom>
        <a:solidFill>
          <a:srgbClr val="FFFFFF"/>
        </a:solidFill>
        <a:ln w="1">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a:effectLst/>
              <a:latin typeface="Arial" panose="020B0604020202020204" pitchFamily="34" charset="0"/>
              <a:ea typeface="+mn-ea"/>
              <a:cs typeface="Arial" panose="020B0604020202020204" pitchFamily="34" charset="0"/>
            </a:rPr>
            <a:t>This adjustment removes the Jim Bridger small projects from the case because the project has been delayed beyond the Test Period as proposed by Mr. Matt Croft in DPU Exhibit 5.1.0.</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000" b="0" i="0" strike="noStrike">
            <a:solidFill>
              <a:srgbClr val="000000"/>
            </a:solidFill>
            <a:latin typeface="Arial" pitchFamily="34" charset="0"/>
            <a:cs typeface="Arial" pitchFamily="34" charset="0"/>
          </a:endParaRPr>
        </a:p>
      </xdr:txBody>
    </xdr:sp>
    <xdr:clientData/>
  </xdr:twoCellAnchor>
  <xdr:twoCellAnchor>
    <xdr:from>
      <xdr:col>1</xdr:col>
      <xdr:colOff>4762</xdr:colOff>
      <xdr:row>1282</xdr:row>
      <xdr:rowOff>95250</xdr:rowOff>
    </xdr:from>
    <xdr:to>
      <xdr:col>9</xdr:col>
      <xdr:colOff>104775</xdr:colOff>
      <xdr:row>1291</xdr:row>
      <xdr:rowOff>57150</xdr:rowOff>
    </xdr:to>
    <xdr:sp macro="" textlink="">
      <xdr:nvSpPr>
        <xdr:cNvPr id="27" name="Text 1"/>
        <xdr:cNvSpPr txBox="1">
          <a:spLocks noChangeArrowheads="1"/>
        </xdr:cNvSpPr>
      </xdr:nvSpPr>
      <xdr:spPr bwMode="auto">
        <a:xfrm>
          <a:off x="171450" y="114561938"/>
          <a:ext cx="7410450" cy="1354931"/>
        </a:xfrm>
        <a:prstGeom prst="rect">
          <a:avLst/>
        </a:prstGeom>
        <a:solidFill>
          <a:srgbClr val="FFFFFF"/>
        </a:solidFill>
        <a:ln w="1">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a:effectLst/>
              <a:latin typeface="Arial" panose="020B0604020202020204" pitchFamily="34" charset="0"/>
              <a:ea typeface="+mn-ea"/>
              <a:cs typeface="Arial" panose="020B0604020202020204" pitchFamily="34" charset="0"/>
            </a:rPr>
            <a:t>This adjustment removes the Mill Fork South Lease project from the</a:t>
          </a:r>
          <a:r>
            <a:rPr lang="en-US" sz="1000" baseline="0">
              <a:effectLst/>
              <a:latin typeface="Arial" panose="020B0604020202020204" pitchFamily="34" charset="0"/>
              <a:ea typeface="+mn-ea"/>
              <a:cs typeface="Arial" panose="020B0604020202020204" pitchFamily="34" charset="0"/>
            </a:rPr>
            <a:t> case</a:t>
          </a:r>
          <a:r>
            <a:rPr lang="en-US" sz="1000">
              <a:effectLst/>
              <a:latin typeface="Arial" panose="020B0604020202020204" pitchFamily="34" charset="0"/>
              <a:ea typeface="+mn-ea"/>
              <a:cs typeface="Arial" panose="020B0604020202020204" pitchFamily="34" charset="0"/>
            </a:rPr>
            <a:t> because it has been delayed beyond the Test Period as proposed by Mr. Hahn in DPU Exhibit 5.12.0.</a:t>
          </a:r>
        </a:p>
        <a:p>
          <a:pPr algn="l" rtl="0">
            <a:defRPr sz="1000"/>
          </a:pPr>
          <a:endParaRPr lang="en-US" sz="1000" b="0" i="0" strike="noStrike">
            <a:solidFill>
              <a:srgbClr val="000000"/>
            </a:solidFill>
            <a:latin typeface="Arial" pitchFamily="34" charset="0"/>
            <a:cs typeface="Arial" pitchFamily="34" charset="0"/>
          </a:endParaRPr>
        </a:p>
      </xdr:txBody>
    </xdr:sp>
    <xdr:clientData/>
  </xdr:twoCellAnchor>
  <xdr:twoCellAnchor>
    <xdr:from>
      <xdr:col>1</xdr:col>
      <xdr:colOff>4762</xdr:colOff>
      <xdr:row>1350</xdr:row>
      <xdr:rowOff>95250</xdr:rowOff>
    </xdr:from>
    <xdr:to>
      <xdr:col>9</xdr:col>
      <xdr:colOff>104775</xdr:colOff>
      <xdr:row>1359</xdr:row>
      <xdr:rowOff>57150</xdr:rowOff>
    </xdr:to>
    <xdr:sp macro="" textlink="">
      <xdr:nvSpPr>
        <xdr:cNvPr id="28" name="Text 1"/>
        <xdr:cNvSpPr txBox="1">
          <a:spLocks noChangeArrowheads="1"/>
        </xdr:cNvSpPr>
      </xdr:nvSpPr>
      <xdr:spPr bwMode="auto">
        <a:xfrm>
          <a:off x="171450" y="114561938"/>
          <a:ext cx="7410450" cy="1354931"/>
        </a:xfrm>
        <a:prstGeom prst="rect">
          <a:avLst/>
        </a:prstGeom>
        <a:solidFill>
          <a:srgbClr val="FFFFFF"/>
        </a:solidFill>
        <a:ln w="1">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a:effectLst/>
              <a:latin typeface="Arial" panose="020B0604020202020204" pitchFamily="34" charset="0"/>
              <a:ea typeface="+mn-ea"/>
              <a:cs typeface="Arial" panose="020B0604020202020204" pitchFamily="34" charset="0"/>
            </a:rPr>
            <a:t>This adjustment removes the Vehicle Replacement project from the case because it has been delayed beyond the Test Period as proposed by Mr. Matt Croft in DPU Exhibit 5.19.0.</a:t>
          </a:r>
        </a:p>
        <a:p>
          <a:pPr algn="l" rtl="0">
            <a:defRPr sz="1000"/>
          </a:pPr>
          <a:endParaRPr lang="en-US" sz="1000" b="0" i="0" strike="noStrike">
            <a:solidFill>
              <a:srgbClr val="000000"/>
            </a:solidFill>
            <a:latin typeface="Arial" pitchFamily="34" charset="0"/>
            <a:cs typeface="Arial" pitchFamily="34" charset="0"/>
          </a:endParaRPr>
        </a:p>
      </xdr:txBody>
    </xdr:sp>
    <xdr:clientData/>
  </xdr:twoCellAnchor>
  <xdr:twoCellAnchor>
    <xdr:from>
      <xdr:col>1</xdr:col>
      <xdr:colOff>4762</xdr:colOff>
      <xdr:row>1554</xdr:row>
      <xdr:rowOff>95250</xdr:rowOff>
    </xdr:from>
    <xdr:to>
      <xdr:col>9</xdr:col>
      <xdr:colOff>104775</xdr:colOff>
      <xdr:row>1563</xdr:row>
      <xdr:rowOff>57150</xdr:rowOff>
    </xdr:to>
    <xdr:sp macro="" textlink="">
      <xdr:nvSpPr>
        <xdr:cNvPr id="29" name="Text 1"/>
        <xdr:cNvSpPr txBox="1">
          <a:spLocks noChangeArrowheads="1"/>
        </xdr:cNvSpPr>
      </xdr:nvSpPr>
      <xdr:spPr bwMode="auto">
        <a:xfrm>
          <a:off x="171450" y="114561938"/>
          <a:ext cx="7410450" cy="1354931"/>
        </a:xfrm>
        <a:prstGeom prst="rect">
          <a:avLst/>
        </a:prstGeom>
        <a:solidFill>
          <a:srgbClr val="FFFFFF"/>
        </a:solidFill>
        <a:ln w="1">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a:effectLst/>
              <a:latin typeface="Arial" panose="020B0604020202020204" pitchFamily="34" charset="0"/>
              <a:ea typeface="+mn-ea"/>
              <a:cs typeface="Arial" panose="020B0604020202020204" pitchFamily="34" charset="0"/>
            </a:rPr>
            <a:t>This adjustment revises the Casper Outer Loop project amounts as discussed by Mr. Doug Bennion in his rebuttal testimony. </a:t>
          </a:r>
        </a:p>
        <a:p>
          <a:pPr algn="l" rtl="0">
            <a:defRPr sz="1000"/>
          </a:pPr>
          <a:endParaRPr lang="en-US" sz="1000" b="0" i="0" strike="noStrike">
            <a:solidFill>
              <a:srgbClr val="000000"/>
            </a:solidFill>
            <a:latin typeface="Arial" pitchFamily="34" charset="0"/>
            <a:cs typeface="Arial" pitchFamily="34" charset="0"/>
          </a:endParaRPr>
        </a:p>
      </xdr:txBody>
    </xdr:sp>
    <xdr:clientData/>
  </xdr:twoCellAnchor>
  <xdr:twoCellAnchor>
    <xdr:from>
      <xdr:col>1</xdr:col>
      <xdr:colOff>4762</xdr:colOff>
      <xdr:row>1622</xdr:row>
      <xdr:rowOff>95250</xdr:rowOff>
    </xdr:from>
    <xdr:to>
      <xdr:col>9</xdr:col>
      <xdr:colOff>357188</xdr:colOff>
      <xdr:row>1631</xdr:row>
      <xdr:rowOff>57150</xdr:rowOff>
    </xdr:to>
    <xdr:sp macro="" textlink="">
      <xdr:nvSpPr>
        <xdr:cNvPr id="30" name="Text 1"/>
        <xdr:cNvSpPr txBox="1">
          <a:spLocks noChangeArrowheads="1"/>
        </xdr:cNvSpPr>
      </xdr:nvSpPr>
      <xdr:spPr bwMode="auto">
        <a:xfrm>
          <a:off x="171450" y="252603000"/>
          <a:ext cx="7817644" cy="1462088"/>
        </a:xfrm>
        <a:prstGeom prst="rect">
          <a:avLst/>
        </a:prstGeom>
        <a:solidFill>
          <a:srgbClr val="FFFFFF"/>
        </a:solidFill>
        <a:ln w="1">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a:effectLst/>
              <a:latin typeface="Arial" panose="020B0604020202020204" pitchFamily="34" charset="0"/>
              <a:ea typeface="+mn-ea"/>
              <a:cs typeface="Arial" panose="020B0604020202020204" pitchFamily="34" charset="0"/>
            </a:rPr>
            <a:t>This adjustment removes the Naughton Unit 3 OH Boiler Waterwall Tube Replacement because the project has been canceled.  This adjustment is consistent with </a:t>
          </a:r>
          <a:r>
            <a:rPr lang="en-US" sz="1000" baseline="0">
              <a:effectLst/>
              <a:latin typeface="Arial" panose="020B0604020202020204" pitchFamily="34" charset="0"/>
              <a:ea typeface="+mn-ea"/>
              <a:cs typeface="Arial" panose="020B0604020202020204" pitchFamily="34" charset="0"/>
            </a:rPr>
            <a:t>the proposal by Mr. Croft in DPU Exhibit 5.23.0.</a:t>
          </a:r>
          <a:endParaRPr lang="en-US" sz="1000">
            <a:effectLst/>
            <a:latin typeface="Arial" panose="020B0604020202020204" pitchFamily="34" charset="0"/>
            <a:ea typeface="+mn-ea"/>
            <a:cs typeface="Arial" panose="020B0604020202020204" pitchFamily="34" charset="0"/>
          </a:endParaRPr>
        </a:p>
        <a:p>
          <a:pPr algn="l" rtl="0">
            <a:defRPr sz="1000"/>
          </a:pPr>
          <a:endParaRPr lang="en-US" sz="1000" b="0" i="0" strike="noStrike">
            <a:solidFill>
              <a:srgbClr val="000000"/>
            </a:solidFill>
            <a:latin typeface="Arial" pitchFamily="34" charset="0"/>
            <a:cs typeface="Arial" pitchFamily="34" charset="0"/>
          </a:endParaRPr>
        </a:p>
      </xdr:txBody>
    </xdr:sp>
    <xdr:clientData/>
  </xdr:twoCellAnchor>
  <xdr:twoCellAnchor>
    <xdr:from>
      <xdr:col>1</xdr:col>
      <xdr:colOff>4762</xdr:colOff>
      <xdr:row>1962</xdr:row>
      <xdr:rowOff>95250</xdr:rowOff>
    </xdr:from>
    <xdr:to>
      <xdr:col>9</xdr:col>
      <xdr:colOff>488157</xdr:colOff>
      <xdr:row>1971</xdr:row>
      <xdr:rowOff>57150</xdr:rowOff>
    </xdr:to>
    <xdr:sp macro="" textlink="">
      <xdr:nvSpPr>
        <xdr:cNvPr id="31" name="Text 1"/>
        <xdr:cNvSpPr txBox="1">
          <a:spLocks noChangeArrowheads="1"/>
        </xdr:cNvSpPr>
      </xdr:nvSpPr>
      <xdr:spPr bwMode="auto">
        <a:xfrm>
          <a:off x="171450" y="297942000"/>
          <a:ext cx="7948613" cy="1462088"/>
        </a:xfrm>
        <a:prstGeom prst="rect">
          <a:avLst/>
        </a:prstGeom>
        <a:solidFill>
          <a:srgbClr val="FFFFFF"/>
        </a:solidFill>
        <a:ln w="1">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a:effectLst/>
              <a:latin typeface="Arial" panose="020B0604020202020204" pitchFamily="34" charset="0"/>
              <a:ea typeface="+mn-ea"/>
              <a:cs typeface="Arial" panose="020B0604020202020204" pitchFamily="34" charset="0"/>
            </a:rPr>
            <a:t>This adjustment updates the renewable federal tax credit to be consistent with the Company's updated net power cost update in adjustment 12.1.  </a:t>
          </a:r>
        </a:p>
        <a:p>
          <a:pPr algn="l" rtl="0">
            <a:defRPr sz="1000"/>
          </a:pPr>
          <a:endParaRPr lang="en-US" sz="1000" b="0" i="0" strike="noStrike">
            <a:solidFill>
              <a:srgbClr val="000000"/>
            </a:solidFill>
            <a:latin typeface="Arial" pitchFamily="34" charset="0"/>
            <a:cs typeface="Arial" pitchFamily="34" charset="0"/>
          </a:endParaRPr>
        </a:p>
      </xdr:txBody>
    </xdr:sp>
    <xdr:clientData/>
  </xdr:twoCellAnchor>
  <xdr:twoCellAnchor>
    <xdr:from>
      <xdr:col>1</xdr:col>
      <xdr:colOff>4761</xdr:colOff>
      <xdr:row>1690</xdr:row>
      <xdr:rowOff>95250</xdr:rowOff>
    </xdr:from>
    <xdr:to>
      <xdr:col>9</xdr:col>
      <xdr:colOff>476249</xdr:colOff>
      <xdr:row>1699</xdr:row>
      <xdr:rowOff>57150</xdr:rowOff>
    </xdr:to>
    <xdr:sp macro="" textlink="">
      <xdr:nvSpPr>
        <xdr:cNvPr id="33" name="Text 1"/>
        <xdr:cNvSpPr txBox="1">
          <a:spLocks noChangeArrowheads="1"/>
        </xdr:cNvSpPr>
      </xdr:nvSpPr>
      <xdr:spPr bwMode="auto">
        <a:xfrm>
          <a:off x="171449" y="230338313"/>
          <a:ext cx="7936706" cy="1354931"/>
        </a:xfrm>
        <a:prstGeom prst="rect">
          <a:avLst/>
        </a:prstGeom>
        <a:solidFill>
          <a:srgbClr val="FFFFFF"/>
        </a:solidFill>
        <a:ln w="1">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a:effectLst/>
              <a:latin typeface="Arial" panose="020B0604020202020204" pitchFamily="34" charset="0"/>
              <a:ea typeface="+mn-ea"/>
              <a:cs typeface="Arial" panose="020B0604020202020204" pitchFamily="34" charset="0"/>
            </a:rPr>
            <a:t>This adjustment removes the Soda Spillway Improvements Project because the in-service date has moved outside the test period.  This adjustment is consistent with the proposal by Mr. Croft in DPU Exhibit 5.31.0.</a:t>
          </a:r>
          <a:endParaRPr lang="en-US" sz="1000">
            <a:effectLst/>
            <a:latin typeface="Arial" panose="020B0604020202020204" pitchFamily="34" charset="0"/>
            <a:cs typeface="Arial" panose="020B0604020202020204" pitchFamily="34" charset="0"/>
          </a:endParaRPr>
        </a:p>
        <a:p>
          <a:pPr algn="l" rtl="0">
            <a:defRPr sz="1000"/>
          </a:pPr>
          <a:endParaRPr lang="en-US" sz="1000" b="0" i="0" strike="noStrike">
            <a:solidFill>
              <a:srgbClr val="0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V10"/>
  <sheetViews>
    <sheetView tabSelected="1" zoomScale="90" zoomScaleNormal="90" workbookViewId="0">
      <selection activeCell="D250" sqref="D250"/>
    </sheetView>
  </sheetViews>
  <sheetFormatPr defaultRowHeight="12.75"/>
  <cols>
    <col min="1" max="1" width="25.5703125" style="3" bestFit="1" customWidth="1"/>
    <col min="2" max="3" width="2.7109375" style="3" customWidth="1"/>
    <col min="4" max="4" width="97.28515625" style="3" customWidth="1"/>
    <col min="5" max="5" width="60.42578125" style="3" customWidth="1"/>
    <col min="6" max="6" width="20.7109375" style="3" customWidth="1"/>
    <col min="7" max="16384" width="9.140625" style="3"/>
  </cols>
  <sheetData>
    <row r="1" spans="1:22">
      <c r="D1" s="26"/>
    </row>
    <row r="2" spans="1:22">
      <c r="A2" s="1" t="s">
        <v>193</v>
      </c>
      <c r="B2" s="1"/>
      <c r="D2" s="279" t="s">
        <v>184</v>
      </c>
      <c r="E2" s="223" t="s">
        <v>13</v>
      </c>
      <c r="F2" s="223"/>
      <c r="G2" s="223"/>
    </row>
    <row r="3" spans="1:22">
      <c r="A3" s="1" t="s">
        <v>194</v>
      </c>
      <c r="B3" s="1"/>
      <c r="D3" s="280" t="s">
        <v>565</v>
      </c>
      <c r="E3" s="223"/>
      <c r="F3" s="223"/>
      <c r="G3" s="223"/>
    </row>
    <row r="4" spans="1:22">
      <c r="A4" s="1" t="s">
        <v>574</v>
      </c>
      <c r="B4" s="1"/>
      <c r="C4" s="51"/>
      <c r="D4" s="280" t="s">
        <v>575</v>
      </c>
      <c r="E4" s="223"/>
      <c r="F4" s="223"/>
      <c r="G4" s="223"/>
    </row>
    <row r="5" spans="1:22">
      <c r="D5" s="281"/>
      <c r="E5" s="223"/>
      <c r="F5" s="223"/>
      <c r="G5" s="223"/>
    </row>
    <row r="6" spans="1:22">
      <c r="A6" s="1" t="s">
        <v>507</v>
      </c>
      <c r="B6" s="1"/>
      <c r="D6" s="280" t="s">
        <v>495</v>
      </c>
      <c r="E6" s="223"/>
      <c r="F6" s="223"/>
      <c r="G6" s="223"/>
    </row>
    <row r="7" spans="1:22">
      <c r="D7" s="224" t="s">
        <v>13</v>
      </c>
      <c r="E7" s="223"/>
      <c r="F7" s="223"/>
      <c r="G7" s="223"/>
    </row>
    <row r="8" spans="1:22">
      <c r="D8" s="224"/>
      <c r="E8" s="223"/>
      <c r="F8" s="223"/>
      <c r="G8" s="223"/>
      <c r="S8" s="48"/>
      <c r="T8" s="48"/>
      <c r="U8" s="48"/>
      <c r="V8" s="48"/>
    </row>
    <row r="9" spans="1:22">
      <c r="A9" s="1" t="s">
        <v>13</v>
      </c>
      <c r="B9" s="1"/>
      <c r="C9" s="51"/>
      <c r="D9" s="51"/>
      <c r="E9" s="51"/>
      <c r="F9" s="51"/>
    </row>
    <row r="10" spans="1:22">
      <c r="A10" s="1"/>
      <c r="B10" s="1"/>
      <c r="C10" s="51"/>
      <c r="D10" s="51"/>
      <c r="E10" s="51"/>
      <c r="F10" s="51"/>
    </row>
  </sheetData>
  <phoneticPr fontId="2" type="noConversion"/>
  <dataValidations count="1">
    <dataValidation type="list" allowBlank="1" showInputMessage="1" showErrorMessage="1" sqref="D2">
      <formula1>$R$4:$R$6</formula1>
    </dataValidation>
  </dataValidations>
  <pageMargins left="0.25" right="0.25" top="1" bottom="0.5" header="0.5" footer="0.5"/>
  <pageSetup scale="6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2040"/>
  <sheetViews>
    <sheetView view="pageBreakPreview" zoomScale="80" zoomScaleNormal="100" zoomScaleSheetLayoutView="80" workbookViewId="0">
      <selection activeCell="I49" sqref="I49"/>
    </sheetView>
  </sheetViews>
  <sheetFormatPr defaultRowHeight="12.75"/>
  <cols>
    <col min="1" max="1" width="2.5703125" style="119" customWidth="1"/>
    <col min="2" max="2" width="6.7109375" style="119" customWidth="1"/>
    <col min="3" max="3" width="36.140625" style="119" customWidth="1"/>
    <col min="4" max="4" width="10.140625" style="120" bestFit="1" customWidth="1"/>
    <col min="5" max="5" width="5.5703125" style="120" bestFit="1" customWidth="1"/>
    <col min="6" max="6" width="17.42578125" style="121" bestFit="1" customWidth="1"/>
    <col min="7" max="7" width="8.85546875" style="120" customWidth="1"/>
    <col min="8" max="8" width="11" style="119" customWidth="1"/>
    <col min="9" max="9" width="15.85546875" style="122" bestFit="1" customWidth="1"/>
    <col min="10" max="10" width="10" style="120" bestFit="1" customWidth="1"/>
    <col min="11" max="16384" width="9.140625" style="49"/>
  </cols>
  <sheetData>
    <row r="1" spans="1:10" ht="12" customHeight="1">
      <c r="A1" s="65"/>
      <c r="B1" s="65"/>
      <c r="C1" s="65"/>
      <c r="D1" s="54"/>
      <c r="E1" s="54"/>
      <c r="F1" s="138"/>
      <c r="G1" s="54"/>
      <c r="H1" s="54"/>
      <c r="I1" s="148"/>
      <c r="J1" s="59"/>
    </row>
    <row r="2" spans="1:10" ht="12" customHeight="1">
      <c r="A2" s="65"/>
      <c r="B2" s="6" t="str">
        <f>Inputs!$D$2</f>
        <v>Rocky Mountain Power</v>
      </c>
      <c r="C2" s="49"/>
      <c r="D2" s="52"/>
      <c r="E2" s="52"/>
      <c r="F2" s="116"/>
      <c r="G2" s="52"/>
      <c r="H2" s="52"/>
      <c r="I2" s="60" t="s">
        <v>0</v>
      </c>
      <c r="J2" s="61">
        <v>12.1</v>
      </c>
    </row>
    <row r="3" spans="1:10" ht="12" customHeight="1">
      <c r="A3" s="65"/>
      <c r="B3" s="6" t="str">
        <f>Inputs!$D$3</f>
        <v>Utah General Rate Case - June 2015</v>
      </c>
      <c r="C3" s="49"/>
      <c r="D3" s="52"/>
      <c r="E3" s="52"/>
      <c r="F3" s="116"/>
      <c r="G3" s="52"/>
      <c r="H3" s="52"/>
      <c r="I3" s="50"/>
      <c r="J3" s="62"/>
    </row>
    <row r="4" spans="1:10" ht="12" customHeight="1">
      <c r="A4" s="65"/>
      <c r="B4" s="25" t="s">
        <v>604</v>
      </c>
      <c r="C4" s="49"/>
      <c r="D4" s="52"/>
      <c r="E4" s="52"/>
      <c r="F4" s="116"/>
      <c r="G4" s="52"/>
      <c r="H4" s="52"/>
      <c r="I4" s="50"/>
      <c r="J4" s="62"/>
    </row>
    <row r="5" spans="1:10" ht="12" customHeight="1">
      <c r="A5" s="65"/>
      <c r="B5" s="49"/>
      <c r="C5" s="49"/>
      <c r="D5" s="52"/>
      <c r="E5" s="52"/>
      <c r="F5" s="116"/>
      <c r="G5" s="52"/>
      <c r="H5" s="52"/>
      <c r="I5" s="50"/>
      <c r="J5" s="62"/>
    </row>
    <row r="6" spans="1:10" ht="12" customHeight="1">
      <c r="A6" s="65"/>
      <c r="B6" s="49"/>
      <c r="C6" s="49"/>
      <c r="D6" s="52"/>
      <c r="E6" s="52"/>
      <c r="F6" s="117" t="s">
        <v>583</v>
      </c>
      <c r="G6" s="52"/>
      <c r="H6" s="52"/>
      <c r="I6" s="50"/>
      <c r="J6" s="62"/>
    </row>
    <row r="7" spans="1:10" ht="12" customHeight="1">
      <c r="A7" s="65"/>
      <c r="B7" s="49"/>
      <c r="C7" s="49"/>
      <c r="D7" s="52"/>
      <c r="E7" s="52"/>
      <c r="F7" s="117" t="s">
        <v>1</v>
      </c>
      <c r="G7" s="52"/>
      <c r="H7" s="52"/>
      <c r="I7" s="63" t="str">
        <f>+Inputs!$D$6</f>
        <v>UTAH</v>
      </c>
      <c r="J7" s="52"/>
    </row>
    <row r="8" spans="1:10" ht="12" customHeight="1">
      <c r="A8" s="65"/>
      <c r="B8" s="49"/>
      <c r="C8" s="49"/>
      <c r="D8" s="33" t="s">
        <v>2</v>
      </c>
      <c r="E8" s="33" t="s">
        <v>3</v>
      </c>
      <c r="F8" s="38" t="s">
        <v>4</v>
      </c>
      <c r="G8" s="33" t="s">
        <v>5</v>
      </c>
      <c r="H8" s="39" t="s">
        <v>6</v>
      </c>
      <c r="I8" s="34" t="s">
        <v>7</v>
      </c>
      <c r="J8" s="33" t="s">
        <v>8</v>
      </c>
    </row>
    <row r="9" spans="1:10" ht="12" customHeight="1">
      <c r="A9" s="73"/>
      <c r="B9" s="7" t="s">
        <v>186</v>
      </c>
      <c r="C9" s="73"/>
      <c r="D9" s="66"/>
      <c r="E9" s="66"/>
      <c r="F9" s="125"/>
      <c r="G9" s="66"/>
      <c r="H9" s="66"/>
      <c r="I9" s="82"/>
      <c r="J9" s="70"/>
    </row>
    <row r="10" spans="1:10" ht="12" customHeight="1">
      <c r="A10" s="73"/>
      <c r="B10" s="191" t="s">
        <v>233</v>
      </c>
      <c r="C10" s="110"/>
      <c r="D10" s="57"/>
      <c r="E10" s="57"/>
      <c r="F10" s="71"/>
      <c r="G10" s="57"/>
      <c r="H10" s="55"/>
      <c r="I10" s="56"/>
      <c r="J10" s="66"/>
    </row>
    <row r="11" spans="1:10" ht="12" customHeight="1">
      <c r="A11" s="73"/>
      <c r="B11" s="192" t="s">
        <v>234</v>
      </c>
      <c r="C11" s="110"/>
      <c r="D11" s="180" t="s">
        <v>296</v>
      </c>
      <c r="E11" s="57">
        <v>3</v>
      </c>
      <c r="F11" s="71">
        <v>-120217.8599999994</v>
      </c>
      <c r="G11" s="57" t="s">
        <v>28</v>
      </c>
      <c r="H11" s="55">
        <f>VLOOKUP(G11,'Rebuttal Alloc. Factors'!$B$2:$M$110,7,FALSE)</f>
        <v>0.4262831716003761</v>
      </c>
      <c r="I11" s="173">
        <f t="shared" ref="I11:I14" si="0">F11*H11</f>
        <v>-51246.850643809739</v>
      </c>
      <c r="J11" s="186" t="s">
        <v>581</v>
      </c>
    </row>
    <row r="12" spans="1:10" ht="12" customHeight="1">
      <c r="A12" s="73"/>
      <c r="B12" s="192" t="s">
        <v>235</v>
      </c>
      <c r="C12" s="109"/>
      <c r="D12" s="180" t="s">
        <v>296</v>
      </c>
      <c r="E12" s="57">
        <v>3</v>
      </c>
      <c r="F12" s="71">
        <v>0</v>
      </c>
      <c r="G12" s="57" t="s">
        <v>28</v>
      </c>
      <c r="H12" s="55">
        <f>VLOOKUP(G12,'Rebuttal Alloc. Factors'!$B$2:$M$110,7,FALSE)</f>
        <v>0.4262831716003761</v>
      </c>
      <c r="I12" s="173">
        <f t="shared" si="0"/>
        <v>0</v>
      </c>
      <c r="J12" s="186" t="s">
        <v>581</v>
      </c>
    </row>
    <row r="13" spans="1:10" ht="12" customHeight="1">
      <c r="A13" s="73"/>
      <c r="B13" s="193" t="s">
        <v>236</v>
      </c>
      <c r="C13" s="110"/>
      <c r="D13" s="180" t="s">
        <v>296</v>
      </c>
      <c r="E13" s="57">
        <v>3</v>
      </c>
      <c r="F13" s="71">
        <v>39886738.050000012</v>
      </c>
      <c r="G13" s="57" t="s">
        <v>28</v>
      </c>
      <c r="H13" s="55">
        <f>VLOOKUP(G13,'Rebuttal Alloc. Factors'!$B$2:$M$110,7,FALSE)</f>
        <v>0.4262831716003761</v>
      </c>
      <c r="I13" s="173">
        <f t="shared" si="0"/>
        <v>17003045.200747404</v>
      </c>
      <c r="J13" s="186" t="s">
        <v>581</v>
      </c>
    </row>
    <row r="14" spans="1:10" ht="12" customHeight="1">
      <c r="A14" s="73"/>
      <c r="B14" s="179" t="s">
        <v>237</v>
      </c>
      <c r="C14" s="110"/>
      <c r="D14" s="180" t="s">
        <v>296</v>
      </c>
      <c r="E14" s="57">
        <v>3</v>
      </c>
      <c r="F14" s="71">
        <v>0</v>
      </c>
      <c r="G14" s="57" t="s">
        <v>9</v>
      </c>
      <c r="H14" s="55">
        <f>VLOOKUP(G14,'Rebuttal Alloc. Factors'!$B$2:$M$110,7,FALSE)</f>
        <v>0.41971722672390366</v>
      </c>
      <c r="I14" s="173">
        <f t="shared" si="0"/>
        <v>0</v>
      </c>
      <c r="J14" s="186" t="s">
        <v>581</v>
      </c>
    </row>
    <row r="15" spans="1:10" ht="12" customHeight="1">
      <c r="A15" s="73"/>
      <c r="B15" s="37" t="s">
        <v>238</v>
      </c>
      <c r="C15" s="110"/>
      <c r="D15" s="57"/>
      <c r="E15" s="57"/>
      <c r="F15" s="184">
        <f>SUM(F11:F14)</f>
        <v>39766520.190000013</v>
      </c>
      <c r="G15" s="57"/>
      <c r="H15" s="55"/>
      <c r="I15" s="184">
        <f>SUM(I11:I14)</f>
        <v>16951798.350103594</v>
      </c>
      <c r="J15" s="186"/>
    </row>
    <row r="16" spans="1:10" ht="12" customHeight="1">
      <c r="A16" s="73"/>
      <c r="B16" s="110"/>
      <c r="C16" s="110"/>
      <c r="D16" s="57"/>
      <c r="E16" s="57"/>
      <c r="F16" s="71"/>
      <c r="G16" s="57"/>
      <c r="H16" s="18"/>
      <c r="I16" s="27"/>
      <c r="J16" s="186"/>
    </row>
    <row r="17" spans="1:10" ht="12" customHeight="1">
      <c r="A17" s="73"/>
      <c r="B17" s="47" t="s">
        <v>192</v>
      </c>
      <c r="C17" s="110"/>
      <c r="D17" s="57"/>
      <c r="E17" s="57"/>
      <c r="F17" s="71"/>
      <c r="G17" s="57"/>
      <c r="H17" s="10"/>
      <c r="I17" s="20"/>
      <c r="J17" s="186"/>
    </row>
    <row r="18" spans="1:10" ht="12" customHeight="1">
      <c r="A18" s="73"/>
      <c r="B18" s="47" t="s">
        <v>239</v>
      </c>
      <c r="C18" s="110"/>
      <c r="D18" s="57"/>
      <c r="E18" s="57"/>
      <c r="F18" s="71"/>
      <c r="G18" s="57"/>
      <c r="H18" s="10"/>
      <c r="I18" s="9"/>
      <c r="J18" s="186"/>
    </row>
    <row r="19" spans="1:10" ht="12" customHeight="1">
      <c r="A19" s="73"/>
      <c r="B19" s="193" t="s">
        <v>240</v>
      </c>
      <c r="C19" s="110"/>
      <c r="D19" s="180" t="s">
        <v>225</v>
      </c>
      <c r="E19" s="57">
        <v>3</v>
      </c>
      <c r="F19" s="71">
        <v>-628841.47396081965</v>
      </c>
      <c r="G19" s="57" t="s">
        <v>28</v>
      </c>
      <c r="H19" s="55">
        <f>VLOOKUP(G19,'Rebuttal Alloc. Factors'!$B$2:$M$110,7,FALSE)</f>
        <v>0.4262831716003761</v>
      </c>
      <c r="I19" s="173">
        <f t="shared" ref="I19:I24" si="1">F19*H19</f>
        <v>-268064.53795387351</v>
      </c>
      <c r="J19" s="186" t="s">
        <v>581</v>
      </c>
    </row>
    <row r="20" spans="1:10" ht="12" customHeight="1">
      <c r="A20" s="73"/>
      <c r="B20" s="179" t="s">
        <v>241</v>
      </c>
      <c r="C20" s="110"/>
      <c r="D20" s="180" t="s">
        <v>225</v>
      </c>
      <c r="E20" s="57">
        <v>3</v>
      </c>
      <c r="F20" s="71">
        <v>102493.13819118589</v>
      </c>
      <c r="G20" s="57" t="s">
        <v>28</v>
      </c>
      <c r="H20" s="55">
        <f>VLOOKUP(G20,'Rebuttal Alloc. Factors'!$B$2:$M$110,7,FALSE)</f>
        <v>0.4262831716003761</v>
      </c>
      <c r="I20" s="173">
        <f t="shared" si="1"/>
        <v>43691.100015414355</v>
      </c>
      <c r="J20" s="186" t="s">
        <v>581</v>
      </c>
    </row>
    <row r="21" spans="1:10" ht="12" customHeight="1">
      <c r="A21" s="73"/>
      <c r="B21" s="179" t="s">
        <v>242</v>
      </c>
      <c r="C21" s="110"/>
      <c r="D21" s="180" t="s">
        <v>225</v>
      </c>
      <c r="E21" s="57">
        <v>3</v>
      </c>
      <c r="F21" s="71">
        <v>-1427867.9600360543</v>
      </c>
      <c r="G21" s="57" t="s">
        <v>9</v>
      </c>
      <c r="H21" s="55">
        <f>VLOOKUP(G21,'Rebuttal Alloc. Factors'!$B$2:$M$110,7,FALSE)</f>
        <v>0.41971722672390366</v>
      </c>
      <c r="I21" s="173">
        <f t="shared" si="1"/>
        <v>-599300.78031425038</v>
      </c>
      <c r="J21" s="186" t="s">
        <v>581</v>
      </c>
    </row>
    <row r="22" spans="1:10" ht="12" customHeight="1">
      <c r="A22" s="73"/>
      <c r="B22" s="179" t="s">
        <v>243</v>
      </c>
      <c r="C22" s="110"/>
      <c r="D22" s="180" t="s">
        <v>225</v>
      </c>
      <c r="E22" s="57">
        <v>3</v>
      </c>
      <c r="F22" s="71">
        <v>29211074.4758057</v>
      </c>
      <c r="G22" s="57" t="s">
        <v>28</v>
      </c>
      <c r="H22" s="55">
        <f>VLOOKUP(G22,'Rebuttal Alloc. Factors'!$B$2:$M$110,7,FALSE)</f>
        <v>0.4262831716003761</v>
      </c>
      <c r="I22" s="173">
        <f t="shared" si="1"/>
        <v>12452189.473401247</v>
      </c>
      <c r="J22" s="186" t="s">
        <v>581</v>
      </c>
    </row>
    <row r="23" spans="1:10" ht="12" customHeight="1">
      <c r="A23" s="73"/>
      <c r="B23" s="179" t="s">
        <v>244</v>
      </c>
      <c r="C23" s="110"/>
      <c r="D23" s="180" t="s">
        <v>225</v>
      </c>
      <c r="E23" s="57">
        <v>3</v>
      </c>
      <c r="F23" s="71">
        <v>0</v>
      </c>
      <c r="G23" s="57" t="s">
        <v>9</v>
      </c>
      <c r="H23" s="55">
        <f>VLOOKUP(G23,'Rebuttal Alloc. Factors'!$B$2:$M$110,7,FALSE)</f>
        <v>0.41971722672390366</v>
      </c>
      <c r="I23" s="173">
        <f t="shared" si="1"/>
        <v>0</v>
      </c>
      <c r="J23" s="186" t="s">
        <v>581</v>
      </c>
    </row>
    <row r="24" spans="1:10" ht="12" customHeight="1">
      <c r="A24" s="73"/>
      <c r="B24" s="179" t="s">
        <v>605</v>
      </c>
      <c r="C24" s="110"/>
      <c r="D24" s="180" t="s">
        <v>225</v>
      </c>
      <c r="E24" s="57">
        <v>3</v>
      </c>
      <c r="F24" s="71">
        <v>1773.8300000000745</v>
      </c>
      <c r="G24" s="57" t="s">
        <v>28</v>
      </c>
      <c r="H24" s="55">
        <f>VLOOKUP(G24,'Rebuttal Alloc. Factors'!$B$2:$M$110,7,FALSE)</f>
        <v>0.4262831716003761</v>
      </c>
      <c r="I24" s="173">
        <f t="shared" si="1"/>
        <v>756.15387827992686</v>
      </c>
      <c r="J24" s="186" t="s">
        <v>581</v>
      </c>
    </row>
    <row r="25" spans="1:10" ht="12" customHeight="1">
      <c r="A25" s="73"/>
      <c r="B25" s="47" t="s">
        <v>245</v>
      </c>
      <c r="C25" s="110"/>
      <c r="D25" s="57"/>
      <c r="E25" s="57"/>
      <c r="F25" s="184">
        <f>SUM(F19:F24)</f>
        <v>27258632.010000013</v>
      </c>
      <c r="G25" s="57"/>
      <c r="H25" s="55"/>
      <c r="I25" s="184">
        <f>SUM(I19:I24)</f>
        <v>11629271.409026816</v>
      </c>
      <c r="J25" s="186"/>
    </row>
    <row r="26" spans="1:10" ht="12" customHeight="1">
      <c r="A26" s="73"/>
      <c r="B26" s="194"/>
      <c r="C26" s="110"/>
      <c r="D26" s="57"/>
      <c r="E26" s="57"/>
      <c r="F26" s="71"/>
      <c r="G26" s="57"/>
      <c r="H26" s="10"/>
      <c r="I26" s="27"/>
      <c r="J26" s="186"/>
    </row>
    <row r="27" spans="1:10" ht="12" customHeight="1">
      <c r="A27" s="73"/>
      <c r="B27" s="37" t="s">
        <v>246</v>
      </c>
      <c r="C27" s="110"/>
      <c r="D27" s="57"/>
      <c r="E27" s="57"/>
      <c r="F27" s="71"/>
      <c r="G27" s="57"/>
      <c r="H27" s="55"/>
      <c r="I27" s="56"/>
      <c r="J27" s="186"/>
    </row>
    <row r="28" spans="1:10" ht="12" customHeight="1">
      <c r="A28" s="73"/>
      <c r="B28" s="179" t="s">
        <v>234</v>
      </c>
      <c r="C28" s="110"/>
      <c r="D28" s="180" t="s">
        <v>297</v>
      </c>
      <c r="E28" s="57">
        <v>3</v>
      </c>
      <c r="F28" s="71">
        <v>0</v>
      </c>
      <c r="G28" s="57" t="s">
        <v>28</v>
      </c>
      <c r="H28" s="55">
        <f>VLOOKUP(G28,'Rebuttal Alloc. Factors'!$B$2:$M$110,7,FALSE)</f>
        <v>0.4262831716003761</v>
      </c>
      <c r="I28" s="173">
        <f t="shared" ref="I28:I31" si="2">F28*H28</f>
        <v>0</v>
      </c>
      <c r="J28" s="186" t="s">
        <v>581</v>
      </c>
    </row>
    <row r="29" spans="1:10" ht="12.75" customHeight="1">
      <c r="A29" s="73"/>
      <c r="B29" s="179" t="s">
        <v>235</v>
      </c>
      <c r="C29" s="110"/>
      <c r="D29" s="180" t="s">
        <v>297</v>
      </c>
      <c r="E29" s="57">
        <v>3</v>
      </c>
      <c r="F29" s="71">
        <v>0</v>
      </c>
      <c r="G29" s="57" t="s">
        <v>28</v>
      </c>
      <c r="H29" s="55">
        <f>VLOOKUP(G29,'Rebuttal Alloc. Factors'!$B$2:$M$110,7,FALSE)</f>
        <v>0.4262831716003761</v>
      </c>
      <c r="I29" s="173">
        <f t="shared" si="2"/>
        <v>0</v>
      </c>
      <c r="J29" s="186" t="s">
        <v>581</v>
      </c>
    </row>
    <row r="30" spans="1:10" ht="12" customHeight="1">
      <c r="A30" s="73"/>
      <c r="B30" s="193" t="s">
        <v>243</v>
      </c>
      <c r="C30" s="110"/>
      <c r="D30" s="180" t="s">
        <v>297</v>
      </c>
      <c r="E30" s="57">
        <v>3</v>
      </c>
      <c r="F30" s="71">
        <v>0</v>
      </c>
      <c r="G30" s="57" t="s">
        <v>28</v>
      </c>
      <c r="H30" s="55">
        <f>VLOOKUP(G30,'Rebuttal Alloc. Factors'!$B$2:$M$110,7,FALSE)</f>
        <v>0.4262831716003761</v>
      </c>
      <c r="I30" s="173">
        <f t="shared" si="2"/>
        <v>0</v>
      </c>
      <c r="J30" s="186" t="s">
        <v>581</v>
      </c>
    </row>
    <row r="31" spans="1:10" ht="12" customHeight="1">
      <c r="A31" s="73"/>
      <c r="B31" s="193" t="s">
        <v>237</v>
      </c>
      <c r="C31" s="110"/>
      <c r="D31" s="180" t="s">
        <v>297</v>
      </c>
      <c r="E31" s="57">
        <v>3</v>
      </c>
      <c r="F31" s="71">
        <v>8453.3600000003353</v>
      </c>
      <c r="G31" s="57" t="s">
        <v>9</v>
      </c>
      <c r="H31" s="55">
        <f>VLOOKUP(G31,'Rebuttal Alloc. Factors'!$B$2:$M$110,7,FALSE)</f>
        <v>0.41971722672390366</v>
      </c>
      <c r="I31" s="173">
        <f t="shared" si="2"/>
        <v>3548.0208156989188</v>
      </c>
      <c r="J31" s="186" t="s">
        <v>581</v>
      </c>
    </row>
    <row r="32" spans="1:10" ht="12" customHeight="1">
      <c r="A32" s="73"/>
      <c r="B32" s="195" t="s">
        <v>247</v>
      </c>
      <c r="C32" s="110"/>
      <c r="D32" s="180" t="s">
        <v>13</v>
      </c>
      <c r="E32" s="57"/>
      <c r="F32" s="184">
        <f>SUM(F28:F31)</f>
        <v>8453.3600000003353</v>
      </c>
      <c r="G32" s="57"/>
      <c r="H32" s="55"/>
      <c r="I32" s="184">
        <f>SUM(I28:I31)</f>
        <v>3548.0208156989188</v>
      </c>
      <c r="J32" s="186"/>
    </row>
    <row r="33" spans="1:10" ht="12" customHeight="1">
      <c r="A33" s="73"/>
      <c r="B33" s="194" t="s">
        <v>13</v>
      </c>
      <c r="C33" s="110"/>
      <c r="D33" s="180" t="s">
        <v>13</v>
      </c>
      <c r="E33" s="57"/>
      <c r="F33" s="71"/>
      <c r="G33" s="57"/>
      <c r="H33" s="18"/>
      <c r="I33" s="27"/>
      <c r="J33" s="186"/>
    </row>
    <row r="34" spans="1:10" ht="12" customHeight="1">
      <c r="A34" s="73"/>
      <c r="B34" s="194"/>
      <c r="C34" s="110"/>
      <c r="D34" s="57"/>
      <c r="E34" s="57"/>
      <c r="F34" s="71"/>
      <c r="G34" s="57"/>
      <c r="H34" s="18"/>
      <c r="I34" s="9"/>
      <c r="J34" s="186"/>
    </row>
    <row r="35" spans="1:10" ht="12" customHeight="1">
      <c r="A35" s="73"/>
      <c r="B35" s="195" t="s">
        <v>248</v>
      </c>
      <c r="C35" s="110"/>
      <c r="D35" s="57"/>
      <c r="E35" s="57"/>
      <c r="F35" s="71"/>
      <c r="G35" s="57"/>
      <c r="H35" s="55"/>
      <c r="I35" s="56"/>
      <c r="J35" s="186"/>
    </row>
    <row r="36" spans="1:10" ht="12" customHeight="1">
      <c r="A36" s="64"/>
      <c r="B36" s="193" t="s">
        <v>309</v>
      </c>
      <c r="C36" s="110"/>
      <c r="D36" s="180" t="s">
        <v>298</v>
      </c>
      <c r="E36" s="57">
        <v>3</v>
      </c>
      <c r="F36" s="71">
        <v>0</v>
      </c>
      <c r="G36" s="57" t="s">
        <v>191</v>
      </c>
      <c r="H36" s="55">
        <f>VLOOKUP(G36,'Rebuttal Alloc. Factors'!$B$2:$M$110,7,FALSE)</f>
        <v>0</v>
      </c>
      <c r="I36" s="173">
        <f t="shared" ref="I36:I43" si="3">F36*H36</f>
        <v>0</v>
      </c>
      <c r="J36" s="186" t="s">
        <v>581</v>
      </c>
    </row>
    <row r="37" spans="1:10" ht="12" customHeight="1">
      <c r="A37" s="64"/>
      <c r="B37" s="193" t="s">
        <v>310</v>
      </c>
      <c r="C37" s="110"/>
      <c r="D37" s="180" t="s">
        <v>298</v>
      </c>
      <c r="E37" s="57">
        <v>3</v>
      </c>
      <c r="F37" s="71">
        <v>0</v>
      </c>
      <c r="G37" s="57" t="s">
        <v>295</v>
      </c>
      <c r="H37" s="55">
        <f>VLOOKUP(G37,'Rebuttal Alloc. Factors'!$B$2:$M$110,7,FALSE)</f>
        <v>0</v>
      </c>
      <c r="I37" s="173">
        <f t="shared" si="3"/>
        <v>0</v>
      </c>
      <c r="J37" s="186" t="s">
        <v>581</v>
      </c>
    </row>
    <row r="38" spans="1:10" ht="12" customHeight="1">
      <c r="A38" s="64"/>
      <c r="B38" s="193" t="s">
        <v>249</v>
      </c>
      <c r="C38" s="110"/>
      <c r="D38" s="180" t="s">
        <v>298</v>
      </c>
      <c r="E38" s="57">
        <v>3</v>
      </c>
      <c r="F38" s="71">
        <v>4766480.2900000811</v>
      </c>
      <c r="G38" s="57" t="s">
        <v>9</v>
      </c>
      <c r="H38" s="55">
        <f>VLOOKUP(G38,'Rebuttal Alloc. Factors'!$B$2:$M$110,7,FALSE)</f>
        <v>0.41971722672390366</v>
      </c>
      <c r="I38" s="173">
        <f t="shared" si="3"/>
        <v>2000573.8885529821</v>
      </c>
      <c r="J38" s="186" t="s">
        <v>581</v>
      </c>
    </row>
    <row r="39" spans="1:10" ht="12" customHeight="1">
      <c r="A39" s="64"/>
      <c r="B39" s="193" t="s">
        <v>250</v>
      </c>
      <c r="C39" s="110"/>
      <c r="D39" s="180" t="s">
        <v>298</v>
      </c>
      <c r="E39" s="57">
        <v>3</v>
      </c>
      <c r="F39" s="71">
        <v>-680658.00682164356</v>
      </c>
      <c r="G39" s="57" t="s">
        <v>9</v>
      </c>
      <c r="H39" s="55">
        <f>VLOOKUP(G39,'Rebuttal Alloc. Factors'!$B$2:$M$110,7,FALSE)</f>
        <v>0.41971722672390366</v>
      </c>
      <c r="I39" s="173">
        <f t="shared" si="3"/>
        <v>-285683.89097060013</v>
      </c>
      <c r="J39" s="186" t="s">
        <v>581</v>
      </c>
    </row>
    <row r="40" spans="1:10" ht="12" customHeight="1">
      <c r="A40" s="64"/>
      <c r="B40" s="179" t="s">
        <v>251</v>
      </c>
      <c r="C40" s="110"/>
      <c r="D40" s="180" t="s">
        <v>299</v>
      </c>
      <c r="E40" s="57">
        <v>3</v>
      </c>
      <c r="F40" s="71">
        <v>-7326.5600000000559</v>
      </c>
      <c r="G40" s="57" t="s">
        <v>9</v>
      </c>
      <c r="H40" s="55">
        <f>VLOOKUP(G40,'Rebuttal Alloc. Factors'!$B$2:$M$110,7,FALSE)</f>
        <v>0.41971722672390366</v>
      </c>
      <c r="I40" s="173">
        <f t="shared" si="3"/>
        <v>-3075.083444626307</v>
      </c>
      <c r="J40" s="186" t="s">
        <v>581</v>
      </c>
    </row>
    <row r="41" spans="1:10" ht="12" customHeight="1">
      <c r="A41" s="64"/>
      <c r="B41" s="193" t="s">
        <v>252</v>
      </c>
      <c r="C41" s="110"/>
      <c r="D41" s="180" t="s">
        <v>300</v>
      </c>
      <c r="E41" s="57">
        <v>3</v>
      </c>
      <c r="F41" s="71">
        <v>-6632991.2893145084</v>
      </c>
      <c r="G41" s="57" t="s">
        <v>9</v>
      </c>
      <c r="H41" s="55">
        <f>VLOOKUP(G41,'Rebuttal Alloc. Factors'!$B$2:$M$110,7,FALSE)</f>
        <v>0.41971722672390366</v>
      </c>
      <c r="I41" s="173">
        <f t="shared" si="3"/>
        <v>-2783980.7088348954</v>
      </c>
      <c r="J41" s="186" t="s">
        <v>581</v>
      </c>
    </row>
    <row r="42" spans="1:10" ht="12" customHeight="1">
      <c r="A42" s="64"/>
      <c r="B42" s="193" t="s">
        <v>253</v>
      </c>
      <c r="C42" s="110"/>
      <c r="D42" s="180" t="s">
        <v>300</v>
      </c>
      <c r="E42" s="57">
        <v>3</v>
      </c>
      <c r="F42" s="71">
        <v>494395.64003616013</v>
      </c>
      <c r="G42" s="57" t="s">
        <v>9</v>
      </c>
      <c r="H42" s="55">
        <f>VLOOKUP(G42,'Rebuttal Alloc. Factors'!$B$2:$M$110,7,FALSE)</f>
        <v>0.41971722672390366</v>
      </c>
      <c r="I42" s="173">
        <f t="shared" si="3"/>
        <v>207506.36694036648</v>
      </c>
      <c r="J42" s="186" t="s">
        <v>581</v>
      </c>
    </row>
    <row r="43" spans="1:10" ht="12" customHeight="1">
      <c r="A43" s="64"/>
      <c r="B43" s="193" t="s">
        <v>254</v>
      </c>
      <c r="C43" s="110"/>
      <c r="D43" s="180" t="s">
        <v>298</v>
      </c>
      <c r="E43" s="57">
        <v>3</v>
      </c>
      <c r="F43" s="71">
        <v>2908943.4600000009</v>
      </c>
      <c r="G43" s="57" t="s">
        <v>9</v>
      </c>
      <c r="H43" s="55">
        <f>VLOOKUP(G43,'Rebuttal Alloc. Factors'!$B$2:$M$110,7,FALSE)</f>
        <v>0.41971722672390366</v>
      </c>
      <c r="I43" s="173">
        <f t="shared" si="3"/>
        <v>1220933.6817278371</v>
      </c>
      <c r="J43" s="186" t="s">
        <v>581</v>
      </c>
    </row>
    <row r="44" spans="1:10" ht="12" customHeight="1">
      <c r="A44" s="64"/>
      <c r="B44" s="195" t="s">
        <v>255</v>
      </c>
      <c r="C44" s="110"/>
      <c r="D44" s="57"/>
      <c r="E44" s="57"/>
      <c r="F44" s="184">
        <f>SUM(F36:F43)</f>
        <v>848843.53390009003</v>
      </c>
      <c r="G44" s="57"/>
      <c r="H44" s="55"/>
      <c r="I44" s="184">
        <f>SUM(I36:I43)</f>
        <v>356274.25397106388</v>
      </c>
      <c r="J44" s="186"/>
    </row>
    <row r="45" spans="1:10" ht="12" customHeight="1">
      <c r="A45" s="64"/>
      <c r="B45" s="194"/>
      <c r="C45" s="110"/>
      <c r="D45" s="57"/>
      <c r="E45" s="57"/>
      <c r="F45" s="71"/>
      <c r="G45" s="57"/>
      <c r="H45" s="18"/>
      <c r="I45" s="71"/>
      <c r="J45" s="186"/>
    </row>
    <row r="46" spans="1:10" ht="12" customHeight="1" thickBot="1">
      <c r="A46" s="64"/>
      <c r="B46" s="37" t="s">
        <v>256</v>
      </c>
      <c r="C46" s="110"/>
      <c r="D46" s="57"/>
      <c r="E46" s="57"/>
      <c r="F46" s="196">
        <f>F44+F32+F25-F15</f>
        <v>-11650591.286099911</v>
      </c>
      <c r="G46" s="57"/>
      <c r="H46" s="10"/>
      <c r="I46" s="196">
        <f>I44+I32+I25-I15</f>
        <v>-4962704.666290015</v>
      </c>
      <c r="J46" s="186" t="s">
        <v>581</v>
      </c>
    </row>
    <row r="47" spans="1:10" ht="12" customHeight="1" thickTop="1">
      <c r="A47" s="64"/>
      <c r="B47" s="194"/>
      <c r="C47" s="110"/>
      <c r="D47" s="57"/>
      <c r="E47" s="57"/>
      <c r="F47" s="71"/>
      <c r="G47" s="57"/>
      <c r="H47" s="10"/>
      <c r="I47" s="27"/>
      <c r="J47" s="186"/>
    </row>
    <row r="48" spans="1:10" ht="12" customHeight="1">
      <c r="A48" s="64"/>
      <c r="B48" s="194"/>
      <c r="C48" s="110"/>
      <c r="D48" s="57"/>
      <c r="E48" s="57"/>
      <c r="F48" s="71"/>
      <c r="G48" s="57"/>
      <c r="H48" s="10"/>
      <c r="I48" s="27"/>
      <c r="J48" s="186"/>
    </row>
    <row r="49" spans="1:10" ht="12" customHeight="1">
      <c r="A49" s="64"/>
      <c r="B49" s="179"/>
      <c r="C49" s="110"/>
      <c r="D49" s="180"/>
      <c r="E49" s="57"/>
      <c r="F49" s="71"/>
      <c r="G49" s="57"/>
      <c r="H49" s="55"/>
      <c r="I49" s="173"/>
      <c r="J49" s="186"/>
    </row>
    <row r="50" spans="1:10" ht="12" customHeight="1">
      <c r="A50" s="64"/>
      <c r="B50" s="49"/>
      <c r="C50" s="110"/>
      <c r="D50" s="180"/>
      <c r="E50" s="57"/>
      <c r="F50" s="71"/>
      <c r="G50" s="57"/>
      <c r="H50" s="55"/>
      <c r="I50" s="56"/>
      <c r="J50" s="56" t="s">
        <v>13</v>
      </c>
    </row>
    <row r="51" spans="1:10" ht="12" customHeight="1">
      <c r="A51" s="64"/>
      <c r="B51" s="49"/>
      <c r="C51" s="110"/>
      <c r="D51" s="180"/>
      <c r="E51" s="57"/>
      <c r="F51" s="71"/>
      <c r="G51" s="57"/>
      <c r="H51" s="55"/>
      <c r="I51" s="56"/>
      <c r="J51" s="56" t="s">
        <v>13</v>
      </c>
    </row>
    <row r="52" spans="1:10" ht="12" customHeight="1">
      <c r="A52" s="64"/>
      <c r="B52" s="73"/>
      <c r="C52" s="73"/>
      <c r="D52" s="147"/>
      <c r="E52" s="66"/>
      <c r="F52" s="125"/>
      <c r="G52" s="66"/>
      <c r="H52" s="66"/>
      <c r="I52" s="74"/>
      <c r="J52" s="66"/>
    </row>
    <row r="53" spans="1:10" ht="12" customHeight="1">
      <c r="A53" s="73"/>
      <c r="B53" s="73"/>
      <c r="C53" s="73"/>
      <c r="D53" s="147"/>
      <c r="E53" s="66"/>
      <c r="F53" s="125"/>
      <c r="G53" s="66"/>
      <c r="H53" s="66"/>
      <c r="I53" s="74"/>
      <c r="J53" s="56"/>
    </row>
    <row r="54" spans="1:10" ht="12" customHeight="1">
      <c r="A54" s="73"/>
      <c r="B54" s="73"/>
      <c r="C54" s="73"/>
      <c r="D54" s="147"/>
      <c r="E54" s="66"/>
      <c r="F54" s="125"/>
      <c r="G54" s="66"/>
      <c r="H54" s="66"/>
      <c r="I54" s="74"/>
      <c r="J54" s="56"/>
    </row>
    <row r="55" spans="1:10" ht="12" customHeight="1">
      <c r="A55" s="73"/>
      <c r="B55" s="73"/>
      <c r="C55" s="73"/>
      <c r="D55" s="147"/>
      <c r="E55" s="66"/>
      <c r="F55" s="125"/>
      <c r="G55" s="66"/>
      <c r="H55" s="66"/>
      <c r="I55" s="74"/>
      <c r="J55" s="56"/>
    </row>
    <row r="56" spans="1:10" ht="12" customHeight="1">
      <c r="A56" s="73"/>
      <c r="B56" s="73"/>
      <c r="C56" s="73"/>
      <c r="D56" s="147"/>
      <c r="E56" s="66"/>
      <c r="F56" s="125"/>
      <c r="G56" s="66"/>
      <c r="H56" s="66"/>
      <c r="I56" s="74"/>
      <c r="J56" s="56"/>
    </row>
    <row r="57" spans="1:10" ht="12" customHeight="1">
      <c r="A57" s="73"/>
      <c r="B57" s="73"/>
      <c r="C57" s="73"/>
      <c r="D57" s="147"/>
      <c r="E57" s="66"/>
      <c r="F57" s="125"/>
      <c r="G57" s="66"/>
      <c r="H57" s="66"/>
      <c r="I57" s="74"/>
      <c r="J57" s="56"/>
    </row>
    <row r="58" spans="1:10" ht="12" customHeight="1" thickBot="1">
      <c r="A58" s="64"/>
      <c r="B58" s="16" t="s">
        <v>12</v>
      </c>
      <c r="C58" s="64"/>
      <c r="D58" s="147"/>
      <c r="E58" s="66"/>
      <c r="F58" s="137"/>
      <c r="G58" s="61"/>
      <c r="H58" s="61"/>
      <c r="I58" s="91"/>
      <c r="J58" s="96"/>
    </row>
    <row r="59" spans="1:10" ht="12" customHeight="1">
      <c r="A59" s="76"/>
      <c r="B59" s="77"/>
      <c r="C59" s="77"/>
      <c r="D59" s="151"/>
      <c r="E59" s="78"/>
      <c r="F59" s="124"/>
      <c r="G59" s="78"/>
      <c r="H59" s="78"/>
      <c r="I59" s="79"/>
      <c r="J59" s="80"/>
    </row>
    <row r="60" spans="1:10" ht="12" customHeight="1">
      <c r="A60" s="81"/>
      <c r="B60" s="84"/>
      <c r="C60" s="73"/>
      <c r="D60" s="147"/>
      <c r="E60" s="66"/>
      <c r="F60" s="125"/>
      <c r="G60" s="66"/>
      <c r="H60" s="66"/>
      <c r="I60" s="74"/>
      <c r="J60" s="83"/>
    </row>
    <row r="61" spans="1:10" ht="12" customHeight="1">
      <c r="A61" s="81"/>
      <c r="B61" s="84"/>
      <c r="C61" s="73"/>
      <c r="D61" s="147"/>
      <c r="E61" s="66"/>
      <c r="F61" s="125"/>
      <c r="G61" s="66"/>
      <c r="H61" s="66"/>
      <c r="I61" s="74"/>
      <c r="J61" s="83"/>
    </row>
    <row r="62" spans="1:10" ht="12" customHeight="1">
      <c r="A62" s="81"/>
      <c r="B62" s="73"/>
      <c r="C62" s="73"/>
      <c r="D62" s="147"/>
      <c r="E62" s="66"/>
      <c r="F62" s="125"/>
      <c r="G62" s="66"/>
      <c r="H62" s="66"/>
      <c r="I62" s="74"/>
      <c r="J62" s="83"/>
    </row>
    <row r="63" spans="1:10" ht="12" customHeight="1">
      <c r="A63" s="81"/>
      <c r="B63" s="73"/>
      <c r="C63" s="73"/>
      <c r="D63" s="147"/>
      <c r="E63" s="66"/>
      <c r="F63" s="125"/>
      <c r="G63" s="66"/>
      <c r="H63" s="66"/>
      <c r="I63" s="74"/>
      <c r="J63" s="83"/>
    </row>
    <row r="64" spans="1:10" ht="12" customHeight="1">
      <c r="A64" s="81"/>
      <c r="B64" s="73"/>
      <c r="C64" s="73"/>
      <c r="D64" s="147"/>
      <c r="E64" s="66"/>
      <c r="F64" s="125"/>
      <c r="G64" s="66"/>
      <c r="H64" s="66"/>
      <c r="I64" s="74"/>
      <c r="J64" s="83"/>
    </row>
    <row r="65" spans="1:10" ht="12" customHeight="1">
      <c r="A65" s="81"/>
      <c r="B65" s="73"/>
      <c r="C65" s="73"/>
      <c r="D65" s="147"/>
      <c r="E65" s="66"/>
      <c r="F65" s="125"/>
      <c r="G65" s="66"/>
      <c r="H65" s="66"/>
      <c r="I65" s="74"/>
      <c r="J65" s="83"/>
    </row>
    <row r="66" spans="1:10" ht="12" customHeight="1">
      <c r="A66" s="81"/>
      <c r="B66" s="73"/>
      <c r="C66" s="73"/>
      <c r="D66" s="147"/>
      <c r="E66" s="66"/>
      <c r="F66" s="125"/>
      <c r="G66" s="66"/>
      <c r="H66" s="66"/>
      <c r="I66" s="74"/>
      <c r="J66" s="83"/>
    </row>
    <row r="67" spans="1:10" ht="12" customHeight="1">
      <c r="A67" s="81"/>
      <c r="B67" s="73"/>
      <c r="C67" s="73"/>
      <c r="D67" s="147"/>
      <c r="E67" s="66"/>
      <c r="F67" s="125"/>
      <c r="G67" s="66"/>
      <c r="H67" s="66"/>
      <c r="I67" s="74"/>
      <c r="J67" s="83"/>
    </row>
    <row r="68" spans="1:10" ht="12" customHeight="1" thickBot="1">
      <c r="A68" s="97"/>
      <c r="B68" s="98"/>
      <c r="C68" s="98"/>
      <c r="D68" s="152"/>
      <c r="E68" s="99"/>
      <c r="F68" s="126"/>
      <c r="G68" s="99"/>
      <c r="H68" s="99"/>
      <c r="I68" s="100"/>
      <c r="J68" s="101"/>
    </row>
    <row r="69" spans="1:10" ht="12" customHeight="1">
      <c r="A69" s="65"/>
      <c r="B69" s="65"/>
      <c r="C69" s="65"/>
      <c r="D69" s="54"/>
      <c r="E69" s="54"/>
      <c r="F69" s="138"/>
      <c r="G69" s="54"/>
      <c r="H69" s="54"/>
      <c r="I69" s="148"/>
      <c r="J69" s="59"/>
    </row>
    <row r="70" spans="1:10" ht="12" customHeight="1">
      <c r="A70" s="65"/>
      <c r="B70" s="6" t="str">
        <f>Inputs!$D$2</f>
        <v>Rocky Mountain Power</v>
      </c>
      <c r="C70" s="49"/>
      <c r="D70" s="52"/>
      <c r="E70" s="52"/>
      <c r="F70" s="116"/>
      <c r="G70" s="52"/>
      <c r="H70" s="52"/>
      <c r="I70" s="60" t="s">
        <v>0</v>
      </c>
      <c r="J70" s="61">
        <v>12.2</v>
      </c>
    </row>
    <row r="71" spans="1:10" ht="12" customHeight="1">
      <c r="A71" s="65"/>
      <c r="B71" s="6" t="str">
        <f>Inputs!$D$3</f>
        <v>Utah General Rate Case - June 2015</v>
      </c>
      <c r="C71" s="49"/>
      <c r="D71" s="52"/>
      <c r="E71" s="52"/>
      <c r="F71" s="116"/>
      <c r="G71" s="52"/>
      <c r="H71" s="52"/>
      <c r="I71" s="50"/>
      <c r="J71" s="62"/>
    </row>
    <row r="72" spans="1:10" ht="12" customHeight="1">
      <c r="A72" s="65"/>
      <c r="B72" s="25" t="s">
        <v>660</v>
      </c>
      <c r="C72" s="49"/>
      <c r="D72" s="52"/>
      <c r="E72" s="52"/>
      <c r="F72" s="116"/>
      <c r="G72" s="52"/>
      <c r="H72" s="52"/>
      <c r="I72" s="50"/>
      <c r="J72" s="62"/>
    </row>
    <row r="73" spans="1:10" ht="12" customHeight="1">
      <c r="A73" s="65"/>
      <c r="B73" s="49"/>
      <c r="C73" s="49"/>
      <c r="D73" s="52"/>
      <c r="E73" s="52"/>
      <c r="F73" s="116"/>
      <c r="G73" s="52"/>
      <c r="H73" s="52"/>
      <c r="I73" s="50"/>
      <c r="J73" s="62"/>
    </row>
    <row r="74" spans="1:10" ht="12" customHeight="1">
      <c r="A74" s="65"/>
      <c r="B74" s="49"/>
      <c r="C74" s="49"/>
      <c r="D74" s="52"/>
      <c r="E74" s="52"/>
      <c r="F74" s="117" t="s">
        <v>583</v>
      </c>
      <c r="G74" s="52"/>
      <c r="H74" s="52"/>
      <c r="I74" s="50"/>
      <c r="J74" s="62"/>
    </row>
    <row r="75" spans="1:10" ht="12" customHeight="1">
      <c r="A75" s="65"/>
      <c r="B75" s="49"/>
      <c r="C75" s="49"/>
      <c r="D75" s="52"/>
      <c r="E75" s="52"/>
      <c r="F75" s="117" t="s">
        <v>1</v>
      </c>
      <c r="G75" s="52"/>
      <c r="H75" s="52"/>
      <c r="I75" s="63" t="str">
        <f>+Inputs!$D$6</f>
        <v>UTAH</v>
      </c>
      <c r="J75" s="52"/>
    </row>
    <row r="76" spans="1:10" ht="12" customHeight="1">
      <c r="A76" s="65"/>
      <c r="B76" s="49"/>
      <c r="C76" s="49"/>
      <c r="D76" s="33" t="s">
        <v>2</v>
      </c>
      <c r="E76" s="33" t="s">
        <v>3</v>
      </c>
      <c r="F76" s="38" t="s">
        <v>4</v>
      </c>
      <c r="G76" s="33" t="s">
        <v>5</v>
      </c>
      <c r="H76" s="39" t="s">
        <v>6</v>
      </c>
      <c r="I76" s="34" t="s">
        <v>7</v>
      </c>
      <c r="J76" s="33" t="s">
        <v>8</v>
      </c>
    </row>
    <row r="77" spans="1:10" ht="12" customHeight="1">
      <c r="A77" s="73"/>
      <c r="B77" s="7" t="s">
        <v>10</v>
      </c>
      <c r="C77" s="73"/>
      <c r="D77" s="66"/>
      <c r="E77" s="66"/>
      <c r="F77" s="125"/>
      <c r="G77" s="66"/>
      <c r="H77" s="66"/>
      <c r="I77" s="82"/>
      <c r="J77" s="70"/>
    </row>
    <row r="78" spans="1:10" ht="12" customHeight="1">
      <c r="A78" s="73"/>
      <c r="B78" s="102" t="s">
        <v>689</v>
      </c>
      <c r="C78" s="158"/>
      <c r="D78" s="103">
        <v>151</v>
      </c>
      <c r="E78" s="103">
        <v>3</v>
      </c>
      <c r="F78" s="56">
        <v>-471752.73628389835</v>
      </c>
      <c r="G78" s="71" t="s">
        <v>9</v>
      </c>
      <c r="H78" s="55">
        <f>VLOOKUP(G78,'Rebuttal Alloc. Factors'!$B$2:$M$110,7,FALSE)</f>
        <v>0.41971722672390366</v>
      </c>
      <c r="I78" s="56">
        <f t="shared" ref="I78:I79" si="4">F78*H78</f>
        <v>-198002.75017249089</v>
      </c>
      <c r="J78" s="67" t="s">
        <v>659</v>
      </c>
    </row>
    <row r="79" spans="1:10" ht="12" customHeight="1">
      <c r="A79" s="73"/>
      <c r="B79" s="102" t="s">
        <v>689</v>
      </c>
      <c r="C79" s="65"/>
      <c r="D79" s="54">
        <v>151</v>
      </c>
      <c r="E79" s="54">
        <v>3</v>
      </c>
      <c r="F79" s="82">
        <v>-81181.196702130139</v>
      </c>
      <c r="G79" s="71" t="s">
        <v>9</v>
      </c>
      <c r="H79" s="55">
        <f>VLOOKUP(G79,'Rebuttal Alloc. Factors'!$B$2:$M$110,7,FALSE)</f>
        <v>0.41971722672390366</v>
      </c>
      <c r="I79" s="56">
        <f t="shared" si="4"/>
        <v>-34073.146741945777</v>
      </c>
      <c r="J79" s="67" t="s">
        <v>659</v>
      </c>
    </row>
    <row r="80" spans="1:10" ht="12" customHeight="1">
      <c r="A80" s="73"/>
      <c r="B80" s="149"/>
      <c r="C80" s="65"/>
      <c r="D80" s="54"/>
      <c r="E80" s="54"/>
      <c r="F80" s="220">
        <f>SUM(F78:F79)</f>
        <v>-552933.93298602849</v>
      </c>
      <c r="G80" s="190"/>
      <c r="H80" s="55"/>
      <c r="I80" s="220">
        <f>SUM(I78:I79)</f>
        <v>-232075.89691443666</v>
      </c>
      <c r="J80" s="68"/>
    </row>
    <row r="81" spans="1:10" ht="12" customHeight="1">
      <c r="A81" s="73"/>
      <c r="B81" s="73"/>
      <c r="C81" s="73"/>
      <c r="D81" s="66"/>
      <c r="E81" s="66"/>
      <c r="F81" s="93"/>
      <c r="G81" s="115"/>
      <c r="H81" s="55"/>
      <c r="I81" s="56"/>
      <c r="J81" s="68"/>
    </row>
    <row r="82" spans="1:10" ht="12" customHeight="1">
      <c r="A82" s="73"/>
      <c r="B82" s="102" t="s">
        <v>690</v>
      </c>
      <c r="C82" s="73"/>
      <c r="D82" s="66">
        <v>25316</v>
      </c>
      <c r="E82" s="66">
        <v>3</v>
      </c>
      <c r="F82" s="93">
        <v>35538.461538461503</v>
      </c>
      <c r="G82" s="71" t="s">
        <v>9</v>
      </c>
      <c r="H82" s="55">
        <f>VLOOKUP(G82,'Rebuttal Alloc. Factors'!$B$2:$M$110,7,FALSE)</f>
        <v>0.41971722672390366</v>
      </c>
      <c r="I82" s="56">
        <f t="shared" ref="I82" si="5">F82*H82</f>
        <v>14916.104518957176</v>
      </c>
      <c r="J82" s="67" t="s">
        <v>659</v>
      </c>
    </row>
    <row r="83" spans="1:10" ht="12" customHeight="1">
      <c r="A83" s="73"/>
      <c r="B83" s="73"/>
      <c r="C83" s="73"/>
      <c r="D83" s="147"/>
      <c r="E83" s="66"/>
      <c r="F83" s="93"/>
      <c r="G83" s="115"/>
      <c r="H83" s="55"/>
      <c r="I83" s="56"/>
      <c r="J83" s="68"/>
    </row>
    <row r="84" spans="1:10" ht="12" customHeight="1">
      <c r="A84" s="73"/>
      <c r="B84" s="73"/>
      <c r="C84" s="73"/>
      <c r="D84" s="147"/>
      <c r="E84" s="66"/>
      <c r="F84" s="93"/>
      <c r="G84" s="115"/>
      <c r="H84" s="55"/>
      <c r="I84" s="56"/>
      <c r="J84" s="68"/>
    </row>
    <row r="85" spans="1:10" ht="12" customHeight="1">
      <c r="A85" s="73"/>
      <c r="B85" s="73"/>
      <c r="C85" s="73"/>
      <c r="D85" s="147"/>
      <c r="E85" s="66"/>
      <c r="F85" s="93"/>
      <c r="G85" s="115"/>
      <c r="H85" s="55"/>
      <c r="I85" s="56"/>
      <c r="J85" s="68"/>
    </row>
    <row r="86" spans="1:10" ht="12" customHeight="1">
      <c r="A86" s="73"/>
      <c r="B86" s="73"/>
      <c r="C86" s="73"/>
      <c r="D86" s="147"/>
      <c r="E86" s="66"/>
      <c r="F86" s="93"/>
      <c r="G86" s="115"/>
      <c r="H86" s="55"/>
      <c r="I86" s="56"/>
      <c r="J86" s="68"/>
    </row>
    <row r="87" spans="1:10" ht="12" customHeight="1">
      <c r="A87" s="73"/>
      <c r="B87" s="89"/>
      <c r="C87" s="73"/>
      <c r="D87" s="147"/>
      <c r="E87" s="66"/>
      <c r="F87" s="93"/>
      <c r="G87" s="115"/>
      <c r="H87" s="55"/>
      <c r="I87" s="93"/>
      <c r="J87" s="68"/>
    </row>
    <row r="88" spans="1:10" ht="12" customHeight="1">
      <c r="A88" s="73"/>
      <c r="B88" s="73"/>
      <c r="C88" s="73"/>
      <c r="D88" s="147"/>
      <c r="E88" s="66"/>
      <c r="F88" s="93"/>
      <c r="G88" s="115"/>
      <c r="H88" s="55"/>
      <c r="I88" s="56"/>
      <c r="J88" s="68"/>
    </row>
    <row r="89" spans="1:10" ht="12" customHeight="1">
      <c r="A89" s="73"/>
      <c r="B89" s="89"/>
      <c r="C89" s="73"/>
      <c r="D89" s="147"/>
      <c r="E89" s="66"/>
      <c r="F89" s="93"/>
      <c r="G89" s="115"/>
      <c r="H89" s="55"/>
      <c r="I89" s="93"/>
      <c r="J89" s="68"/>
    </row>
    <row r="90" spans="1:10" ht="12" customHeight="1">
      <c r="A90" s="73"/>
      <c r="B90" s="73"/>
      <c r="C90" s="73"/>
      <c r="D90" s="147"/>
      <c r="E90" s="66"/>
      <c r="F90" s="93"/>
      <c r="G90" s="115"/>
      <c r="H90" s="55"/>
      <c r="I90" s="93"/>
      <c r="J90" s="68"/>
    </row>
    <row r="91" spans="1:10" ht="12" customHeight="1">
      <c r="A91" s="73"/>
      <c r="B91" s="7"/>
      <c r="C91" s="73"/>
      <c r="D91" s="147"/>
      <c r="E91" s="66"/>
      <c r="F91" s="106"/>
      <c r="G91" s="115"/>
      <c r="H91" s="55"/>
      <c r="I91" s="56"/>
      <c r="J91" s="68"/>
    </row>
    <row r="92" spans="1:10" ht="12" customHeight="1">
      <c r="A92" s="73"/>
      <c r="B92" s="19"/>
      <c r="C92" s="65"/>
      <c r="D92" s="54"/>
      <c r="E92" s="54"/>
      <c r="F92" s="71"/>
      <c r="G92" s="54"/>
      <c r="H92" s="55"/>
      <c r="I92" s="106"/>
      <c r="J92" s="68"/>
    </row>
    <row r="93" spans="1:10" ht="12" customHeight="1">
      <c r="A93" s="73"/>
      <c r="B93" s="69"/>
      <c r="C93" s="65"/>
      <c r="D93" s="54"/>
      <c r="E93" s="54"/>
      <c r="F93" s="71"/>
      <c r="G93" s="54"/>
      <c r="H93" s="55"/>
      <c r="I93" s="56"/>
      <c r="J93" s="68"/>
    </row>
    <row r="94" spans="1:10" ht="12" customHeight="1">
      <c r="A94" s="73"/>
      <c r="B94" s="73"/>
      <c r="C94" s="73"/>
      <c r="D94" s="147"/>
      <c r="E94" s="66"/>
      <c r="F94" s="106"/>
      <c r="G94" s="115"/>
      <c r="H94" s="55"/>
      <c r="I94" s="56"/>
      <c r="J94" s="68"/>
    </row>
    <row r="95" spans="1:10" ht="12" customHeight="1">
      <c r="A95" s="73"/>
      <c r="B95" s="73"/>
      <c r="C95" s="73"/>
      <c r="D95" s="147"/>
      <c r="E95" s="66"/>
      <c r="F95" s="106"/>
      <c r="G95" s="115"/>
      <c r="H95" s="55"/>
      <c r="I95" s="56"/>
      <c r="J95" s="68"/>
    </row>
    <row r="96" spans="1:10" ht="12" customHeight="1">
      <c r="A96" s="73"/>
      <c r="B96" s="84"/>
      <c r="C96" s="73"/>
      <c r="D96" s="147"/>
      <c r="E96" s="66"/>
      <c r="F96" s="106"/>
      <c r="G96" s="115"/>
      <c r="H96" s="55"/>
      <c r="I96" s="56"/>
      <c r="J96" s="68"/>
    </row>
    <row r="97" spans="1:10" ht="12" customHeight="1">
      <c r="A97" s="73"/>
      <c r="B97" s="8"/>
      <c r="C97" s="73"/>
      <c r="D97" s="147"/>
      <c r="E97" s="66"/>
      <c r="F97" s="106"/>
      <c r="G97" s="115"/>
      <c r="H97" s="55"/>
      <c r="I97" s="56"/>
      <c r="J97" s="147"/>
    </row>
    <row r="98" spans="1:10" s="25" customFormat="1" ht="12" customHeight="1">
      <c r="A98" s="73"/>
      <c r="B98" s="89"/>
      <c r="C98" s="73"/>
      <c r="D98" s="147"/>
      <c r="E98" s="66"/>
      <c r="F98" s="106"/>
      <c r="G98" s="115"/>
      <c r="H98" s="55"/>
      <c r="I98" s="106"/>
      <c r="J98" s="147"/>
    </row>
    <row r="99" spans="1:10" ht="12" customHeight="1">
      <c r="A99" s="73"/>
      <c r="B99" s="89"/>
      <c r="C99" s="73"/>
      <c r="D99" s="147"/>
      <c r="E99" s="66"/>
      <c r="F99" s="106"/>
      <c r="G99" s="115"/>
      <c r="H99" s="55"/>
      <c r="I99" s="56"/>
      <c r="J99" s="147"/>
    </row>
    <row r="100" spans="1:10" ht="12" customHeight="1">
      <c r="A100" s="73"/>
      <c r="B100" s="84"/>
      <c r="C100" s="73"/>
      <c r="D100" s="147"/>
      <c r="E100" s="66"/>
      <c r="F100" s="106"/>
      <c r="G100" s="115"/>
      <c r="H100" s="55"/>
      <c r="I100" s="106"/>
      <c r="J100" s="67"/>
    </row>
    <row r="101" spans="1:10" ht="12" customHeight="1">
      <c r="A101" s="73"/>
      <c r="B101" s="84"/>
      <c r="C101" s="73"/>
      <c r="D101" s="147"/>
      <c r="E101" s="66"/>
      <c r="F101" s="106"/>
      <c r="G101" s="66"/>
      <c r="H101" s="66"/>
      <c r="I101" s="56"/>
      <c r="J101" s="56"/>
    </row>
    <row r="102" spans="1:10" ht="12" customHeight="1">
      <c r="A102" s="73"/>
      <c r="B102" s="84"/>
      <c r="C102" s="73"/>
      <c r="D102" s="147"/>
      <c r="E102" s="66"/>
      <c r="F102" s="106"/>
      <c r="G102" s="66"/>
      <c r="H102" s="66"/>
      <c r="I102" s="56"/>
      <c r="J102" s="56"/>
    </row>
    <row r="103" spans="1:10" ht="12" customHeight="1">
      <c r="A103" s="73"/>
      <c r="B103" s="84"/>
      <c r="C103" s="73"/>
      <c r="D103" s="147"/>
      <c r="E103" s="66"/>
      <c r="F103" s="106"/>
      <c r="G103" s="66"/>
      <c r="H103" s="66"/>
      <c r="I103" s="74"/>
      <c r="J103" s="56"/>
    </row>
    <row r="104" spans="1:10" ht="12" customHeight="1">
      <c r="A104" s="64"/>
      <c r="B104" s="73"/>
      <c r="C104" s="73"/>
      <c r="D104" s="147"/>
      <c r="E104" s="66"/>
      <c r="F104" s="106"/>
      <c r="G104" s="66"/>
      <c r="H104" s="66"/>
      <c r="I104" s="56"/>
      <c r="J104" s="67"/>
    </row>
    <row r="105" spans="1:10" ht="12" customHeight="1">
      <c r="A105" s="64"/>
      <c r="B105" s="73"/>
      <c r="C105" s="73"/>
      <c r="D105" s="147"/>
      <c r="E105" s="66"/>
      <c r="F105" s="125"/>
      <c r="G105" s="123"/>
      <c r="H105" s="66"/>
      <c r="I105" s="74"/>
      <c r="J105" s="66"/>
    </row>
    <row r="106" spans="1:10" ht="12" customHeight="1">
      <c r="A106" s="64"/>
      <c r="B106" s="73"/>
      <c r="C106" s="73"/>
      <c r="D106" s="147"/>
      <c r="E106" s="66"/>
      <c r="F106" s="150"/>
      <c r="G106" s="115"/>
      <c r="H106" s="55"/>
      <c r="I106" s="56"/>
      <c r="J106" s="66"/>
    </row>
    <row r="107" spans="1:10" ht="12" customHeight="1">
      <c r="A107" s="64"/>
      <c r="B107" s="73"/>
      <c r="C107" s="73"/>
      <c r="D107" s="147"/>
      <c r="E107" s="66"/>
      <c r="F107" s="125"/>
      <c r="G107" s="66"/>
      <c r="H107" s="66"/>
      <c r="I107" s="74"/>
      <c r="J107" s="66"/>
    </row>
    <row r="108" spans="1:10" ht="12" customHeight="1">
      <c r="A108" s="64"/>
      <c r="B108" s="73"/>
      <c r="C108" s="73"/>
      <c r="D108" s="147"/>
      <c r="E108" s="66"/>
      <c r="F108" s="125"/>
      <c r="G108" s="66"/>
      <c r="H108" s="66"/>
      <c r="I108" s="74"/>
      <c r="J108" s="66"/>
    </row>
    <row r="109" spans="1:10" ht="12" customHeight="1">
      <c r="A109" s="64"/>
      <c r="B109" s="73"/>
      <c r="C109" s="73"/>
      <c r="D109" s="147"/>
      <c r="E109" s="66"/>
      <c r="F109" s="125"/>
      <c r="G109" s="66"/>
      <c r="H109" s="66"/>
      <c r="I109" s="74"/>
      <c r="J109" s="66"/>
    </row>
    <row r="110" spans="1:10" ht="12" customHeight="1">
      <c r="A110" s="64"/>
      <c r="B110" s="73"/>
      <c r="C110" s="73"/>
      <c r="D110" s="147"/>
      <c r="E110" s="66"/>
      <c r="F110" s="125"/>
      <c r="G110" s="66"/>
      <c r="H110" s="66"/>
      <c r="I110" s="74"/>
      <c r="J110" s="66"/>
    </row>
    <row r="111" spans="1:10" ht="12" customHeight="1">
      <c r="A111" s="64"/>
      <c r="B111" s="73"/>
      <c r="C111" s="73"/>
      <c r="D111" s="147"/>
      <c r="E111" s="66"/>
      <c r="F111" s="125"/>
      <c r="G111" s="66"/>
      <c r="H111" s="66"/>
      <c r="I111" s="74"/>
      <c r="J111" s="66"/>
    </row>
    <row r="112" spans="1:10" ht="12" customHeight="1">
      <c r="A112" s="64"/>
      <c r="B112" s="73"/>
      <c r="C112" s="73"/>
      <c r="D112" s="147"/>
      <c r="E112" s="66"/>
      <c r="F112" s="125"/>
      <c r="G112" s="66"/>
      <c r="H112" s="66"/>
      <c r="I112" s="74"/>
      <c r="J112" s="66"/>
    </row>
    <row r="113" spans="1:10" ht="12" customHeight="1">
      <c r="A113" s="64"/>
      <c r="B113" s="73"/>
      <c r="C113" s="73"/>
      <c r="D113" s="147"/>
      <c r="E113" s="66"/>
      <c r="F113" s="125"/>
      <c r="G113" s="66"/>
      <c r="H113" s="66"/>
      <c r="I113" s="74"/>
      <c r="J113" s="66"/>
    </row>
    <row r="114" spans="1:10" ht="12" customHeight="1">
      <c r="A114" s="64"/>
      <c r="B114" s="73"/>
      <c r="C114" s="73"/>
      <c r="D114" s="147"/>
      <c r="E114" s="66"/>
      <c r="F114" s="125"/>
      <c r="G114" s="66"/>
      <c r="H114" s="66"/>
      <c r="I114" s="74"/>
      <c r="J114" s="66"/>
    </row>
    <row r="115" spans="1:10" ht="12" customHeight="1">
      <c r="A115" s="64"/>
      <c r="B115" s="73"/>
      <c r="C115" s="73"/>
      <c r="D115" s="147"/>
      <c r="E115" s="66"/>
      <c r="F115" s="125"/>
      <c r="G115" s="66"/>
      <c r="H115" s="66"/>
      <c r="I115" s="74"/>
      <c r="J115" s="66"/>
    </row>
    <row r="116" spans="1:10" ht="12" customHeight="1">
      <c r="A116" s="64"/>
      <c r="B116" s="73"/>
      <c r="C116" s="73"/>
      <c r="D116" s="147"/>
      <c r="E116" s="66"/>
      <c r="F116" s="125"/>
      <c r="G116" s="66"/>
      <c r="H116" s="66"/>
      <c r="I116" s="74"/>
      <c r="J116" s="66"/>
    </row>
    <row r="117" spans="1:10" ht="12" customHeight="1">
      <c r="A117" s="64"/>
      <c r="B117" s="73"/>
      <c r="C117" s="73"/>
      <c r="D117" s="147"/>
      <c r="E117" s="66"/>
      <c r="F117" s="125"/>
      <c r="G117" s="66"/>
      <c r="H117" s="66"/>
      <c r="I117" s="74"/>
      <c r="J117" s="66"/>
    </row>
    <row r="118" spans="1:10" ht="12" customHeight="1">
      <c r="A118" s="64"/>
      <c r="B118" s="73"/>
      <c r="C118" s="73"/>
      <c r="D118" s="147"/>
      <c r="E118" s="66"/>
      <c r="F118" s="125"/>
      <c r="G118" s="66"/>
      <c r="H118" s="66"/>
      <c r="I118" s="74"/>
      <c r="J118" s="66"/>
    </row>
    <row r="119" spans="1:10" ht="12" customHeight="1">
      <c r="A119" s="64"/>
      <c r="B119" s="73"/>
      <c r="C119" s="73"/>
      <c r="D119" s="147"/>
      <c r="E119" s="66"/>
      <c r="F119" s="125"/>
      <c r="G119" s="66"/>
      <c r="H119" s="66"/>
      <c r="I119" s="74"/>
      <c r="J119" s="66"/>
    </row>
    <row r="120" spans="1:10" ht="12" customHeight="1">
      <c r="A120" s="64"/>
      <c r="B120" s="73"/>
      <c r="C120" s="73"/>
      <c r="D120" s="147"/>
      <c r="E120" s="66"/>
      <c r="F120" s="125"/>
      <c r="G120" s="66"/>
      <c r="H120" s="66"/>
      <c r="I120" s="74"/>
      <c r="J120" s="66"/>
    </row>
    <row r="121" spans="1:10" ht="12" customHeight="1">
      <c r="A121" s="73"/>
      <c r="B121" s="73"/>
      <c r="C121" s="73"/>
      <c r="D121" s="147"/>
      <c r="E121" s="66"/>
      <c r="F121" s="125"/>
      <c r="G121" s="66"/>
      <c r="H121" s="66"/>
      <c r="I121" s="74"/>
      <c r="J121" s="56"/>
    </row>
    <row r="122" spans="1:10" ht="12" customHeight="1">
      <c r="A122" s="73"/>
      <c r="B122" s="73"/>
      <c r="C122" s="73"/>
      <c r="D122" s="147"/>
      <c r="E122" s="66"/>
      <c r="F122" s="125"/>
      <c r="G122" s="66"/>
      <c r="H122" s="66"/>
      <c r="I122" s="74"/>
      <c r="J122" s="56"/>
    </row>
    <row r="123" spans="1:10" ht="12" customHeight="1">
      <c r="A123" s="73"/>
      <c r="B123" s="73"/>
      <c r="C123" s="73"/>
      <c r="D123" s="147"/>
      <c r="E123" s="66"/>
      <c r="F123" s="125"/>
      <c r="G123" s="66"/>
      <c r="H123" s="66"/>
      <c r="I123" s="74"/>
      <c r="J123" s="56"/>
    </row>
    <row r="124" spans="1:10" ht="12" customHeight="1">
      <c r="A124" s="73"/>
      <c r="B124" s="73"/>
      <c r="C124" s="73"/>
      <c r="D124" s="147"/>
      <c r="E124" s="66"/>
      <c r="F124" s="125"/>
      <c r="G124" s="66"/>
      <c r="H124" s="66"/>
      <c r="I124" s="74"/>
      <c r="J124" s="56"/>
    </row>
    <row r="125" spans="1:10" ht="12" customHeight="1">
      <c r="A125" s="73"/>
      <c r="B125" s="73"/>
      <c r="C125" s="73"/>
      <c r="D125" s="147"/>
      <c r="E125" s="66"/>
      <c r="F125" s="125"/>
      <c r="G125" s="66"/>
      <c r="H125" s="66"/>
      <c r="I125" s="74"/>
      <c r="J125" s="56"/>
    </row>
    <row r="126" spans="1:10" ht="12" customHeight="1" thickBot="1">
      <c r="A126" s="64"/>
      <c r="B126" s="16" t="s">
        <v>12</v>
      </c>
      <c r="C126" s="64"/>
      <c r="D126" s="147"/>
      <c r="E126" s="66"/>
      <c r="F126" s="137"/>
      <c r="G126" s="61"/>
      <c r="H126" s="61"/>
      <c r="I126" s="91"/>
      <c r="J126" s="96"/>
    </row>
    <row r="127" spans="1:10" ht="12" customHeight="1">
      <c r="A127" s="76"/>
      <c r="B127" s="77"/>
      <c r="C127" s="77"/>
      <c r="D127" s="151"/>
      <c r="E127" s="78"/>
      <c r="F127" s="124"/>
      <c r="G127" s="78"/>
      <c r="H127" s="78"/>
      <c r="I127" s="79"/>
      <c r="J127" s="80"/>
    </row>
    <row r="128" spans="1:10" ht="12" customHeight="1">
      <c r="A128" s="81"/>
      <c r="B128" s="84"/>
      <c r="C128" s="73"/>
      <c r="D128" s="147"/>
      <c r="E128" s="66"/>
      <c r="F128" s="125"/>
      <c r="G128" s="66"/>
      <c r="H128" s="66"/>
      <c r="I128" s="74"/>
      <c r="J128" s="83"/>
    </row>
    <row r="129" spans="1:10" ht="12" customHeight="1">
      <c r="A129" s="81"/>
      <c r="B129" s="84"/>
      <c r="C129" s="73"/>
      <c r="D129" s="147"/>
      <c r="E129" s="66"/>
      <c r="F129" s="125"/>
      <c r="G129" s="66"/>
      <c r="H129" s="66"/>
      <c r="I129" s="74"/>
      <c r="J129" s="83"/>
    </row>
    <row r="130" spans="1:10" ht="12" customHeight="1">
      <c r="A130" s="81"/>
      <c r="B130" s="73"/>
      <c r="C130" s="73"/>
      <c r="D130" s="147"/>
      <c r="E130" s="66"/>
      <c r="F130" s="125"/>
      <c r="G130" s="66"/>
      <c r="H130" s="66"/>
      <c r="I130" s="74"/>
      <c r="J130" s="83"/>
    </row>
    <row r="131" spans="1:10" ht="12" customHeight="1">
      <c r="A131" s="81"/>
      <c r="B131" s="73"/>
      <c r="C131" s="73"/>
      <c r="D131" s="147"/>
      <c r="E131" s="66"/>
      <c r="F131" s="125"/>
      <c r="G131" s="66"/>
      <c r="H131" s="66"/>
      <c r="I131" s="74"/>
      <c r="J131" s="83"/>
    </row>
    <row r="132" spans="1:10" ht="12" customHeight="1">
      <c r="A132" s="81"/>
      <c r="B132" s="73"/>
      <c r="C132" s="73"/>
      <c r="D132" s="147"/>
      <c r="E132" s="66"/>
      <c r="F132" s="125"/>
      <c r="G132" s="66"/>
      <c r="H132" s="66"/>
      <c r="I132" s="74"/>
      <c r="J132" s="83"/>
    </row>
    <row r="133" spans="1:10" ht="12" customHeight="1">
      <c r="A133" s="81"/>
      <c r="B133" s="73"/>
      <c r="C133" s="73"/>
      <c r="D133" s="147"/>
      <c r="E133" s="66"/>
      <c r="F133" s="125"/>
      <c r="G133" s="66"/>
      <c r="H133" s="66"/>
      <c r="I133" s="74"/>
      <c r="J133" s="83"/>
    </row>
    <row r="134" spans="1:10" ht="12" customHeight="1">
      <c r="A134" s="81"/>
      <c r="B134" s="73"/>
      <c r="C134" s="73"/>
      <c r="D134" s="147"/>
      <c r="E134" s="66"/>
      <c r="F134" s="125"/>
      <c r="G134" s="66"/>
      <c r="H134" s="66"/>
      <c r="I134" s="74"/>
      <c r="J134" s="83"/>
    </row>
    <row r="135" spans="1:10" ht="12" customHeight="1">
      <c r="A135" s="81"/>
      <c r="B135" s="73"/>
      <c r="C135" s="73"/>
      <c r="D135" s="147"/>
      <c r="E135" s="66"/>
      <c r="F135" s="125"/>
      <c r="G135" s="66"/>
      <c r="H135" s="66"/>
      <c r="I135" s="74"/>
      <c r="J135" s="83"/>
    </row>
    <row r="136" spans="1:10" ht="12" customHeight="1" thickBot="1">
      <c r="A136" s="97"/>
      <c r="B136" s="98"/>
      <c r="C136" s="98"/>
      <c r="D136" s="152"/>
      <c r="E136" s="99"/>
      <c r="F136" s="126"/>
      <c r="G136" s="99"/>
      <c r="H136" s="99"/>
      <c r="I136" s="100"/>
      <c r="J136" s="101"/>
    </row>
    <row r="137" spans="1:10" ht="12" customHeight="1">
      <c r="A137" s="65"/>
      <c r="B137" s="65"/>
      <c r="C137" s="65"/>
      <c r="D137" s="54"/>
      <c r="E137" s="54"/>
      <c r="F137" s="138"/>
      <c r="G137" s="54"/>
      <c r="H137" s="54"/>
      <c r="I137" s="90"/>
      <c r="J137" s="59"/>
    </row>
    <row r="138" spans="1:10" ht="12" customHeight="1">
      <c r="A138" s="65"/>
      <c r="B138" s="6" t="str">
        <f>Inputs!$D$2</f>
        <v>Rocky Mountain Power</v>
      </c>
      <c r="C138" s="49"/>
      <c r="D138" s="52"/>
      <c r="E138" s="52"/>
      <c r="F138" s="116"/>
      <c r="G138" s="52"/>
      <c r="H138" s="52"/>
      <c r="I138" s="60" t="s">
        <v>0</v>
      </c>
      <c r="J138" s="61">
        <v>12.3</v>
      </c>
    </row>
    <row r="139" spans="1:10" ht="12" customHeight="1">
      <c r="A139" s="65"/>
      <c r="B139" s="6" t="str">
        <f>Inputs!$D$3</f>
        <v>Utah General Rate Case - June 2015</v>
      </c>
      <c r="C139" s="49"/>
      <c r="D139" s="52"/>
      <c r="E139" s="52"/>
      <c r="F139" s="116"/>
      <c r="G139" s="52"/>
      <c r="H139" s="52"/>
      <c r="I139" s="50"/>
      <c r="J139" s="62"/>
    </row>
    <row r="140" spans="1:10" ht="12" customHeight="1">
      <c r="A140" s="65"/>
      <c r="B140" s="25" t="s">
        <v>647</v>
      </c>
      <c r="C140" s="49"/>
      <c r="D140" s="52"/>
      <c r="E140" s="52"/>
      <c r="F140" s="116"/>
      <c r="G140" s="52"/>
      <c r="H140" s="52"/>
      <c r="I140" s="50"/>
      <c r="J140" s="62"/>
    </row>
    <row r="141" spans="1:10" ht="12" customHeight="1">
      <c r="A141" s="65"/>
      <c r="B141" s="49"/>
      <c r="C141" s="49"/>
      <c r="D141" s="52"/>
      <c r="E141" s="52"/>
      <c r="F141" s="116"/>
      <c r="G141" s="52"/>
      <c r="H141" s="52"/>
      <c r="I141" s="50"/>
      <c r="J141" s="62"/>
    </row>
    <row r="142" spans="1:10" ht="12" customHeight="1">
      <c r="A142" s="65"/>
      <c r="B142" s="49"/>
      <c r="C142" s="49"/>
      <c r="D142" s="52"/>
      <c r="E142" s="52"/>
      <c r="F142" s="117" t="s">
        <v>583</v>
      </c>
      <c r="G142" s="52"/>
      <c r="H142" s="52"/>
      <c r="I142" s="50"/>
      <c r="J142" s="62"/>
    </row>
    <row r="143" spans="1:10" ht="12" customHeight="1">
      <c r="A143" s="65"/>
      <c r="B143" s="49"/>
      <c r="C143" s="49"/>
      <c r="D143" s="52"/>
      <c r="E143" s="52"/>
      <c r="F143" s="117" t="s">
        <v>1</v>
      </c>
      <c r="G143" s="52"/>
      <c r="H143" s="52"/>
      <c r="I143" s="63" t="str">
        <f>+Inputs!$D$6</f>
        <v>UTAH</v>
      </c>
      <c r="J143" s="52"/>
    </row>
    <row r="144" spans="1:10" ht="12" customHeight="1">
      <c r="A144" s="65"/>
      <c r="B144" s="49"/>
      <c r="C144" s="49"/>
      <c r="D144" s="33" t="s">
        <v>2</v>
      </c>
      <c r="E144" s="33" t="s">
        <v>3</v>
      </c>
      <c r="F144" s="38" t="s">
        <v>4</v>
      </c>
      <c r="G144" s="33" t="s">
        <v>5</v>
      </c>
      <c r="H144" s="39" t="s">
        <v>6</v>
      </c>
      <c r="I144" s="34" t="s">
        <v>7</v>
      </c>
      <c r="J144" s="33" t="s">
        <v>8</v>
      </c>
    </row>
    <row r="145" spans="1:10" ht="12" customHeight="1">
      <c r="A145" s="73"/>
      <c r="B145" s="28" t="s">
        <v>192</v>
      </c>
      <c r="C145" s="102"/>
      <c r="D145" s="103"/>
      <c r="E145" s="103"/>
      <c r="F145" s="71"/>
      <c r="G145" s="103"/>
      <c r="H145" s="66"/>
      <c r="I145" s="82"/>
      <c r="J145" s="66"/>
    </row>
    <row r="146" spans="1:10" ht="12" customHeight="1">
      <c r="A146" s="73"/>
      <c r="B146" s="69" t="s">
        <v>691</v>
      </c>
      <c r="C146" s="65"/>
      <c r="D146" s="54" t="s">
        <v>230</v>
      </c>
      <c r="E146" s="54">
        <v>3</v>
      </c>
      <c r="F146" s="93">
        <v>-3037.0854169130325</v>
      </c>
      <c r="G146" s="59" t="s">
        <v>197</v>
      </c>
      <c r="H146" s="59" t="s">
        <v>197</v>
      </c>
      <c r="I146" s="56">
        <f>F146*'Rebuttal WEBA'!$K$224</f>
        <v>-1288.8039161227787</v>
      </c>
      <c r="J146" s="103" t="s">
        <v>648</v>
      </c>
    </row>
    <row r="147" spans="1:10" ht="12" customHeight="1">
      <c r="A147" s="73"/>
      <c r="B147" s="69" t="s">
        <v>692</v>
      </c>
      <c r="C147" s="65"/>
      <c r="D147" s="54" t="s">
        <v>230</v>
      </c>
      <c r="E147" s="54">
        <v>3</v>
      </c>
      <c r="F147" s="93">
        <v>2627.8250443935394</v>
      </c>
      <c r="G147" s="59" t="s">
        <v>197</v>
      </c>
      <c r="H147" s="59" t="s">
        <v>197</v>
      </c>
      <c r="I147" s="56">
        <f>F147*'Rebuttal WEBA'!$K$224</f>
        <v>1115.1320240252855</v>
      </c>
      <c r="J147" s="103" t="s">
        <v>649</v>
      </c>
    </row>
    <row r="148" spans="1:10" ht="12" customHeight="1">
      <c r="A148" s="73"/>
      <c r="B148" s="69" t="s">
        <v>693</v>
      </c>
      <c r="C148" s="65"/>
      <c r="D148" s="54" t="s">
        <v>230</v>
      </c>
      <c r="E148" s="54">
        <v>3</v>
      </c>
      <c r="F148" s="93">
        <v>241553.31665462255</v>
      </c>
      <c r="G148" s="59" t="s">
        <v>197</v>
      </c>
      <c r="H148" s="59" t="s">
        <v>197</v>
      </c>
      <c r="I148" s="56">
        <f>F148*'Rebuttal WEBA'!$K$224</f>
        <v>102504.47969729845</v>
      </c>
      <c r="J148" s="103" t="s">
        <v>650</v>
      </c>
    </row>
    <row r="149" spans="1:10" ht="12" customHeight="1">
      <c r="A149" s="73"/>
      <c r="B149" s="89" t="s">
        <v>694</v>
      </c>
      <c r="C149" s="73"/>
      <c r="D149" s="54" t="s">
        <v>230</v>
      </c>
      <c r="E149" s="66">
        <v>3</v>
      </c>
      <c r="F149" s="93">
        <v>-503642.88095337152</v>
      </c>
      <c r="G149" s="59" t="s">
        <v>197</v>
      </c>
      <c r="H149" s="59" t="s">
        <v>197</v>
      </c>
      <c r="I149" s="56">
        <f>F149*'Rebuttal WEBA'!$K$224</f>
        <v>-213723.62913645725</v>
      </c>
      <c r="J149" s="103" t="s">
        <v>651</v>
      </c>
    </row>
    <row r="150" spans="1:10" ht="12" customHeight="1">
      <c r="A150" s="73"/>
      <c r="B150" s="89" t="s">
        <v>695</v>
      </c>
      <c r="C150" s="73"/>
      <c r="D150" s="54" t="s">
        <v>230</v>
      </c>
      <c r="E150" s="66">
        <v>3</v>
      </c>
      <c r="F150" s="93">
        <v>-289551.20879989862</v>
      </c>
      <c r="G150" s="59" t="s">
        <v>197</v>
      </c>
      <c r="H150" s="59" t="s">
        <v>197</v>
      </c>
      <c r="I150" s="56">
        <f>F150*'Rebuttal WEBA'!$K$224</f>
        <v>-122872.6494622919</v>
      </c>
      <c r="J150" s="103" t="s">
        <v>652</v>
      </c>
    </row>
    <row r="151" spans="1:10" ht="12" customHeight="1">
      <c r="A151" s="73"/>
      <c r="B151" s="89" t="s">
        <v>696</v>
      </c>
      <c r="C151" s="73"/>
      <c r="D151" s="54" t="s">
        <v>230</v>
      </c>
      <c r="E151" s="66">
        <v>3</v>
      </c>
      <c r="F151" s="93">
        <v>-175642.5292596221</v>
      </c>
      <c r="G151" s="59" t="s">
        <v>197</v>
      </c>
      <c r="H151" s="59" t="s">
        <v>197</v>
      </c>
      <c r="I151" s="56">
        <f>F151*'Rebuttal WEBA'!$K$224</f>
        <v>-74534.874220823665</v>
      </c>
      <c r="J151" s="103" t="s">
        <v>653</v>
      </c>
    </row>
    <row r="152" spans="1:10" ht="12" customHeight="1">
      <c r="A152" s="73"/>
      <c r="B152" s="89" t="s">
        <v>697</v>
      </c>
      <c r="C152" s="73"/>
      <c r="D152" s="54" t="s">
        <v>230</v>
      </c>
      <c r="E152" s="66">
        <v>3</v>
      </c>
      <c r="F152" s="93">
        <v>-257009.32637774944</v>
      </c>
      <c r="G152" s="59" t="s">
        <v>197</v>
      </c>
      <c r="H152" s="59" t="s">
        <v>197</v>
      </c>
      <c r="I152" s="56">
        <f>F152*'Rebuttal WEBA'!$K$224</f>
        <v>-109063.32251017021</v>
      </c>
      <c r="J152" s="103" t="s">
        <v>654</v>
      </c>
    </row>
    <row r="153" spans="1:10" ht="12" customHeight="1">
      <c r="A153" s="73"/>
      <c r="B153" s="89"/>
      <c r="C153" s="73"/>
      <c r="D153" s="147"/>
      <c r="E153" s="66"/>
      <c r="F153" s="219">
        <f>SUM(F146:F152)</f>
        <v>-984701.88910853863</v>
      </c>
      <c r="G153" s="171" t="s">
        <v>13</v>
      </c>
      <c r="H153" s="171" t="s">
        <v>13</v>
      </c>
      <c r="I153" s="219">
        <f>SUM(I146:I152)</f>
        <v>-417863.66752454214</v>
      </c>
      <c r="J153" s="103" t="s">
        <v>584</v>
      </c>
    </row>
    <row r="154" spans="1:10" ht="12" customHeight="1">
      <c r="A154" s="73"/>
      <c r="B154" s="89"/>
      <c r="C154" s="73"/>
      <c r="D154" s="147"/>
      <c r="E154" s="66"/>
      <c r="F154" s="93"/>
      <c r="G154" s="59"/>
      <c r="H154" s="55"/>
      <c r="I154" s="56"/>
      <c r="J154" s="103"/>
    </row>
    <row r="155" spans="1:10" ht="12" customHeight="1">
      <c r="A155" s="73"/>
      <c r="B155" s="89"/>
      <c r="C155" s="73"/>
      <c r="D155" s="147"/>
      <c r="E155" s="66"/>
      <c r="F155" s="93"/>
      <c r="G155" s="59"/>
      <c r="H155" s="55"/>
      <c r="I155" s="56"/>
      <c r="J155" s="103"/>
    </row>
    <row r="156" spans="1:10" ht="12" customHeight="1">
      <c r="A156" s="73"/>
      <c r="B156" s="171"/>
      <c r="C156" s="65"/>
      <c r="D156" s="103"/>
      <c r="E156" s="103"/>
      <c r="F156" s="71"/>
      <c r="G156" s="71"/>
      <c r="H156" s="55"/>
      <c r="I156" s="56"/>
      <c r="J156" s="103"/>
    </row>
    <row r="157" spans="1:10" ht="12" customHeight="1">
      <c r="A157" s="73"/>
      <c r="B157" s="158"/>
      <c r="C157" s="65"/>
      <c r="D157" s="103"/>
      <c r="E157" s="103"/>
      <c r="F157" s="71"/>
      <c r="G157" s="103"/>
      <c r="H157" s="55"/>
      <c r="I157" s="56"/>
      <c r="J157" s="103"/>
    </row>
    <row r="158" spans="1:10" ht="12" customHeight="1">
      <c r="A158" s="73"/>
      <c r="B158" s="158"/>
      <c r="C158" s="102"/>
      <c r="D158" s="103"/>
      <c r="E158" s="103"/>
      <c r="F158" s="71"/>
      <c r="G158" s="103"/>
      <c r="H158" s="55"/>
      <c r="I158" s="56"/>
      <c r="J158" s="104"/>
    </row>
    <row r="159" spans="1:10" ht="12" customHeight="1">
      <c r="A159" s="73"/>
      <c r="B159" s="158"/>
      <c r="C159" s="102"/>
      <c r="D159" s="103"/>
      <c r="E159" s="103"/>
      <c r="F159" s="71"/>
      <c r="G159" s="103"/>
      <c r="H159" s="55"/>
      <c r="I159" s="56"/>
      <c r="J159" s="104"/>
    </row>
    <row r="160" spans="1:10" ht="12" customHeight="1">
      <c r="A160" s="73"/>
      <c r="B160" s="158"/>
      <c r="C160" s="102"/>
      <c r="D160" s="103"/>
      <c r="E160" s="103"/>
      <c r="F160" s="71"/>
      <c r="G160" s="71"/>
      <c r="H160" s="55"/>
      <c r="I160" s="56"/>
      <c r="J160" s="104"/>
    </row>
    <row r="161" spans="1:10" ht="12" customHeight="1">
      <c r="A161" s="73"/>
      <c r="B161" s="127"/>
      <c r="C161" s="102"/>
      <c r="D161" s="103"/>
      <c r="E161" s="103"/>
      <c r="F161" s="71"/>
      <c r="G161" s="71"/>
      <c r="H161" s="55"/>
      <c r="I161" s="56"/>
      <c r="J161" s="104"/>
    </row>
    <row r="162" spans="1:10" ht="12" customHeight="1">
      <c r="A162" s="73"/>
      <c r="B162" s="127"/>
      <c r="C162" s="102"/>
      <c r="D162" s="103"/>
      <c r="E162" s="103"/>
      <c r="F162" s="71"/>
      <c r="G162" s="103"/>
      <c r="H162" s="55"/>
      <c r="I162" s="56"/>
      <c r="J162" s="104"/>
    </row>
    <row r="163" spans="1:10" ht="12" customHeight="1">
      <c r="A163" s="73"/>
      <c r="B163" s="143"/>
      <c r="C163" s="143"/>
      <c r="D163" s="143"/>
      <c r="E163" s="141"/>
      <c r="F163" s="143"/>
      <c r="G163" s="143"/>
      <c r="H163" s="142"/>
      <c r="I163" s="71"/>
      <c r="J163" s="104"/>
    </row>
    <row r="164" spans="1:10" ht="12" customHeight="1">
      <c r="A164" s="73"/>
      <c r="B164" s="143"/>
      <c r="C164" s="143"/>
      <c r="D164" s="143"/>
      <c r="E164" s="141"/>
      <c r="F164" s="143"/>
      <c r="G164" s="143"/>
      <c r="H164" s="142"/>
      <c r="I164" s="71"/>
      <c r="J164" s="104"/>
    </row>
    <row r="165" spans="1:10" ht="12" customHeight="1">
      <c r="A165" s="73"/>
      <c r="B165" s="143"/>
      <c r="C165" s="143"/>
      <c r="D165" s="143"/>
      <c r="E165" s="141"/>
      <c r="F165" s="143"/>
      <c r="G165" s="143"/>
      <c r="H165" s="142"/>
      <c r="I165" s="71"/>
      <c r="J165" s="104"/>
    </row>
    <row r="166" spans="1:10" ht="12" customHeight="1">
      <c r="A166" s="73"/>
      <c r="B166" s="143"/>
      <c r="C166" s="143"/>
      <c r="D166" s="143"/>
      <c r="E166" s="141"/>
      <c r="F166" s="143"/>
      <c r="G166" s="143"/>
      <c r="H166" s="142"/>
      <c r="I166" s="71"/>
      <c r="J166" s="104"/>
    </row>
    <row r="167" spans="1:10" ht="12" customHeight="1">
      <c r="A167" s="73"/>
      <c r="B167" s="36"/>
      <c r="C167" s="102"/>
      <c r="D167" s="102"/>
      <c r="E167" s="103"/>
      <c r="F167" s="71"/>
      <c r="G167" s="143"/>
      <c r="H167" s="142"/>
      <c r="I167" s="71"/>
      <c r="J167" s="104"/>
    </row>
    <row r="168" spans="1:10" ht="12" customHeight="1">
      <c r="A168" s="73"/>
      <c r="B168" s="175"/>
      <c r="C168" s="176"/>
      <c r="D168" s="103"/>
      <c r="E168" s="103"/>
      <c r="F168" s="176"/>
      <c r="G168" s="143"/>
      <c r="H168" s="142"/>
      <c r="I168" s="71"/>
      <c r="J168" s="104"/>
    </row>
    <row r="169" spans="1:10" ht="12" customHeight="1">
      <c r="A169" s="73"/>
      <c r="B169" s="175"/>
      <c r="C169" s="176"/>
      <c r="D169" s="103"/>
      <c r="E169" s="103"/>
      <c r="F169" s="71"/>
      <c r="G169" s="143"/>
      <c r="H169" s="142"/>
      <c r="I169" s="71"/>
      <c r="J169" s="104"/>
    </row>
    <row r="170" spans="1:10" ht="12" customHeight="1">
      <c r="A170" s="73"/>
      <c r="B170" s="127"/>
      <c r="C170" s="75"/>
      <c r="D170" s="103"/>
      <c r="E170" s="103"/>
      <c r="F170" s="27"/>
      <c r="G170" s="143"/>
      <c r="H170" s="142"/>
      <c r="I170" s="71"/>
      <c r="J170" s="104"/>
    </row>
    <row r="171" spans="1:10" ht="12" customHeight="1">
      <c r="A171" s="73"/>
      <c r="B171" s="143"/>
      <c r="C171" s="143"/>
      <c r="D171" s="143"/>
      <c r="E171" s="141"/>
      <c r="F171" s="102"/>
      <c r="G171" s="143"/>
      <c r="H171" s="142"/>
      <c r="I171" s="71"/>
      <c r="J171" s="104"/>
    </row>
    <row r="172" spans="1:10" ht="12" customHeight="1">
      <c r="A172" s="73"/>
      <c r="B172" s="73"/>
      <c r="C172" s="65"/>
      <c r="D172" s="54"/>
      <c r="E172" s="66"/>
      <c r="F172" s="74"/>
      <c r="G172" s="115"/>
      <c r="H172" s="55"/>
      <c r="I172" s="56"/>
      <c r="J172" s="56"/>
    </row>
    <row r="173" spans="1:10" ht="12" customHeight="1">
      <c r="A173" s="73"/>
      <c r="B173" s="89"/>
      <c r="C173" s="65"/>
      <c r="D173" s="54"/>
      <c r="E173" s="66"/>
      <c r="F173" s="82"/>
      <c r="G173" s="115"/>
      <c r="H173" s="55"/>
      <c r="I173" s="56"/>
      <c r="J173" s="56"/>
    </row>
    <row r="174" spans="1:10" ht="12" customHeight="1">
      <c r="A174" s="64"/>
      <c r="B174" s="64"/>
      <c r="C174" s="65"/>
      <c r="D174" s="54"/>
      <c r="E174" s="66"/>
      <c r="F174" s="82"/>
      <c r="G174" s="115"/>
      <c r="H174" s="55"/>
      <c r="I174" s="56"/>
      <c r="J174" s="66"/>
    </row>
    <row r="175" spans="1:10" ht="12" customHeight="1">
      <c r="A175" s="64"/>
      <c r="B175" s="64"/>
      <c r="C175" s="65"/>
      <c r="D175" s="54"/>
      <c r="E175" s="66"/>
      <c r="F175" s="74"/>
      <c r="G175" s="115"/>
      <c r="H175" s="55"/>
      <c r="I175" s="56"/>
      <c r="J175" s="66"/>
    </row>
    <row r="176" spans="1:10" ht="12" customHeight="1">
      <c r="A176" s="64"/>
      <c r="B176" s="16" t="s">
        <v>13</v>
      </c>
      <c r="C176" s="65"/>
      <c r="D176" s="54"/>
      <c r="E176" s="66"/>
      <c r="F176" s="82"/>
      <c r="G176" s="115"/>
      <c r="H176" s="55"/>
      <c r="I176" s="56"/>
      <c r="J176" s="66"/>
    </row>
    <row r="177" spans="1:10" ht="12" customHeight="1">
      <c r="A177" s="73"/>
      <c r="B177" s="73"/>
      <c r="C177" s="65"/>
      <c r="D177" s="54"/>
      <c r="E177" s="66"/>
      <c r="F177" s="82"/>
      <c r="G177" s="115"/>
      <c r="H177" s="55"/>
      <c r="I177" s="56"/>
      <c r="J177" s="66"/>
    </row>
    <row r="178" spans="1:10" ht="12" customHeight="1">
      <c r="A178" s="73"/>
      <c r="B178" s="73"/>
      <c r="C178" s="65"/>
      <c r="D178" s="54"/>
      <c r="E178" s="66"/>
      <c r="F178" s="82"/>
      <c r="G178" s="115"/>
      <c r="H178" s="55"/>
      <c r="I178" s="56"/>
      <c r="J178" s="66"/>
    </row>
    <row r="179" spans="1:10" ht="12" customHeight="1">
      <c r="A179" s="73"/>
      <c r="B179" s="73"/>
      <c r="C179" s="65"/>
      <c r="D179" s="54"/>
      <c r="E179" s="66"/>
      <c r="F179" s="82"/>
      <c r="G179" s="115"/>
      <c r="H179" s="55"/>
      <c r="I179" s="56"/>
      <c r="J179" s="66"/>
    </row>
    <row r="180" spans="1:10" ht="12" customHeight="1">
      <c r="A180" s="73"/>
      <c r="B180" s="73"/>
      <c r="C180" s="65"/>
      <c r="D180" s="54"/>
      <c r="E180" s="66"/>
      <c r="F180" s="82"/>
      <c r="G180" s="115"/>
      <c r="H180" s="55"/>
      <c r="I180" s="56"/>
      <c r="J180" s="66"/>
    </row>
    <row r="181" spans="1:10" ht="12" customHeight="1">
      <c r="A181" s="73"/>
      <c r="B181" s="7" t="s">
        <v>13</v>
      </c>
      <c r="C181" s="65"/>
      <c r="D181" s="54"/>
      <c r="E181" s="66"/>
      <c r="F181" s="82"/>
      <c r="G181" s="115"/>
      <c r="H181" s="55"/>
      <c r="I181" s="56"/>
      <c r="J181" s="66"/>
    </row>
    <row r="182" spans="1:10" ht="12" customHeight="1">
      <c r="A182" s="73"/>
      <c r="B182" s="73"/>
      <c r="C182" s="65"/>
      <c r="D182" s="54"/>
      <c r="E182" s="66"/>
      <c r="F182" s="82"/>
      <c r="G182" s="115"/>
      <c r="H182" s="55"/>
      <c r="I182" s="56"/>
      <c r="J182" s="66"/>
    </row>
    <row r="183" spans="1:10" ht="12" customHeight="1">
      <c r="A183" s="73"/>
      <c r="B183" s="73"/>
      <c r="C183" s="65"/>
      <c r="D183" s="54"/>
      <c r="E183" s="66"/>
      <c r="F183" s="82"/>
      <c r="G183" s="115"/>
      <c r="H183" s="55"/>
      <c r="I183" s="56"/>
      <c r="J183" s="66"/>
    </row>
    <row r="184" spans="1:10" ht="12" customHeight="1">
      <c r="A184" s="73"/>
      <c r="B184" s="73"/>
      <c r="C184" s="73"/>
      <c r="D184" s="66"/>
      <c r="E184" s="66"/>
      <c r="F184" s="125"/>
      <c r="G184" s="66"/>
      <c r="H184" s="66"/>
      <c r="I184" s="74"/>
      <c r="J184" s="66"/>
    </row>
    <row r="185" spans="1:10" ht="12" customHeight="1">
      <c r="A185" s="73"/>
      <c r="B185" s="73"/>
      <c r="C185" s="144"/>
      <c r="D185" s="118"/>
      <c r="E185" s="118"/>
      <c r="F185" s="134"/>
      <c r="G185" s="66"/>
      <c r="H185" s="66"/>
      <c r="I185" s="145"/>
      <c r="J185" s="118"/>
    </row>
    <row r="186" spans="1:10" ht="12" customHeight="1">
      <c r="A186" s="73"/>
      <c r="B186" s="73"/>
      <c r="C186" s="73"/>
      <c r="D186" s="95"/>
      <c r="E186" s="66"/>
      <c r="F186" s="125"/>
      <c r="G186" s="66"/>
      <c r="H186" s="95"/>
      <c r="I186" s="125"/>
      <c r="J186" s="66"/>
    </row>
    <row r="187" spans="1:10" ht="12" customHeight="1">
      <c r="A187" s="73"/>
      <c r="B187" s="73"/>
      <c r="C187" s="73"/>
      <c r="D187" s="95"/>
      <c r="E187" s="66"/>
      <c r="F187" s="125"/>
      <c r="G187" s="66"/>
      <c r="H187" s="95"/>
      <c r="I187" s="125"/>
      <c r="J187" s="66"/>
    </row>
    <row r="188" spans="1:10" ht="12" customHeight="1" thickBot="1">
      <c r="A188" s="73"/>
      <c r="B188" s="7" t="s">
        <v>12</v>
      </c>
      <c r="C188" s="7"/>
      <c r="D188" s="11"/>
      <c r="E188" s="66"/>
      <c r="F188" s="12"/>
      <c r="G188" s="66"/>
      <c r="H188" s="11"/>
      <c r="I188" s="12"/>
      <c r="J188" s="108"/>
    </row>
    <row r="189" spans="1:10" ht="12" customHeight="1">
      <c r="A189" s="76"/>
      <c r="B189" s="77"/>
      <c r="C189" s="256"/>
      <c r="D189" s="257"/>
      <c r="E189" s="257"/>
      <c r="F189" s="258"/>
      <c r="G189" s="257"/>
      <c r="H189" s="257"/>
      <c r="I189" s="259"/>
      <c r="J189" s="260"/>
    </row>
    <row r="190" spans="1:10" ht="12" customHeight="1">
      <c r="A190" s="81"/>
      <c r="B190" s="73"/>
      <c r="C190" s="73"/>
      <c r="D190" s="66"/>
      <c r="E190" s="66"/>
      <c r="F190" s="125"/>
      <c r="G190" s="66"/>
      <c r="H190" s="66"/>
      <c r="I190" s="125"/>
      <c r="J190" s="114"/>
    </row>
    <row r="191" spans="1:10" ht="12" customHeight="1">
      <c r="A191" s="81"/>
      <c r="B191" s="73"/>
      <c r="C191" s="73"/>
      <c r="D191" s="66"/>
      <c r="E191" s="66"/>
      <c r="F191" s="125"/>
      <c r="G191" s="66"/>
      <c r="H191" s="66"/>
      <c r="I191" s="125"/>
      <c r="J191" s="114"/>
    </row>
    <row r="192" spans="1:10" ht="12" customHeight="1">
      <c r="A192" s="81"/>
      <c r="B192" s="73"/>
      <c r="C192" s="7"/>
      <c r="D192" s="66"/>
      <c r="E192" s="66"/>
      <c r="F192" s="12"/>
      <c r="G192" s="66"/>
      <c r="H192" s="66"/>
      <c r="I192" s="12"/>
      <c r="J192" s="245"/>
    </row>
    <row r="193" spans="1:10" ht="12" customHeight="1">
      <c r="A193" s="81"/>
      <c r="B193" s="73"/>
      <c r="C193" s="73"/>
      <c r="D193" s="66"/>
      <c r="E193" s="66"/>
      <c r="F193" s="125"/>
      <c r="G193" s="66"/>
      <c r="H193" s="66"/>
      <c r="I193" s="74"/>
      <c r="J193" s="83"/>
    </row>
    <row r="194" spans="1:10" ht="12" customHeight="1">
      <c r="A194" s="81"/>
      <c r="B194" s="7" t="s">
        <v>13</v>
      </c>
      <c r="C194" s="73"/>
      <c r="D194" s="66"/>
      <c r="E194" s="66"/>
      <c r="F194" s="125"/>
      <c r="G194" s="66"/>
      <c r="H194" s="66"/>
      <c r="I194" s="74"/>
      <c r="J194" s="83"/>
    </row>
    <row r="195" spans="1:10" ht="12" customHeight="1">
      <c r="A195" s="81"/>
      <c r="B195" s="73"/>
      <c r="C195" s="73"/>
      <c r="D195" s="66"/>
      <c r="E195" s="66"/>
      <c r="F195" s="125"/>
      <c r="G195" s="66"/>
      <c r="H195" s="66"/>
      <c r="I195" s="74"/>
      <c r="J195" s="83"/>
    </row>
    <row r="196" spans="1:10" ht="12" customHeight="1">
      <c r="A196" s="81"/>
      <c r="B196" s="84"/>
      <c r="C196" s="73"/>
      <c r="D196" s="66"/>
      <c r="E196" s="66"/>
      <c r="F196" s="125"/>
      <c r="G196" s="66"/>
      <c r="H196" s="66"/>
      <c r="I196" s="74"/>
      <c r="J196" s="83"/>
    </row>
    <row r="197" spans="1:10" ht="12" customHeight="1">
      <c r="A197" s="81"/>
      <c r="B197" s="84"/>
      <c r="C197" s="73"/>
      <c r="D197" s="66"/>
      <c r="E197" s="66"/>
      <c r="F197" s="125"/>
      <c r="G197" s="66"/>
      <c r="H197" s="66"/>
      <c r="I197" s="74"/>
      <c r="J197" s="83"/>
    </row>
    <row r="198" spans="1:10" ht="12" customHeight="1">
      <c r="A198" s="81"/>
      <c r="B198" s="73"/>
      <c r="C198" s="73"/>
      <c r="D198" s="66"/>
      <c r="E198" s="66"/>
      <c r="F198" s="125"/>
      <c r="G198" s="66"/>
      <c r="H198" s="66"/>
      <c r="I198" s="74"/>
      <c r="J198" s="83"/>
    </row>
    <row r="199" spans="1:10" ht="12" customHeight="1">
      <c r="A199" s="81"/>
      <c r="B199" s="73"/>
      <c r="C199" s="73"/>
      <c r="D199" s="66"/>
      <c r="E199" s="66"/>
      <c r="F199" s="125"/>
      <c r="G199" s="66"/>
      <c r="H199" s="66"/>
      <c r="I199" s="74"/>
      <c r="J199" s="83"/>
    </row>
    <row r="200" spans="1:10" ht="12" customHeight="1">
      <c r="A200" s="81"/>
      <c r="B200" s="73"/>
      <c r="C200" s="73"/>
      <c r="D200" s="66"/>
      <c r="E200" s="66"/>
      <c r="F200" s="125"/>
      <c r="G200" s="66"/>
      <c r="H200" s="66"/>
      <c r="I200" s="74"/>
      <c r="J200" s="83"/>
    </row>
    <row r="201" spans="1:10" ht="12" customHeight="1">
      <c r="A201" s="81"/>
      <c r="B201" s="73"/>
      <c r="C201" s="73"/>
      <c r="D201" s="66"/>
      <c r="E201" s="66"/>
      <c r="F201" s="125"/>
      <c r="G201" s="66"/>
      <c r="H201" s="66"/>
      <c r="I201" s="74"/>
      <c r="J201" s="83"/>
    </row>
    <row r="202" spans="1:10" ht="12" customHeight="1">
      <c r="A202" s="81"/>
      <c r="B202" s="73"/>
      <c r="C202" s="73"/>
      <c r="D202" s="66"/>
      <c r="E202" s="66"/>
      <c r="F202" s="125"/>
      <c r="G202" s="66"/>
      <c r="H202" s="66"/>
      <c r="I202" s="74"/>
      <c r="J202" s="83"/>
    </row>
    <row r="203" spans="1:10" ht="12" customHeight="1">
      <c r="A203" s="81"/>
      <c r="B203" s="73"/>
      <c r="C203" s="73"/>
      <c r="D203" s="66"/>
      <c r="E203" s="66"/>
      <c r="F203" s="125"/>
      <c r="G203" s="66"/>
      <c r="H203" s="66"/>
      <c r="I203" s="74"/>
      <c r="J203" s="83"/>
    </row>
    <row r="204" spans="1:10" ht="12" customHeight="1" thickBot="1">
      <c r="A204" s="97"/>
      <c r="B204" s="98"/>
      <c r="C204" s="98"/>
      <c r="D204" s="99"/>
      <c r="E204" s="99"/>
      <c r="F204" s="126"/>
      <c r="G204" s="99"/>
      <c r="H204" s="99"/>
      <c r="I204" s="100"/>
      <c r="J204" s="101"/>
    </row>
    <row r="205" spans="1:10" ht="12" customHeight="1">
      <c r="A205" s="65"/>
      <c r="B205" s="65"/>
      <c r="C205" s="65"/>
      <c r="D205" s="54"/>
      <c r="E205" s="54"/>
      <c r="F205" s="138"/>
      <c r="G205" s="54"/>
      <c r="H205" s="54"/>
      <c r="I205" s="90"/>
      <c r="J205" s="59"/>
    </row>
    <row r="206" spans="1:10" ht="12" customHeight="1">
      <c r="A206" s="65"/>
      <c r="B206" s="6" t="str">
        <f>Inputs!$D$2</f>
        <v>Rocky Mountain Power</v>
      </c>
      <c r="C206" s="49"/>
      <c r="D206" s="52"/>
      <c r="E206" s="52"/>
      <c r="F206" s="116"/>
      <c r="G206" s="52"/>
      <c r="H206" s="52"/>
      <c r="I206" s="60" t="s">
        <v>0</v>
      </c>
      <c r="J206" s="61">
        <v>12.4</v>
      </c>
    </row>
    <row r="207" spans="1:10" ht="12" customHeight="1">
      <c r="A207" s="65"/>
      <c r="B207" s="6" t="str">
        <f>Inputs!$D$3</f>
        <v>Utah General Rate Case - June 2015</v>
      </c>
      <c r="C207" s="49"/>
      <c r="D207" s="52"/>
      <c r="E207" s="52"/>
      <c r="F207" s="116"/>
      <c r="G207" s="52"/>
      <c r="H207" s="52"/>
      <c r="I207" s="50"/>
      <c r="J207" s="62"/>
    </row>
    <row r="208" spans="1:10" ht="12" customHeight="1">
      <c r="A208" s="65"/>
      <c r="B208" s="25" t="s">
        <v>305</v>
      </c>
      <c r="C208" s="49"/>
      <c r="D208" s="52"/>
      <c r="E208" s="52"/>
      <c r="F208" s="116"/>
      <c r="G208" s="52"/>
      <c r="H208" s="52"/>
      <c r="I208" s="50"/>
      <c r="J208" s="62"/>
    </row>
    <row r="209" spans="1:10" ht="12" customHeight="1">
      <c r="A209" s="65"/>
      <c r="B209" s="49"/>
      <c r="C209" s="49"/>
      <c r="D209" s="52"/>
      <c r="E209" s="52"/>
      <c r="F209" s="116"/>
      <c r="G209" s="52"/>
      <c r="H209" s="52"/>
      <c r="I209" s="50"/>
      <c r="J209" s="62"/>
    </row>
    <row r="210" spans="1:10" ht="12" customHeight="1">
      <c r="A210" s="65"/>
      <c r="B210" s="49"/>
      <c r="C210" s="49"/>
      <c r="D210" s="52"/>
      <c r="E210" s="52"/>
      <c r="F210" s="117" t="s">
        <v>583</v>
      </c>
      <c r="G210" s="52"/>
      <c r="H210" s="52"/>
      <c r="I210" s="50"/>
      <c r="J210" s="62"/>
    </row>
    <row r="211" spans="1:10" ht="12" customHeight="1">
      <c r="A211" s="65"/>
      <c r="B211" s="49"/>
      <c r="C211" s="49"/>
      <c r="D211" s="52"/>
      <c r="E211" s="52"/>
      <c r="F211" s="117" t="s">
        <v>1</v>
      </c>
      <c r="G211" s="52"/>
      <c r="H211" s="52"/>
      <c r="I211" s="63" t="str">
        <f>+Inputs!$D$6</f>
        <v>UTAH</v>
      </c>
      <c r="J211" s="52"/>
    </row>
    <row r="212" spans="1:10" ht="12" customHeight="1">
      <c r="A212" s="65"/>
      <c r="B212" s="49"/>
      <c r="C212" s="49"/>
      <c r="D212" s="33" t="s">
        <v>2</v>
      </c>
      <c r="E212" s="33" t="s">
        <v>3</v>
      </c>
      <c r="F212" s="38" t="s">
        <v>4</v>
      </c>
      <c r="G212" s="33" t="s">
        <v>5</v>
      </c>
      <c r="H212" s="39" t="s">
        <v>6</v>
      </c>
      <c r="I212" s="34" t="s">
        <v>7</v>
      </c>
      <c r="J212" s="33" t="s">
        <v>8</v>
      </c>
    </row>
    <row r="213" spans="1:10" ht="12" customHeight="1">
      <c r="A213" s="73"/>
      <c r="B213" s="28" t="s">
        <v>186</v>
      </c>
      <c r="C213" s="102"/>
      <c r="D213" s="103"/>
      <c r="E213" s="103"/>
      <c r="F213" s="103"/>
      <c r="G213" s="103"/>
      <c r="H213" s="66"/>
      <c r="I213" s="82"/>
      <c r="J213" s="66"/>
    </row>
    <row r="214" spans="1:10" ht="12" customHeight="1">
      <c r="A214" s="73"/>
      <c r="B214" s="109" t="s">
        <v>576</v>
      </c>
      <c r="C214" s="109"/>
      <c r="D214" s="180">
        <v>456</v>
      </c>
      <c r="E214" s="180">
        <v>3</v>
      </c>
      <c r="F214" s="82">
        <v>719310</v>
      </c>
      <c r="G214" s="57" t="s">
        <v>28</v>
      </c>
      <c r="H214" s="55">
        <f>VLOOKUP(G214,'Rebuttal Alloc. Factors'!$B$2:$M$110,7,FALSE)</f>
        <v>0.4262831716003761</v>
      </c>
      <c r="I214" s="173">
        <f>F214*H214</f>
        <v>306629.74816386652</v>
      </c>
      <c r="J214" s="104" t="s">
        <v>585</v>
      </c>
    </row>
    <row r="215" spans="1:10" ht="12" customHeight="1">
      <c r="A215" s="73"/>
      <c r="B215" s="109"/>
      <c r="C215" s="109"/>
      <c r="D215" s="109"/>
      <c r="E215" s="109"/>
      <c r="F215" s="109"/>
      <c r="G215" s="109"/>
      <c r="H215" s="55"/>
      <c r="I215" s="56"/>
      <c r="J215" s="104"/>
    </row>
    <row r="216" spans="1:10" ht="12" customHeight="1">
      <c r="A216" s="73"/>
      <c r="B216" s="109"/>
      <c r="C216" s="109"/>
      <c r="D216" s="109"/>
      <c r="E216" s="109"/>
      <c r="F216" s="109"/>
      <c r="G216" s="109"/>
      <c r="H216" s="55"/>
      <c r="I216" s="56"/>
      <c r="J216" s="104"/>
    </row>
    <row r="217" spans="1:10" ht="12" customHeight="1">
      <c r="A217" s="73"/>
      <c r="B217" s="47" t="s">
        <v>577</v>
      </c>
      <c r="C217" s="110"/>
      <c r="D217" s="57"/>
      <c r="E217" s="57"/>
      <c r="F217" s="172"/>
      <c r="G217" s="57"/>
      <c r="H217" s="55"/>
      <c r="I217" s="71"/>
      <c r="J217" s="88"/>
    </row>
    <row r="218" spans="1:10" ht="12" customHeight="1">
      <c r="A218" s="73"/>
      <c r="B218" s="197" t="s">
        <v>496</v>
      </c>
      <c r="C218" s="110"/>
      <c r="D218" s="57"/>
      <c r="E218" s="57"/>
      <c r="F218" s="59"/>
      <c r="G218" s="57"/>
      <c r="H218" s="118"/>
      <c r="I218" s="145"/>
      <c r="J218" s="88"/>
    </row>
    <row r="219" spans="1:10" ht="12" customHeight="1">
      <c r="A219" s="73"/>
      <c r="B219" s="110" t="s">
        <v>503</v>
      </c>
      <c r="C219" s="110"/>
      <c r="D219" s="57">
        <v>456</v>
      </c>
      <c r="E219" s="57">
        <v>3</v>
      </c>
      <c r="F219" s="59">
        <v>90145.517128964479</v>
      </c>
      <c r="G219" s="57" t="s">
        <v>28</v>
      </c>
      <c r="H219" s="55">
        <f>VLOOKUP(G219,'Rebuttal Alloc. Factors'!$B$2:$M$110,7,FALSE)</f>
        <v>0.4262831716003761</v>
      </c>
      <c r="I219" s="173">
        <f t="shared" ref="I219:I222" si="6">F219*H219</f>
        <v>38427.516947291006</v>
      </c>
      <c r="J219" s="88"/>
    </row>
    <row r="220" spans="1:10" ht="12" customHeight="1">
      <c r="A220" s="73"/>
      <c r="B220" s="110" t="s">
        <v>497</v>
      </c>
      <c r="C220" s="110"/>
      <c r="D220" s="57">
        <v>456</v>
      </c>
      <c r="E220" s="57">
        <v>3</v>
      </c>
      <c r="F220" s="59">
        <v>-3993.5402788241718</v>
      </c>
      <c r="G220" s="57" t="s">
        <v>188</v>
      </c>
      <c r="H220" s="55">
        <f>VLOOKUP(G220,'Rebuttal Alloc. Factors'!$B$2:$M$110,7,FALSE)</f>
        <v>0</v>
      </c>
      <c r="I220" s="173">
        <f t="shared" si="6"/>
        <v>0</v>
      </c>
      <c r="J220" s="88"/>
    </row>
    <row r="221" spans="1:10" ht="12" customHeight="1">
      <c r="A221" s="73"/>
      <c r="B221" s="110" t="s">
        <v>498</v>
      </c>
      <c r="C221" s="110"/>
      <c r="D221" s="57">
        <v>456</v>
      </c>
      <c r="E221" s="57">
        <v>3</v>
      </c>
      <c r="F221" s="59">
        <v>-66171.656617889355</v>
      </c>
      <c r="G221" s="57" t="s">
        <v>189</v>
      </c>
      <c r="H221" s="55">
        <f>VLOOKUP(G221,'Rebuttal Alloc. Factors'!$B$2:$M$110,7,FALSE)</f>
        <v>0</v>
      </c>
      <c r="I221" s="173">
        <f t="shared" si="6"/>
        <v>0</v>
      </c>
      <c r="J221" s="88"/>
    </row>
    <row r="222" spans="1:10" ht="12" customHeight="1">
      <c r="A222" s="73"/>
      <c r="B222" s="110" t="s">
        <v>499</v>
      </c>
      <c r="C222" s="110"/>
      <c r="D222" s="57">
        <v>456</v>
      </c>
      <c r="E222" s="57">
        <v>3</v>
      </c>
      <c r="F222" s="59">
        <v>-19980.32023225099</v>
      </c>
      <c r="G222" s="57" t="s">
        <v>190</v>
      </c>
      <c r="H222" s="55">
        <f>VLOOKUP(G222,'Rebuttal Alloc. Factors'!$B$2:$M$110,7,FALSE)</f>
        <v>0</v>
      </c>
      <c r="I222" s="173">
        <f t="shared" si="6"/>
        <v>0</v>
      </c>
      <c r="J222" s="88"/>
    </row>
    <row r="223" spans="1:10" ht="12" customHeight="1">
      <c r="A223" s="73"/>
      <c r="B223" s="110"/>
      <c r="C223" s="110"/>
      <c r="D223" s="57"/>
      <c r="E223" s="57"/>
      <c r="F223" s="214">
        <f>SUM(F219:F222)</f>
        <v>-4.3655745685100555E-11</v>
      </c>
      <c r="G223" s="57"/>
      <c r="H223" s="55"/>
      <c r="I223" s="214">
        <f>SUM(I219:I222)</f>
        <v>38427.516947291006</v>
      </c>
      <c r="J223" s="104" t="s">
        <v>585</v>
      </c>
    </row>
    <row r="224" spans="1:10" ht="12" customHeight="1">
      <c r="A224" s="73"/>
      <c r="B224" s="110" t="s">
        <v>13</v>
      </c>
      <c r="C224" s="110"/>
      <c r="D224" s="57"/>
      <c r="E224" s="57"/>
      <c r="F224" s="59"/>
      <c r="G224" s="57"/>
      <c r="H224" s="55"/>
      <c r="I224" s="93"/>
      <c r="J224" s="88"/>
    </row>
    <row r="225" spans="1:10" ht="12" customHeight="1">
      <c r="A225" s="73"/>
      <c r="B225" s="197" t="s">
        <v>500</v>
      </c>
      <c r="C225" s="110"/>
      <c r="D225" s="57"/>
      <c r="E225" s="57"/>
      <c r="F225" s="59"/>
      <c r="G225" s="57"/>
      <c r="H225" s="55"/>
      <c r="I225" s="56"/>
      <c r="J225" s="88"/>
    </row>
    <row r="226" spans="1:10" ht="12" customHeight="1">
      <c r="A226" s="73"/>
      <c r="B226" s="110" t="s">
        <v>503</v>
      </c>
      <c r="C226" s="110"/>
      <c r="D226" s="57">
        <v>456</v>
      </c>
      <c r="E226" s="57">
        <v>3</v>
      </c>
      <c r="F226" s="59">
        <v>187527.92207571724</v>
      </c>
      <c r="G226" s="57" t="s">
        <v>28</v>
      </c>
      <c r="H226" s="55">
        <f>VLOOKUP(G226,'Rebuttal Alloc. Factors'!$B$2:$M$110,7,FALSE)</f>
        <v>0.4262831716003761</v>
      </c>
      <c r="I226" s="173">
        <f t="shared" ref="I226:I228" si="7">F226*H226</f>
        <v>79939.997386064933</v>
      </c>
      <c r="J226" s="88"/>
    </row>
    <row r="227" spans="1:10" ht="12" customHeight="1">
      <c r="A227" s="73"/>
      <c r="B227" s="110" t="s">
        <v>498</v>
      </c>
      <c r="C227" s="110"/>
      <c r="D227" s="57">
        <v>456</v>
      </c>
      <c r="E227" s="57">
        <v>3</v>
      </c>
      <c r="F227" s="59">
        <v>-10673.387139723898</v>
      </c>
      <c r="G227" s="57" t="s">
        <v>188</v>
      </c>
      <c r="H227" s="55">
        <f>VLOOKUP(G227,'Rebuttal Alloc. Factors'!$B$2:$M$110,7,FALSE)</f>
        <v>0</v>
      </c>
      <c r="I227" s="173">
        <f t="shared" si="7"/>
        <v>0</v>
      </c>
      <c r="J227" s="88"/>
    </row>
    <row r="228" spans="1:10" ht="12" customHeight="1">
      <c r="A228" s="73"/>
      <c r="B228" s="110" t="s">
        <v>497</v>
      </c>
      <c r="C228" s="112"/>
      <c r="D228" s="57">
        <v>456</v>
      </c>
      <c r="E228" s="57">
        <v>3</v>
      </c>
      <c r="F228" s="59">
        <v>-176854.53493599314</v>
      </c>
      <c r="G228" s="71" t="s">
        <v>189</v>
      </c>
      <c r="H228" s="55">
        <f>VLOOKUP(G228,'Rebuttal Alloc. Factors'!$B$2:$M$110,7,FALSE)</f>
        <v>0</v>
      </c>
      <c r="I228" s="173">
        <f t="shared" si="7"/>
        <v>0</v>
      </c>
      <c r="J228" s="88"/>
    </row>
    <row r="229" spans="1:10" ht="12" customHeight="1">
      <c r="A229" s="73"/>
      <c r="B229" s="47"/>
      <c r="C229" s="112"/>
      <c r="D229" s="110"/>
      <c r="E229" s="57"/>
      <c r="F229" s="214">
        <f>SUM(F226:F228)</f>
        <v>0</v>
      </c>
      <c r="G229" s="71"/>
      <c r="H229" s="55"/>
      <c r="I229" s="214">
        <f>SUM(I226:I228)</f>
        <v>79939.997386064933</v>
      </c>
      <c r="J229" s="104" t="s">
        <v>585</v>
      </c>
    </row>
    <row r="230" spans="1:10" ht="12" customHeight="1">
      <c r="A230" s="73"/>
      <c r="B230" s="110" t="s">
        <v>13</v>
      </c>
      <c r="C230" s="112"/>
      <c r="D230" s="57"/>
      <c r="E230" s="57"/>
      <c r="F230" s="59"/>
      <c r="G230" s="57"/>
      <c r="H230" s="55"/>
      <c r="I230" s="56"/>
      <c r="J230" s="88"/>
    </row>
    <row r="231" spans="1:10" ht="12" customHeight="1">
      <c r="A231" s="73"/>
      <c r="B231" s="197" t="s">
        <v>501</v>
      </c>
      <c r="C231" s="112"/>
      <c r="D231" s="57"/>
      <c r="E231" s="57"/>
      <c r="F231" s="59"/>
      <c r="G231" s="57"/>
      <c r="H231" s="55"/>
      <c r="I231" s="56"/>
      <c r="J231" s="88"/>
    </row>
    <row r="232" spans="1:10" ht="12" customHeight="1">
      <c r="A232" s="73"/>
      <c r="B232" s="110" t="s">
        <v>503</v>
      </c>
      <c r="C232" s="112"/>
      <c r="D232" s="57">
        <v>456</v>
      </c>
      <c r="E232" s="57">
        <v>3</v>
      </c>
      <c r="F232" s="59">
        <v>1006.0827936970163</v>
      </c>
      <c r="G232" s="57" t="s">
        <v>28</v>
      </c>
      <c r="H232" s="55">
        <f>VLOOKUP(G232,'Rebuttal Alloc. Factors'!$B$2:$M$110,7,FALSE)</f>
        <v>0.4262831716003761</v>
      </c>
      <c r="I232" s="173">
        <f t="shared" ref="I232:I235" si="8">F232*H232</f>
        <v>428.87616418973101</v>
      </c>
      <c r="J232" s="88"/>
    </row>
    <row r="233" spans="1:10" ht="12" customHeight="1">
      <c r="A233" s="73"/>
      <c r="B233" s="110" t="s">
        <v>497</v>
      </c>
      <c r="C233" s="112"/>
      <c r="D233" s="57">
        <v>456</v>
      </c>
      <c r="E233" s="57">
        <v>3</v>
      </c>
      <c r="F233" s="59">
        <v>-1006.0827936971</v>
      </c>
      <c r="G233" s="57" t="s">
        <v>188</v>
      </c>
      <c r="H233" s="55">
        <f>VLOOKUP(G233,'Rebuttal Alloc. Factors'!$B$2:$M$110,7,FALSE)</f>
        <v>0</v>
      </c>
      <c r="I233" s="173">
        <f t="shared" si="8"/>
        <v>0</v>
      </c>
      <c r="J233" s="88"/>
    </row>
    <row r="234" spans="1:10" ht="12" customHeight="1">
      <c r="A234" s="73"/>
      <c r="B234" s="73" t="s">
        <v>502</v>
      </c>
      <c r="C234" s="84"/>
      <c r="D234" s="66">
        <v>456</v>
      </c>
      <c r="E234" s="66">
        <v>3</v>
      </c>
      <c r="F234" s="59">
        <v>-16670.462924013118</v>
      </c>
      <c r="G234" s="57" t="s">
        <v>189</v>
      </c>
      <c r="H234" s="55">
        <f>VLOOKUP(G234,'Rebuttal Alloc. Factors'!$B$2:$M$110,7,FALSE)</f>
        <v>0</v>
      </c>
      <c r="I234" s="173">
        <f t="shared" si="8"/>
        <v>0</v>
      </c>
      <c r="J234" s="88"/>
    </row>
    <row r="235" spans="1:10" ht="12" customHeight="1">
      <c r="A235" s="73"/>
      <c r="B235" s="73" t="s">
        <v>502</v>
      </c>
      <c r="C235" s="17"/>
      <c r="D235" s="66">
        <v>456</v>
      </c>
      <c r="E235" s="66">
        <v>3</v>
      </c>
      <c r="F235" s="59">
        <v>16670.462924013118</v>
      </c>
      <c r="G235" s="66" t="s">
        <v>24</v>
      </c>
      <c r="H235" s="55">
        <f>VLOOKUP(G235,'Rebuttal Alloc. Factors'!$B$2:$M$110,7,FALSE)</f>
        <v>0</v>
      </c>
      <c r="I235" s="173">
        <f t="shared" si="8"/>
        <v>0</v>
      </c>
      <c r="J235" s="88"/>
    </row>
    <row r="236" spans="1:10" ht="12" customHeight="1">
      <c r="A236" s="73"/>
      <c r="B236" s="73"/>
      <c r="C236" s="73"/>
      <c r="D236" s="66"/>
      <c r="E236" s="66"/>
      <c r="F236" s="214">
        <f>SUM(F232:F235)</f>
        <v>-8.3673512563109398E-11</v>
      </c>
      <c r="G236" s="113"/>
      <c r="H236" s="55"/>
      <c r="I236" s="214">
        <f>SUM(I232:I235)</f>
        <v>428.87616418973101</v>
      </c>
      <c r="J236" s="104" t="s">
        <v>585</v>
      </c>
    </row>
    <row r="237" spans="1:10" ht="12" customHeight="1">
      <c r="A237" s="73"/>
      <c r="B237" s="73"/>
      <c r="C237" s="84"/>
      <c r="D237" s="66"/>
      <c r="E237" s="22"/>
      <c r="F237" s="56"/>
      <c r="G237" s="22"/>
      <c r="H237" s="55"/>
      <c r="I237" s="56"/>
      <c r="J237" s="88"/>
    </row>
    <row r="238" spans="1:10" ht="12" customHeight="1">
      <c r="A238" s="73"/>
      <c r="B238" s="109" t="s">
        <v>579</v>
      </c>
      <c r="C238" s="109"/>
      <c r="D238" s="180"/>
      <c r="E238" s="180"/>
      <c r="F238" s="220">
        <f>+F236+F229+F223+F214</f>
        <v>719309.99999999988</v>
      </c>
      <c r="G238" s="57"/>
      <c r="H238" s="55"/>
      <c r="I238" s="220">
        <f>+I236+I229+I223+I214</f>
        <v>425426.13866141217</v>
      </c>
      <c r="J238" s="104" t="s">
        <v>13</v>
      </c>
    </row>
    <row r="239" spans="1:10" ht="12" customHeight="1">
      <c r="A239" s="73"/>
      <c r="B239" s="73"/>
      <c r="C239" s="84"/>
      <c r="D239" s="66"/>
      <c r="E239" s="22"/>
      <c r="F239" s="56"/>
      <c r="G239" s="22"/>
      <c r="H239" s="55"/>
      <c r="I239" s="56"/>
      <c r="J239" s="88"/>
    </row>
    <row r="240" spans="1:10" ht="12" customHeight="1">
      <c r="A240" s="64"/>
      <c r="B240" s="109" t="s">
        <v>580</v>
      </c>
      <c r="C240" s="109"/>
      <c r="D240" s="180">
        <v>456</v>
      </c>
      <c r="E240" s="180">
        <v>3</v>
      </c>
      <c r="F240" s="265">
        <v>2779.7000000000007</v>
      </c>
      <c r="G240" s="57" t="s">
        <v>28</v>
      </c>
      <c r="H240" s="55">
        <f>VLOOKUP(G240,'Rebuttal Alloc. Factors'!$B$2:$M$110,7,FALSE)</f>
        <v>0.4262831716003761</v>
      </c>
      <c r="I240" s="173">
        <f>F240*H240</f>
        <v>1184.9393320975657</v>
      </c>
      <c r="J240" s="104" t="s">
        <v>585</v>
      </c>
    </row>
    <row r="241" spans="1:10" ht="12" customHeight="1">
      <c r="A241" s="64"/>
      <c r="B241" s="73"/>
      <c r="C241" s="84"/>
      <c r="D241" s="66"/>
      <c r="E241" s="22"/>
      <c r="F241" s="56"/>
      <c r="G241" s="22"/>
      <c r="H241" s="55"/>
      <c r="I241" s="56"/>
      <c r="J241" s="67"/>
    </row>
    <row r="242" spans="1:10" ht="12" customHeight="1" thickBot="1">
      <c r="A242" s="64"/>
      <c r="B242" s="89" t="s">
        <v>578</v>
      </c>
      <c r="C242" s="7"/>
      <c r="D242" s="66"/>
      <c r="E242" s="66"/>
      <c r="F242" s="238">
        <f>+F238+F240</f>
        <v>722089.69999999984</v>
      </c>
      <c r="G242" s="113"/>
      <c r="H242" s="55"/>
      <c r="I242" s="238">
        <f>+I238+I240</f>
        <v>426611.07799350977</v>
      </c>
      <c r="J242" s="104" t="s">
        <v>13</v>
      </c>
    </row>
    <row r="243" spans="1:10" ht="12" customHeight="1" thickTop="1">
      <c r="A243" s="64"/>
      <c r="B243" s="73"/>
      <c r="C243" s="84"/>
      <c r="D243" s="66"/>
      <c r="E243" s="22"/>
      <c r="F243" s="56"/>
      <c r="G243" s="22"/>
      <c r="H243" s="55"/>
      <c r="I243" s="56"/>
      <c r="J243" s="67"/>
    </row>
    <row r="244" spans="1:10" ht="12" customHeight="1">
      <c r="A244" s="64"/>
      <c r="B244" s="84"/>
      <c r="C244" s="7"/>
      <c r="D244" s="66"/>
      <c r="E244" s="66"/>
      <c r="F244" s="82"/>
      <c r="G244" s="113"/>
      <c r="H244" s="55"/>
      <c r="I244" s="56"/>
      <c r="J244" s="67"/>
    </row>
    <row r="245" spans="1:10" ht="12" customHeight="1">
      <c r="A245" s="64"/>
      <c r="B245" s="109"/>
      <c r="C245" s="7"/>
      <c r="D245" s="57"/>
      <c r="E245" s="57"/>
      <c r="F245" s="59"/>
      <c r="G245" s="57"/>
      <c r="H245" s="55"/>
      <c r="I245" s="173"/>
      <c r="J245" s="67"/>
    </row>
    <row r="246" spans="1:10" ht="12" customHeight="1">
      <c r="A246" s="64"/>
      <c r="B246" s="73"/>
      <c r="C246" s="73"/>
      <c r="D246" s="66"/>
      <c r="E246" s="66"/>
      <c r="F246" s="56"/>
      <c r="G246" s="66"/>
      <c r="H246" s="55"/>
      <c r="I246" s="56"/>
      <c r="J246" s="67"/>
    </row>
    <row r="247" spans="1:10" ht="12" customHeight="1">
      <c r="A247" s="64"/>
      <c r="B247" s="73"/>
      <c r="C247" s="73"/>
      <c r="D247" s="66"/>
      <c r="E247" s="66"/>
      <c r="F247" s="56"/>
      <c r="G247" s="66"/>
      <c r="H247" s="55"/>
      <c r="I247" s="56"/>
      <c r="J247" s="67"/>
    </row>
    <row r="248" spans="1:10" ht="12" customHeight="1">
      <c r="A248" s="64"/>
      <c r="B248" s="84"/>
      <c r="C248" s="65"/>
      <c r="D248" s="54"/>
      <c r="E248" s="66"/>
      <c r="F248" s="82"/>
      <c r="G248" s="115"/>
      <c r="H248" s="55"/>
      <c r="I248" s="56"/>
      <c r="J248" s="67"/>
    </row>
    <row r="249" spans="1:10" ht="12" customHeight="1">
      <c r="A249" s="64"/>
      <c r="B249" s="84"/>
      <c r="C249" s="65"/>
      <c r="D249" s="54"/>
      <c r="E249" s="66"/>
      <c r="F249" s="82"/>
      <c r="G249" s="115"/>
      <c r="H249" s="55"/>
      <c r="I249" s="56"/>
      <c r="J249" s="67"/>
    </row>
    <row r="250" spans="1:10" ht="12" customHeight="1">
      <c r="A250" s="64"/>
      <c r="B250" s="84"/>
      <c r="C250" s="65"/>
      <c r="D250" s="54"/>
      <c r="E250" s="66"/>
      <c r="F250" s="82"/>
      <c r="G250" s="115"/>
      <c r="H250" s="55"/>
      <c r="I250" s="56"/>
      <c r="J250" s="67"/>
    </row>
    <row r="251" spans="1:10" ht="12" customHeight="1">
      <c r="A251" s="64"/>
      <c r="B251" s="84"/>
      <c r="C251" s="65"/>
      <c r="D251" s="54"/>
      <c r="E251" s="66"/>
      <c r="F251" s="82"/>
      <c r="G251" s="115"/>
      <c r="H251" s="55"/>
      <c r="I251" s="56"/>
      <c r="J251" s="67"/>
    </row>
    <row r="252" spans="1:10" ht="12" customHeight="1">
      <c r="A252" s="64"/>
      <c r="B252" s="84"/>
      <c r="C252" s="65"/>
      <c r="D252" s="54"/>
      <c r="E252" s="66"/>
      <c r="F252" s="82"/>
      <c r="G252" s="115"/>
      <c r="H252" s="55"/>
      <c r="I252" s="56"/>
      <c r="J252" s="67"/>
    </row>
    <row r="253" spans="1:10" ht="12" customHeight="1">
      <c r="A253" s="64"/>
      <c r="B253" s="84"/>
      <c r="C253" s="65"/>
      <c r="D253" s="54"/>
      <c r="E253" s="66"/>
      <c r="F253" s="82"/>
      <c r="G253" s="115"/>
      <c r="H253" s="55"/>
      <c r="I253" s="56"/>
      <c r="J253" s="67"/>
    </row>
    <row r="254" spans="1:10" ht="12" customHeight="1">
      <c r="A254" s="64"/>
      <c r="B254" s="84"/>
      <c r="C254" s="144"/>
      <c r="D254" s="118"/>
      <c r="E254" s="118"/>
      <c r="F254" s="134"/>
      <c r="G254" s="118"/>
      <c r="H254" s="118"/>
      <c r="I254" s="145"/>
      <c r="J254" s="118"/>
    </row>
    <row r="255" spans="1:10" ht="12" customHeight="1">
      <c r="A255" s="64"/>
      <c r="B255" s="84"/>
      <c r="C255" s="73"/>
      <c r="D255" s="147"/>
      <c r="E255" s="66"/>
      <c r="F255" s="106"/>
      <c r="G255" s="115"/>
      <c r="H255" s="55"/>
      <c r="I255" s="106"/>
      <c r="J255" s="67"/>
    </row>
    <row r="256" spans="1:10" ht="12" customHeight="1">
      <c r="A256" s="64"/>
      <c r="B256" s="84"/>
      <c r="C256" s="73"/>
      <c r="D256" s="106"/>
      <c r="E256" s="115"/>
      <c r="F256" s="106"/>
      <c r="G256" s="115"/>
      <c r="H256" s="55"/>
      <c r="I256" s="106"/>
      <c r="J256" s="56"/>
    </row>
    <row r="257" spans="1:10" ht="12" customHeight="1">
      <c r="A257" s="73"/>
      <c r="B257" s="84"/>
      <c r="C257" s="73"/>
      <c r="D257" s="106"/>
      <c r="E257" s="115"/>
      <c r="F257" s="106"/>
      <c r="G257" s="115"/>
      <c r="H257" s="55"/>
      <c r="I257" s="106"/>
      <c r="J257" s="67"/>
    </row>
    <row r="258" spans="1:10" ht="12" customHeight="1">
      <c r="A258" s="73"/>
      <c r="B258" s="73"/>
      <c r="C258" s="7"/>
      <c r="D258" s="15"/>
      <c r="E258" s="66"/>
      <c r="F258" s="15"/>
      <c r="G258" s="66"/>
      <c r="H258" s="66"/>
      <c r="I258" s="15"/>
      <c r="J258" s="56"/>
    </row>
    <row r="259" spans="1:10" ht="12" customHeight="1">
      <c r="A259" s="73"/>
      <c r="B259" s="73"/>
      <c r="C259" s="144"/>
      <c r="D259" s="118"/>
      <c r="E259" s="118"/>
      <c r="F259" s="134"/>
      <c r="G259" s="118"/>
      <c r="H259" s="118"/>
      <c r="I259" s="145"/>
      <c r="J259" s="118"/>
    </row>
    <row r="260" spans="1:10" ht="12" customHeight="1">
      <c r="A260" s="73"/>
      <c r="B260" s="73"/>
      <c r="C260" s="144"/>
      <c r="D260" s="118"/>
      <c r="E260" s="118"/>
      <c r="F260" s="134"/>
      <c r="G260" s="118"/>
      <c r="H260" s="118"/>
      <c r="I260" s="145"/>
      <c r="J260" s="118"/>
    </row>
    <row r="261" spans="1:10" ht="12" customHeight="1">
      <c r="A261" s="73"/>
      <c r="B261" s="73"/>
      <c r="C261" s="73"/>
      <c r="D261" s="66"/>
      <c r="E261" s="66"/>
      <c r="F261" s="106"/>
      <c r="G261" s="66"/>
      <c r="H261" s="66"/>
      <c r="I261" s="106"/>
      <c r="J261" s="56"/>
    </row>
    <row r="262" spans="1:10" ht="12" customHeight="1" thickBot="1">
      <c r="A262" s="64"/>
      <c r="B262" s="16" t="s">
        <v>12</v>
      </c>
      <c r="C262" s="73"/>
      <c r="D262" s="66"/>
      <c r="E262" s="66"/>
      <c r="F262" s="125"/>
      <c r="G262" s="66"/>
      <c r="H262" s="66"/>
      <c r="I262" s="74"/>
      <c r="J262" s="56"/>
    </row>
    <row r="263" spans="1:10" ht="12" customHeight="1">
      <c r="A263" s="76"/>
      <c r="B263" s="77"/>
      <c r="C263" s="77"/>
      <c r="D263" s="78"/>
      <c r="E263" s="78"/>
      <c r="F263" s="124"/>
      <c r="G263" s="78"/>
      <c r="H263" s="78"/>
      <c r="I263" s="79"/>
      <c r="J263" s="80"/>
    </row>
    <row r="264" spans="1:10" ht="12" customHeight="1">
      <c r="A264" s="81"/>
      <c r="B264" s="84"/>
      <c r="C264" s="73"/>
      <c r="D264" s="66"/>
      <c r="E264" s="66"/>
      <c r="F264" s="125"/>
      <c r="G264" s="66"/>
      <c r="H264" s="66"/>
      <c r="I264" s="74"/>
      <c r="J264" s="83"/>
    </row>
    <row r="265" spans="1:10" ht="12" customHeight="1">
      <c r="A265" s="81"/>
      <c r="B265" s="84"/>
      <c r="C265" s="73"/>
      <c r="D265" s="66"/>
      <c r="E265" s="66"/>
      <c r="F265" s="125"/>
      <c r="G265" s="66"/>
      <c r="H265" s="66"/>
      <c r="I265" s="74"/>
      <c r="J265" s="83"/>
    </row>
    <row r="266" spans="1:10" ht="12" customHeight="1">
      <c r="A266" s="81"/>
      <c r="B266" s="73"/>
      <c r="C266" s="73"/>
      <c r="D266" s="66"/>
      <c r="E266" s="66"/>
      <c r="F266" s="125"/>
      <c r="G266" s="66"/>
      <c r="H266" s="66"/>
      <c r="I266" s="74"/>
      <c r="J266" s="83"/>
    </row>
    <row r="267" spans="1:10" ht="12" customHeight="1">
      <c r="A267" s="81"/>
      <c r="B267" s="73"/>
      <c r="C267" s="73"/>
      <c r="D267" s="66"/>
      <c r="E267" s="66"/>
      <c r="F267" s="125"/>
      <c r="G267" s="66"/>
      <c r="H267" s="66"/>
      <c r="I267" s="74"/>
      <c r="J267" s="83"/>
    </row>
    <row r="268" spans="1:10" ht="12" customHeight="1">
      <c r="A268" s="81"/>
      <c r="B268" s="73"/>
      <c r="C268" s="73"/>
      <c r="D268" s="66"/>
      <c r="E268" s="66"/>
      <c r="F268" s="125"/>
      <c r="G268" s="66"/>
      <c r="H268" s="66"/>
      <c r="I268" s="74"/>
      <c r="J268" s="83"/>
    </row>
    <row r="269" spans="1:10" ht="12" customHeight="1">
      <c r="A269" s="81"/>
      <c r="B269" s="73"/>
      <c r="C269" s="73"/>
      <c r="D269" s="66"/>
      <c r="E269" s="66"/>
      <c r="F269" s="125"/>
      <c r="G269" s="66"/>
      <c r="H269" s="66"/>
      <c r="I269" s="74"/>
      <c r="J269" s="83"/>
    </row>
    <row r="270" spans="1:10" ht="12" customHeight="1">
      <c r="A270" s="81"/>
      <c r="B270" s="73"/>
      <c r="C270" s="73"/>
      <c r="D270" s="66"/>
      <c r="E270" s="66"/>
      <c r="F270" s="125"/>
      <c r="G270" s="66"/>
      <c r="H270" s="66"/>
      <c r="I270" s="74"/>
      <c r="J270" s="83"/>
    </row>
    <row r="271" spans="1:10" ht="12" customHeight="1">
      <c r="A271" s="81"/>
      <c r="B271" s="73"/>
      <c r="C271" s="73"/>
      <c r="D271" s="66"/>
      <c r="E271" s="66"/>
      <c r="F271" s="125"/>
      <c r="G271" s="66"/>
      <c r="H271" s="66"/>
      <c r="I271" s="74"/>
      <c r="J271" s="83"/>
    </row>
    <row r="272" spans="1:10" ht="12" customHeight="1" thickBot="1">
      <c r="A272" s="97"/>
      <c r="B272" s="98"/>
      <c r="C272" s="98"/>
      <c r="D272" s="99"/>
      <c r="E272" s="99"/>
      <c r="F272" s="126"/>
      <c r="G272" s="99"/>
      <c r="H272" s="99"/>
      <c r="I272" s="100"/>
      <c r="J272" s="101"/>
    </row>
    <row r="273" spans="1:10" ht="12" customHeight="1">
      <c r="A273" s="65"/>
      <c r="B273" s="65"/>
      <c r="C273" s="65"/>
      <c r="D273" s="54"/>
      <c r="E273" s="54"/>
      <c r="F273" s="138"/>
      <c r="G273" s="54"/>
      <c r="H273" s="54"/>
      <c r="I273" s="148"/>
      <c r="J273" s="59"/>
    </row>
    <row r="274" spans="1:10" ht="12" customHeight="1">
      <c r="A274" s="65"/>
      <c r="B274" s="6" t="str">
        <f>Inputs!$D$2</f>
        <v>Rocky Mountain Power</v>
      </c>
      <c r="C274" s="49"/>
      <c r="D274" s="52"/>
      <c r="E274" s="52"/>
      <c r="F274" s="116"/>
      <c r="G274" s="52"/>
      <c r="H274" s="52"/>
      <c r="I274" s="60" t="s">
        <v>0</v>
      </c>
      <c r="J274" s="61">
        <v>12.5</v>
      </c>
    </row>
    <row r="275" spans="1:10" ht="12" customHeight="1">
      <c r="A275" s="65"/>
      <c r="B275" s="6" t="str">
        <f>Inputs!$D$3</f>
        <v>Utah General Rate Case - June 2015</v>
      </c>
      <c r="C275" s="49"/>
      <c r="D275" s="52"/>
      <c r="E275" s="52"/>
      <c r="F275" s="116"/>
      <c r="G275" s="52"/>
      <c r="H275" s="52"/>
      <c r="I275" s="50"/>
      <c r="J275" s="62"/>
    </row>
    <row r="276" spans="1:10" ht="12" customHeight="1">
      <c r="A276" s="65"/>
      <c r="B276" s="25" t="s">
        <v>644</v>
      </c>
      <c r="C276" s="49"/>
      <c r="D276" s="52"/>
      <c r="E276" s="52"/>
      <c r="F276" s="116"/>
      <c r="G276" s="52"/>
      <c r="H276" s="52"/>
      <c r="I276" s="50"/>
      <c r="J276" s="62"/>
    </row>
    <row r="277" spans="1:10" ht="12" customHeight="1">
      <c r="A277" s="65"/>
      <c r="B277" s="49"/>
      <c r="C277" s="49"/>
      <c r="D277" s="52"/>
      <c r="E277" s="52"/>
      <c r="F277" s="116"/>
      <c r="G277" s="52"/>
      <c r="H277" s="52"/>
      <c r="I277" s="50"/>
      <c r="J277" s="62"/>
    </row>
    <row r="278" spans="1:10" ht="12" customHeight="1">
      <c r="A278" s="65"/>
      <c r="B278" s="49"/>
      <c r="C278" s="49"/>
      <c r="D278" s="52"/>
      <c r="E278" s="52"/>
      <c r="F278" s="117" t="s">
        <v>583</v>
      </c>
      <c r="G278" s="52"/>
      <c r="H278" s="52"/>
      <c r="I278" s="50"/>
      <c r="J278" s="62"/>
    </row>
    <row r="279" spans="1:10" ht="12" customHeight="1">
      <c r="A279" s="65"/>
      <c r="B279" s="49"/>
      <c r="C279" s="49"/>
      <c r="D279" s="52"/>
      <c r="E279" s="52"/>
      <c r="F279" s="117" t="s">
        <v>1</v>
      </c>
      <c r="G279" s="52"/>
      <c r="H279" s="52"/>
      <c r="I279" s="63" t="str">
        <f>+Inputs!$D$6</f>
        <v>UTAH</v>
      </c>
      <c r="J279" s="52"/>
    </row>
    <row r="280" spans="1:10" ht="12" customHeight="1">
      <c r="A280" s="65"/>
      <c r="B280" s="49"/>
      <c r="C280" s="49"/>
      <c r="D280" s="33" t="s">
        <v>2</v>
      </c>
      <c r="E280" s="33" t="s">
        <v>3</v>
      </c>
      <c r="F280" s="38" t="s">
        <v>4</v>
      </c>
      <c r="G280" s="33" t="s">
        <v>5</v>
      </c>
      <c r="H280" s="39" t="s">
        <v>6</v>
      </c>
      <c r="I280" s="34" t="s">
        <v>7</v>
      </c>
      <c r="J280" s="33" t="s">
        <v>8</v>
      </c>
    </row>
    <row r="281" spans="1:10" ht="12" customHeight="1">
      <c r="A281" s="73"/>
      <c r="B281" s="19" t="s">
        <v>186</v>
      </c>
      <c r="C281" s="65"/>
      <c r="D281" s="54"/>
      <c r="E281" s="54"/>
      <c r="F281" s="74"/>
      <c r="G281" s="59"/>
      <c r="H281" s="55"/>
      <c r="I281" s="56"/>
      <c r="J281" s="66"/>
    </row>
    <row r="282" spans="1:10" ht="12" customHeight="1">
      <c r="A282" s="73"/>
      <c r="B282" s="133" t="s">
        <v>688</v>
      </c>
      <c r="C282" s="129"/>
      <c r="D282" s="128">
        <v>456</v>
      </c>
      <c r="E282" s="128">
        <v>3</v>
      </c>
      <c r="F282" s="59">
        <v>-244985.1592298669</v>
      </c>
      <c r="G282" s="131" t="s">
        <v>187</v>
      </c>
      <c r="H282" s="55">
        <f>VLOOKUP(G282,'Rebuttal Alloc. Factors'!$B$2:$M$110,7,FALSE)</f>
        <v>1</v>
      </c>
      <c r="I282" s="173">
        <f>F282*H282</f>
        <v>-244985.1592298669</v>
      </c>
      <c r="J282" s="104" t="s">
        <v>587</v>
      </c>
    </row>
    <row r="283" spans="1:10" ht="12" customHeight="1">
      <c r="A283" s="73"/>
      <c r="B283" s="129"/>
      <c r="C283" s="130"/>
      <c r="D283" s="131"/>
      <c r="E283" s="131"/>
      <c r="F283" s="128"/>
      <c r="G283" s="131"/>
      <c r="H283" s="142"/>
      <c r="I283" s="71"/>
      <c r="J283" s="240"/>
    </row>
    <row r="284" spans="1:10" ht="12" customHeight="1">
      <c r="A284" s="73"/>
      <c r="B284" s="133"/>
      <c r="C284" s="129"/>
      <c r="D284" s="128"/>
      <c r="E284" s="54"/>
      <c r="F284" s="71"/>
      <c r="G284" s="128"/>
      <c r="H284" s="55"/>
      <c r="I284" s="56"/>
      <c r="J284" s="240"/>
    </row>
    <row r="285" spans="1:10" ht="12" customHeight="1">
      <c r="A285" s="73"/>
      <c r="B285" s="133"/>
      <c r="C285" s="129"/>
      <c r="D285" s="128"/>
      <c r="E285" s="128"/>
      <c r="F285" s="129"/>
      <c r="G285" s="131"/>
      <c r="H285" s="55"/>
      <c r="I285" s="56"/>
      <c r="J285" s="240"/>
    </row>
    <row r="286" spans="1:10" ht="12" customHeight="1">
      <c r="A286" s="73"/>
      <c r="B286" s="133"/>
      <c r="C286" s="129"/>
      <c r="D286" s="128"/>
      <c r="E286" s="128"/>
      <c r="F286" s="59"/>
      <c r="G286" s="128"/>
      <c r="H286" s="55"/>
      <c r="I286" s="56"/>
      <c r="J286" s="240"/>
    </row>
    <row r="287" spans="1:10" ht="12" customHeight="1">
      <c r="A287" s="73"/>
      <c r="B287" s="187"/>
      <c r="C287" s="129"/>
      <c r="D287" s="128"/>
      <c r="E287" s="128"/>
      <c r="F287" s="129"/>
      <c r="G287" s="131"/>
      <c r="H287" s="55"/>
      <c r="I287" s="56"/>
      <c r="J287" s="240"/>
    </row>
    <row r="288" spans="1:10" ht="12" customHeight="1">
      <c r="A288" s="73"/>
      <c r="B288" s="133"/>
      <c r="C288" s="129"/>
      <c r="D288" s="128"/>
      <c r="E288" s="128"/>
      <c r="F288" s="129"/>
      <c r="G288" s="131"/>
      <c r="H288" s="55"/>
      <c r="I288" s="56"/>
      <c r="J288" s="240"/>
    </row>
    <row r="289" spans="1:10" ht="12" customHeight="1">
      <c r="A289" s="73"/>
      <c r="B289" s="187"/>
      <c r="C289" s="129"/>
      <c r="D289" s="128"/>
      <c r="E289" s="128"/>
      <c r="F289" s="59"/>
      <c r="G289" s="128"/>
      <c r="H289" s="55"/>
      <c r="I289" s="56"/>
      <c r="J289" s="240"/>
    </row>
    <row r="290" spans="1:10" ht="12" customHeight="1">
      <c r="A290" s="73"/>
      <c r="B290" s="187"/>
      <c r="C290" s="129"/>
      <c r="D290" s="128"/>
      <c r="E290" s="128"/>
      <c r="F290" s="59"/>
      <c r="G290" s="128"/>
      <c r="H290" s="55"/>
      <c r="I290" s="56"/>
      <c r="J290" s="240"/>
    </row>
    <row r="291" spans="1:10" ht="12" customHeight="1">
      <c r="A291" s="73"/>
      <c r="B291" s="144"/>
      <c r="C291" s="144"/>
      <c r="D291" s="118"/>
      <c r="E291" s="118"/>
      <c r="F291" s="71"/>
      <c r="G291" s="118"/>
      <c r="H291" s="118"/>
      <c r="I291" s="71"/>
      <c r="J291" s="240"/>
    </row>
    <row r="292" spans="1:10" ht="12" customHeight="1">
      <c r="A292" s="73"/>
      <c r="B292" s="187"/>
      <c r="C292" s="129"/>
      <c r="D292" s="128"/>
      <c r="E292" s="128"/>
      <c r="F292" s="129"/>
      <c r="G292" s="131"/>
      <c r="H292" s="55"/>
      <c r="I292" s="56"/>
      <c r="J292" s="240"/>
    </row>
    <row r="293" spans="1:10" ht="12" customHeight="1">
      <c r="A293" s="73"/>
      <c r="B293" s="41"/>
      <c r="C293" s="144"/>
      <c r="D293" s="118"/>
      <c r="E293" s="118"/>
      <c r="F293" s="59"/>
      <c r="G293" s="118"/>
      <c r="H293" s="118"/>
      <c r="I293" s="59"/>
      <c r="J293" s="240"/>
    </row>
    <row r="294" spans="1:10" ht="12" customHeight="1">
      <c r="A294" s="73"/>
      <c r="B294" s="144"/>
      <c r="C294" s="144"/>
      <c r="D294" s="118"/>
      <c r="E294" s="118"/>
      <c r="F294" s="134"/>
      <c r="G294" s="118"/>
      <c r="H294" s="55"/>
      <c r="I294" s="56"/>
      <c r="J294" s="118"/>
    </row>
    <row r="295" spans="1:10" ht="12" customHeight="1">
      <c r="A295" s="73"/>
      <c r="B295" s="154"/>
      <c r="C295" s="154"/>
      <c r="D295" s="30"/>
      <c r="E295" s="30"/>
      <c r="F295" s="82"/>
      <c r="G295" s="30"/>
      <c r="H295" s="55"/>
      <c r="I295" s="56"/>
      <c r="J295" s="56"/>
    </row>
    <row r="296" spans="1:10" ht="12" customHeight="1">
      <c r="A296" s="73"/>
      <c r="B296" s="154"/>
      <c r="C296" s="154"/>
      <c r="D296" s="30"/>
      <c r="E296" s="30"/>
      <c r="F296" s="74"/>
      <c r="G296" s="30"/>
      <c r="H296" s="55"/>
      <c r="I296" s="56"/>
      <c r="J296" s="56"/>
    </row>
    <row r="297" spans="1:10" ht="12" customHeight="1">
      <c r="A297" s="73"/>
      <c r="F297" s="73"/>
      <c r="G297" s="153"/>
      <c r="H297" s="55"/>
      <c r="I297" s="56"/>
      <c r="J297" s="56"/>
    </row>
    <row r="298" spans="1:10" ht="12" customHeight="1">
      <c r="A298" s="73"/>
      <c r="H298" s="55"/>
      <c r="I298" s="56"/>
    </row>
    <row r="299" spans="1:10" ht="12" customHeight="1">
      <c r="A299" s="73"/>
      <c r="F299" s="73"/>
      <c r="G299" s="153"/>
      <c r="H299" s="55"/>
      <c r="I299" s="56"/>
      <c r="J299" s="56"/>
    </row>
    <row r="300" spans="1:10" ht="12" customHeight="1">
      <c r="A300" s="73"/>
      <c r="H300" s="55"/>
      <c r="I300" s="56"/>
    </row>
    <row r="301" spans="1:10" ht="12" customHeight="1">
      <c r="A301" s="84"/>
      <c r="H301" s="55"/>
      <c r="I301" s="56"/>
    </row>
    <row r="302" spans="1:10" ht="12" customHeight="1">
      <c r="A302" s="73"/>
      <c r="H302" s="55"/>
      <c r="I302" s="56"/>
    </row>
    <row r="303" spans="1:10" ht="12" customHeight="1">
      <c r="A303" s="84"/>
      <c r="H303" s="55"/>
      <c r="I303" s="56"/>
    </row>
    <row r="304" spans="1:10" ht="12" customHeight="1">
      <c r="A304" s="73"/>
      <c r="B304" s="154"/>
      <c r="C304" s="154"/>
      <c r="D304" s="30"/>
      <c r="E304" s="30"/>
      <c r="F304" s="82"/>
      <c r="G304" s="30"/>
      <c r="H304" s="55"/>
      <c r="I304" s="56"/>
      <c r="J304" s="56"/>
    </row>
    <row r="305" spans="1:10" ht="12" customHeight="1">
      <c r="A305" s="73"/>
      <c r="B305" s="154"/>
      <c r="C305" s="154"/>
      <c r="D305" s="30"/>
      <c r="E305" s="30"/>
      <c r="F305" s="74"/>
      <c r="G305" s="30"/>
      <c r="H305" s="55"/>
      <c r="I305" s="56"/>
      <c r="J305" s="56"/>
    </row>
    <row r="306" spans="1:10" ht="12" customHeight="1">
      <c r="A306" s="73"/>
      <c r="F306" s="73"/>
      <c r="G306" s="153"/>
      <c r="H306" s="55"/>
      <c r="I306" s="56"/>
      <c r="J306" s="56"/>
    </row>
    <row r="307" spans="1:10" ht="12" customHeight="1">
      <c r="A307" s="73"/>
      <c r="H307" s="55"/>
      <c r="I307" s="56"/>
    </row>
    <row r="308" spans="1:10" ht="12" customHeight="1">
      <c r="A308" s="73"/>
      <c r="H308" s="55"/>
      <c r="I308" s="56"/>
    </row>
    <row r="309" spans="1:10" ht="12" customHeight="1">
      <c r="A309" s="73"/>
      <c r="H309" s="55"/>
      <c r="I309" s="56"/>
    </row>
    <row r="310" spans="1:10" ht="12" customHeight="1">
      <c r="A310" s="73"/>
      <c r="H310" s="55"/>
      <c r="I310" s="56"/>
    </row>
    <row r="311" spans="1:10" ht="12" customHeight="1">
      <c r="A311" s="73"/>
      <c r="B311" s="146"/>
      <c r="C311" s="146"/>
      <c r="D311" s="66"/>
      <c r="E311" s="66"/>
      <c r="F311" s="125"/>
      <c r="G311" s="115"/>
      <c r="H311" s="55"/>
      <c r="I311" s="56"/>
      <c r="J311" s="56"/>
    </row>
    <row r="312" spans="1:10" ht="12" customHeight="1">
      <c r="A312" s="73"/>
      <c r="B312" s="146"/>
      <c r="C312" s="146"/>
      <c r="D312" s="66"/>
      <c r="E312" s="66"/>
      <c r="F312" s="125"/>
      <c r="G312" s="115"/>
      <c r="H312" s="55"/>
      <c r="I312" s="56"/>
      <c r="J312" s="56"/>
    </row>
    <row r="313" spans="1:10" ht="12" customHeight="1">
      <c r="A313" s="73"/>
      <c r="B313" s="146"/>
      <c r="C313" s="146"/>
      <c r="D313" s="66"/>
      <c r="E313" s="66"/>
      <c r="F313" s="125"/>
      <c r="G313" s="115"/>
      <c r="H313" s="55"/>
      <c r="I313" s="56"/>
      <c r="J313" s="56"/>
    </row>
    <row r="314" spans="1:10" ht="12" customHeight="1">
      <c r="A314" s="73"/>
      <c r="B314" s="146"/>
      <c r="C314" s="146"/>
      <c r="D314" s="66"/>
      <c r="E314" s="66"/>
      <c r="F314" s="125"/>
      <c r="G314" s="115"/>
      <c r="H314" s="55"/>
      <c r="I314" s="56"/>
      <c r="J314" s="56"/>
    </row>
    <row r="315" spans="1:10" ht="12" customHeight="1">
      <c r="A315" s="73"/>
      <c r="B315" s="146"/>
      <c r="C315" s="146"/>
      <c r="D315" s="66"/>
      <c r="E315" s="66"/>
      <c r="F315" s="125"/>
      <c r="G315" s="115"/>
      <c r="H315" s="55"/>
      <c r="I315" s="56"/>
      <c r="J315" s="56"/>
    </row>
    <row r="316" spans="1:10" ht="12" customHeight="1">
      <c r="A316" s="73"/>
      <c r="B316" s="146"/>
      <c r="C316" s="146"/>
      <c r="D316" s="66"/>
      <c r="E316" s="66"/>
      <c r="F316" s="125"/>
      <c r="G316" s="115"/>
      <c r="H316" s="55"/>
      <c r="I316" s="56"/>
      <c r="J316" s="56"/>
    </row>
    <row r="317" spans="1:10" ht="12" customHeight="1">
      <c r="A317" s="73"/>
      <c r="B317" s="73"/>
      <c r="C317" s="73"/>
      <c r="D317" s="66"/>
      <c r="E317" s="66"/>
      <c r="F317" s="125"/>
      <c r="G317" s="115"/>
      <c r="H317" s="55"/>
      <c r="I317" s="56"/>
      <c r="J317" s="56"/>
    </row>
    <row r="318" spans="1:10" ht="12" customHeight="1">
      <c r="A318" s="84"/>
      <c r="B318" s="146"/>
      <c r="C318" s="146"/>
      <c r="D318" s="66"/>
      <c r="E318" s="66"/>
      <c r="F318" s="125"/>
      <c r="G318" s="115"/>
      <c r="H318" s="55"/>
      <c r="I318" s="56"/>
      <c r="J318" s="56"/>
    </row>
    <row r="319" spans="1:10" ht="12" customHeight="1">
      <c r="A319" s="73"/>
      <c r="B319" s="73"/>
      <c r="C319" s="73"/>
      <c r="D319" s="66"/>
      <c r="E319" s="66"/>
      <c r="F319" s="125"/>
      <c r="G319" s="115"/>
      <c r="H319" s="55"/>
      <c r="I319" s="56"/>
      <c r="J319" s="155"/>
    </row>
    <row r="320" spans="1:10" ht="12" customHeight="1">
      <c r="A320" s="73"/>
      <c r="B320" s="73"/>
      <c r="C320" s="73"/>
      <c r="D320" s="66"/>
      <c r="E320" s="66"/>
      <c r="F320" s="125"/>
      <c r="G320" s="115"/>
      <c r="H320" s="55"/>
      <c r="I320" s="56"/>
      <c r="J320" s="56"/>
    </row>
    <row r="321" spans="1:10" ht="12" customHeight="1">
      <c r="A321" s="73"/>
      <c r="B321" s="73"/>
      <c r="C321" s="73"/>
      <c r="D321" s="66"/>
      <c r="E321" s="66"/>
      <c r="F321" s="12"/>
      <c r="G321" s="10"/>
      <c r="H321" s="10"/>
      <c r="I321" s="12"/>
      <c r="J321" s="56"/>
    </row>
    <row r="322" spans="1:10" ht="12" customHeight="1">
      <c r="A322" s="73"/>
      <c r="B322" s="73"/>
      <c r="C322" s="73"/>
      <c r="D322" s="66"/>
      <c r="E322" s="66"/>
      <c r="F322" s="12"/>
      <c r="G322" s="10"/>
      <c r="H322" s="10"/>
      <c r="I322" s="12"/>
      <c r="J322" s="56"/>
    </row>
    <row r="323" spans="1:10" ht="12" customHeight="1">
      <c r="A323" s="73"/>
      <c r="B323" s="73"/>
      <c r="C323" s="73"/>
      <c r="D323" s="66"/>
      <c r="E323" s="66"/>
      <c r="F323" s="12"/>
      <c r="G323" s="10"/>
      <c r="H323" s="10"/>
      <c r="I323" s="12"/>
      <c r="J323" s="56"/>
    </row>
    <row r="324" spans="1:10" ht="12" customHeight="1">
      <c r="A324" s="73"/>
      <c r="B324" s="73"/>
      <c r="C324" s="73"/>
      <c r="D324" s="66"/>
      <c r="E324" s="66"/>
      <c r="F324" s="12"/>
      <c r="G324" s="10"/>
      <c r="H324" s="10"/>
      <c r="I324" s="12"/>
      <c r="J324" s="56"/>
    </row>
    <row r="325" spans="1:10" ht="12" customHeight="1">
      <c r="A325" s="73"/>
      <c r="B325" s="73"/>
      <c r="C325" s="73"/>
      <c r="D325" s="66"/>
      <c r="E325" s="66"/>
      <c r="F325" s="12"/>
      <c r="G325" s="10"/>
      <c r="H325" s="10"/>
      <c r="I325" s="12"/>
      <c r="J325" s="56"/>
    </row>
    <row r="326" spans="1:10" ht="12" customHeight="1">
      <c r="A326" s="73"/>
      <c r="B326" s="73"/>
      <c r="C326" s="73"/>
      <c r="D326" s="66"/>
      <c r="E326" s="66"/>
      <c r="F326" s="12"/>
      <c r="G326" s="10"/>
      <c r="H326" s="10"/>
      <c r="I326" s="12"/>
      <c r="J326" s="56"/>
    </row>
    <row r="327" spans="1:10" ht="12" customHeight="1">
      <c r="A327" s="73"/>
      <c r="B327" s="73"/>
      <c r="C327" s="73"/>
      <c r="D327" s="66"/>
      <c r="E327" s="66"/>
      <c r="F327" s="12"/>
      <c r="G327" s="10"/>
      <c r="H327" s="10"/>
      <c r="I327" s="12"/>
      <c r="J327" s="56"/>
    </row>
    <row r="328" spans="1:10" ht="12" customHeight="1">
      <c r="A328" s="73"/>
      <c r="B328" s="73"/>
      <c r="C328" s="73"/>
      <c r="D328" s="66"/>
      <c r="E328" s="66"/>
      <c r="F328" s="125"/>
      <c r="G328" s="66"/>
      <c r="H328" s="66"/>
      <c r="I328" s="74"/>
      <c r="J328" s="56"/>
    </row>
    <row r="329" spans="1:10" ht="12" customHeight="1">
      <c r="A329" s="73"/>
      <c r="B329" s="73"/>
      <c r="C329" s="73"/>
      <c r="D329" s="66"/>
      <c r="E329" s="66"/>
      <c r="F329" s="125"/>
      <c r="G329" s="66"/>
      <c r="H329" s="66"/>
      <c r="I329" s="74"/>
      <c r="J329" s="56"/>
    </row>
    <row r="330" spans="1:10" ht="12" customHeight="1" thickBot="1">
      <c r="A330" s="64"/>
      <c r="B330" s="16" t="s">
        <v>12</v>
      </c>
      <c r="C330" s="64"/>
      <c r="D330" s="66"/>
      <c r="E330" s="66"/>
      <c r="F330" s="137"/>
      <c r="G330" s="61"/>
      <c r="H330" s="61"/>
      <c r="I330" s="91"/>
      <c r="J330" s="96"/>
    </row>
    <row r="331" spans="1:10" ht="12" customHeight="1">
      <c r="A331" s="76"/>
      <c r="B331" s="77"/>
      <c r="C331" s="77"/>
      <c r="D331" s="78"/>
      <c r="E331" s="78"/>
      <c r="F331" s="124"/>
      <c r="G331" s="78"/>
      <c r="H331" s="78"/>
      <c r="I331" s="79"/>
      <c r="J331" s="80"/>
    </row>
    <row r="332" spans="1:10" ht="12" customHeight="1">
      <c r="A332" s="81"/>
      <c r="B332" s="84"/>
      <c r="C332" s="73"/>
      <c r="D332" s="66"/>
      <c r="E332" s="66"/>
      <c r="F332" s="125"/>
      <c r="G332" s="66"/>
      <c r="H332" s="66"/>
      <c r="I332" s="74"/>
      <c r="J332" s="83"/>
    </row>
    <row r="333" spans="1:10" ht="12" customHeight="1">
      <c r="A333" s="81"/>
      <c r="B333" s="84"/>
      <c r="C333" s="73"/>
      <c r="D333" s="66"/>
      <c r="E333" s="66"/>
      <c r="F333" s="125"/>
      <c r="G333" s="66"/>
      <c r="H333" s="66"/>
      <c r="I333" s="74"/>
      <c r="J333" s="83"/>
    </row>
    <row r="334" spans="1:10" ht="12" customHeight="1">
      <c r="A334" s="81"/>
      <c r="B334" s="73"/>
      <c r="C334" s="73"/>
      <c r="D334" s="66"/>
      <c r="E334" s="66"/>
      <c r="F334" s="125"/>
      <c r="G334" s="66"/>
      <c r="H334" s="66"/>
      <c r="I334" s="74"/>
      <c r="J334" s="83"/>
    </row>
    <row r="335" spans="1:10" ht="12" customHeight="1">
      <c r="A335" s="81"/>
      <c r="B335" s="73"/>
      <c r="C335" s="73"/>
      <c r="D335" s="66"/>
      <c r="E335" s="66"/>
      <c r="F335" s="125"/>
      <c r="G335" s="66"/>
      <c r="H335" s="66"/>
      <c r="I335" s="74"/>
      <c r="J335" s="83"/>
    </row>
    <row r="336" spans="1:10" ht="12" customHeight="1">
      <c r="A336" s="81"/>
      <c r="B336" s="73"/>
      <c r="C336" s="73"/>
      <c r="D336" s="66"/>
      <c r="E336" s="66"/>
      <c r="F336" s="125"/>
      <c r="G336" s="66"/>
      <c r="H336" s="66"/>
      <c r="I336" s="74"/>
      <c r="J336" s="83"/>
    </row>
    <row r="337" spans="1:10" ht="12" customHeight="1">
      <c r="A337" s="81"/>
      <c r="B337" s="73"/>
      <c r="C337" s="73"/>
      <c r="D337" s="66"/>
      <c r="E337" s="66"/>
      <c r="F337" s="125"/>
      <c r="G337" s="66"/>
      <c r="H337" s="66"/>
      <c r="I337" s="74"/>
      <c r="J337" s="83"/>
    </row>
    <row r="338" spans="1:10" ht="12" customHeight="1">
      <c r="A338" s="81"/>
      <c r="B338" s="73"/>
      <c r="C338" s="73"/>
      <c r="D338" s="66"/>
      <c r="E338" s="66"/>
      <c r="F338" s="125"/>
      <c r="G338" s="66"/>
      <c r="H338" s="66"/>
      <c r="I338" s="74"/>
      <c r="J338" s="83"/>
    </row>
    <row r="339" spans="1:10" ht="12" customHeight="1">
      <c r="A339" s="81"/>
      <c r="B339" s="73"/>
      <c r="C339" s="73"/>
      <c r="D339" s="66"/>
      <c r="E339" s="66"/>
      <c r="F339" s="125"/>
      <c r="G339" s="66"/>
      <c r="H339" s="66"/>
      <c r="I339" s="74"/>
      <c r="J339" s="83"/>
    </row>
    <row r="340" spans="1:10" ht="12" customHeight="1" thickBot="1">
      <c r="A340" s="97"/>
      <c r="B340" s="98"/>
      <c r="C340" s="98"/>
      <c r="D340" s="99"/>
      <c r="E340" s="99"/>
      <c r="F340" s="126"/>
      <c r="G340" s="99"/>
      <c r="H340" s="99"/>
      <c r="I340" s="100"/>
      <c r="J340" s="101"/>
    </row>
    <row r="341" spans="1:10" ht="12" customHeight="1">
      <c r="A341" s="49"/>
      <c r="B341" s="49"/>
      <c r="C341" s="49"/>
      <c r="D341" s="52"/>
      <c r="E341" s="52"/>
      <c r="F341" s="116"/>
      <c r="G341" s="52"/>
      <c r="H341" s="49"/>
      <c r="I341" s="50"/>
      <c r="J341" s="52"/>
    </row>
    <row r="342" spans="1:10" ht="12" customHeight="1">
      <c r="A342" s="49"/>
      <c r="B342" s="6" t="str">
        <f>Inputs!$D$2</f>
        <v>Rocky Mountain Power</v>
      </c>
      <c r="C342" s="49"/>
      <c r="D342" s="52"/>
      <c r="E342" s="52"/>
      <c r="F342" s="116"/>
      <c r="G342" s="52"/>
      <c r="H342" s="49"/>
      <c r="I342" s="60" t="s">
        <v>0</v>
      </c>
      <c r="J342" s="61">
        <v>12.6</v>
      </c>
    </row>
    <row r="343" spans="1:10" ht="12" customHeight="1">
      <c r="A343" s="49"/>
      <c r="B343" s="6" t="str">
        <f>Inputs!$D$3</f>
        <v>Utah General Rate Case - June 2015</v>
      </c>
      <c r="C343" s="49"/>
      <c r="D343" s="52"/>
      <c r="E343" s="52"/>
      <c r="F343" s="116"/>
      <c r="G343" s="52"/>
      <c r="H343" s="49"/>
      <c r="I343" s="50"/>
      <c r="J343" s="52"/>
    </row>
    <row r="344" spans="1:10" ht="12" customHeight="1">
      <c r="A344" s="49"/>
      <c r="B344" s="8" t="s">
        <v>642</v>
      </c>
      <c r="C344" s="49"/>
      <c r="D344" s="52"/>
      <c r="E344" s="52"/>
      <c r="F344" s="116" t="s">
        <v>13</v>
      </c>
      <c r="G344" s="52"/>
      <c r="H344" s="49"/>
      <c r="I344" s="50"/>
      <c r="J344" s="52"/>
    </row>
    <row r="345" spans="1:10" ht="12" customHeight="1">
      <c r="A345" s="49"/>
      <c r="B345" s="49"/>
      <c r="C345" s="49"/>
      <c r="D345" s="52"/>
      <c r="E345" s="52"/>
      <c r="F345" s="116"/>
      <c r="G345" s="52"/>
      <c r="H345" s="49"/>
      <c r="I345" s="50"/>
      <c r="J345" s="52"/>
    </row>
    <row r="346" spans="1:10" ht="12" customHeight="1">
      <c r="A346" s="49"/>
      <c r="B346" s="49"/>
      <c r="C346" s="49"/>
      <c r="D346" s="52"/>
      <c r="E346" s="52"/>
      <c r="F346" s="117" t="s">
        <v>583</v>
      </c>
      <c r="G346" s="52"/>
      <c r="H346" s="49"/>
      <c r="I346" s="50"/>
      <c r="J346" s="52"/>
    </row>
    <row r="347" spans="1:10" ht="12" customHeight="1">
      <c r="A347" s="49"/>
      <c r="B347" s="49"/>
      <c r="C347" s="49"/>
      <c r="D347" s="52"/>
      <c r="E347" s="52"/>
      <c r="F347" s="117" t="s">
        <v>1</v>
      </c>
      <c r="G347" s="52"/>
      <c r="H347" s="52"/>
      <c r="I347" s="63" t="str">
        <f>+Inputs!$D$6</f>
        <v>UTAH</v>
      </c>
      <c r="J347" s="52"/>
    </row>
    <row r="348" spans="1:10" ht="12" customHeight="1">
      <c r="A348" s="49"/>
      <c r="B348" s="49"/>
      <c r="C348" s="49"/>
      <c r="D348" s="33" t="s">
        <v>2</v>
      </c>
      <c r="E348" s="33" t="s">
        <v>3</v>
      </c>
      <c r="F348" s="38" t="s">
        <v>4</v>
      </c>
      <c r="G348" s="33" t="s">
        <v>5</v>
      </c>
      <c r="H348" s="39" t="s">
        <v>6</v>
      </c>
      <c r="I348" s="34" t="s">
        <v>7</v>
      </c>
      <c r="J348" s="33" t="s">
        <v>8</v>
      </c>
    </row>
    <row r="349" spans="1:10" ht="12" customHeight="1">
      <c r="A349" s="64"/>
      <c r="B349" s="8" t="s">
        <v>186</v>
      </c>
      <c r="C349" s="73"/>
      <c r="D349" s="66"/>
      <c r="E349" s="66"/>
      <c r="F349" s="95"/>
      <c r="G349" s="66"/>
      <c r="H349" s="55" t="s">
        <v>13</v>
      </c>
      <c r="I349" s="173" t="s">
        <v>13</v>
      </c>
      <c r="J349" s="61"/>
    </row>
    <row r="350" spans="1:10" ht="12" customHeight="1">
      <c r="A350" s="64"/>
      <c r="B350" s="178" t="s">
        <v>494</v>
      </c>
      <c r="C350" s="127"/>
      <c r="D350" s="103">
        <v>442</v>
      </c>
      <c r="E350" s="103">
        <v>3</v>
      </c>
      <c r="F350" s="56">
        <f>268722.34556039</f>
        <v>268722.34556038998</v>
      </c>
      <c r="G350" s="71" t="s">
        <v>187</v>
      </c>
      <c r="H350" s="55">
        <f>VLOOKUP(G350,'Rebuttal Alloc. Factors'!$B$2:$M$110,7,FALSE)</f>
        <v>1</v>
      </c>
      <c r="I350" s="173">
        <f>F350*H350</f>
        <v>268722.34556038998</v>
      </c>
      <c r="J350" s="242" t="s">
        <v>493</v>
      </c>
    </row>
    <row r="351" spans="1:10" ht="12" customHeight="1">
      <c r="A351" s="64"/>
      <c r="B351" s="85"/>
      <c r="C351" s="85"/>
      <c r="D351" s="86"/>
      <c r="E351" s="86"/>
      <c r="F351" s="148"/>
      <c r="G351" s="204"/>
      <c r="H351" s="55"/>
      <c r="I351" s="56"/>
      <c r="J351" s="68"/>
    </row>
    <row r="352" spans="1:10" ht="12" customHeight="1">
      <c r="A352" s="64"/>
      <c r="B352" s="85"/>
      <c r="C352" s="85"/>
      <c r="D352" s="86"/>
      <c r="E352" s="86"/>
      <c r="F352" s="148"/>
      <c r="G352" s="204"/>
      <c r="H352" s="55"/>
      <c r="I352" s="56"/>
      <c r="J352" s="68"/>
    </row>
    <row r="353" spans="1:10" ht="12" customHeight="1">
      <c r="A353" s="64"/>
      <c r="B353" s="85"/>
      <c r="C353" s="85"/>
      <c r="D353" s="86"/>
      <c r="E353" s="86"/>
      <c r="F353" s="148"/>
      <c r="G353" s="204"/>
      <c r="H353" s="55"/>
      <c r="I353" s="56"/>
      <c r="J353" s="68"/>
    </row>
    <row r="354" spans="1:10" ht="12" customHeight="1">
      <c r="A354" s="73"/>
      <c r="B354" s="85"/>
      <c r="C354" s="85"/>
      <c r="D354" s="86"/>
      <c r="E354" s="86"/>
      <c r="F354" s="181"/>
      <c r="G354" s="14"/>
      <c r="H354" s="55"/>
      <c r="I354" s="56"/>
      <c r="J354" s="68"/>
    </row>
    <row r="355" spans="1:10" ht="12" customHeight="1">
      <c r="A355" s="73"/>
      <c r="B355" s="275" t="s">
        <v>493</v>
      </c>
      <c r="C355" s="85" t="s">
        <v>698</v>
      </c>
      <c r="D355" s="86"/>
      <c r="E355" s="86"/>
      <c r="F355" s="181"/>
      <c r="G355" s="14"/>
      <c r="H355" s="55"/>
      <c r="I355" s="56"/>
      <c r="J355" s="65"/>
    </row>
    <row r="356" spans="1:10" ht="12" customHeight="1">
      <c r="A356" s="73"/>
      <c r="B356" s="85"/>
      <c r="C356" s="85"/>
      <c r="D356" s="86"/>
      <c r="E356" s="86"/>
      <c r="F356" s="148"/>
      <c r="G356" s="181"/>
      <c r="H356" s="55"/>
      <c r="I356" s="56"/>
      <c r="J356" s="118"/>
    </row>
    <row r="357" spans="1:10" ht="12" customHeight="1">
      <c r="A357" s="73"/>
      <c r="B357" s="85"/>
      <c r="C357" s="85"/>
      <c r="D357" s="86"/>
      <c r="E357" s="86"/>
      <c r="F357" s="148"/>
      <c r="G357" s="181"/>
      <c r="H357" s="55"/>
      <c r="I357" s="56"/>
      <c r="J357" s="68"/>
    </row>
    <row r="358" spans="1:10" ht="12" customHeight="1">
      <c r="A358" s="73"/>
      <c r="B358" s="85"/>
      <c r="C358" s="85"/>
      <c r="D358" s="86"/>
      <c r="E358" s="86"/>
      <c r="F358" s="148"/>
      <c r="G358" s="181"/>
      <c r="H358" s="55"/>
      <c r="I358" s="56"/>
      <c r="J358" s="118"/>
    </row>
    <row r="359" spans="1:10" ht="12" customHeight="1">
      <c r="A359" s="73"/>
      <c r="B359" s="85"/>
      <c r="C359" s="85"/>
      <c r="D359" s="86"/>
      <c r="E359" s="86"/>
      <c r="F359" s="148"/>
      <c r="G359" s="181"/>
      <c r="H359" s="55"/>
      <c r="I359" s="56"/>
      <c r="J359" s="118"/>
    </row>
    <row r="360" spans="1:10" ht="12" customHeight="1">
      <c r="A360" s="73"/>
      <c r="B360" s="85"/>
      <c r="C360" s="85"/>
      <c r="D360" s="86"/>
      <c r="E360" s="86"/>
      <c r="F360" s="148"/>
      <c r="G360" s="181"/>
      <c r="H360" s="55"/>
      <c r="I360" s="56"/>
      <c r="J360" s="118"/>
    </row>
    <row r="361" spans="1:10" ht="12" customHeight="1">
      <c r="A361" s="73"/>
      <c r="B361" s="85"/>
      <c r="C361" s="85"/>
      <c r="D361" s="86"/>
      <c r="E361" s="86"/>
      <c r="F361" s="181"/>
      <c r="G361" s="181"/>
      <c r="H361" s="55"/>
      <c r="I361" s="56"/>
      <c r="J361" s="68"/>
    </row>
    <row r="362" spans="1:10" ht="12" customHeight="1">
      <c r="A362" s="73"/>
      <c r="B362" s="29"/>
      <c r="C362" s="65"/>
      <c r="D362" s="14"/>
      <c r="E362" s="14"/>
      <c r="F362" s="14"/>
      <c r="G362" s="14"/>
      <c r="H362" s="55"/>
      <c r="I362" s="56"/>
      <c r="J362" s="68"/>
    </row>
    <row r="363" spans="1:10" ht="12" customHeight="1">
      <c r="A363" s="73"/>
      <c r="B363" s="19"/>
      <c r="C363" s="65"/>
      <c r="D363" s="54"/>
      <c r="E363" s="54"/>
      <c r="F363" s="233"/>
      <c r="G363" s="54"/>
      <c r="H363" s="55"/>
      <c r="I363" s="56"/>
      <c r="J363" s="65"/>
    </row>
    <row r="364" spans="1:10" ht="12" customHeight="1">
      <c r="A364" s="73"/>
      <c r="B364" s="65"/>
      <c r="C364" s="65"/>
      <c r="D364" s="54"/>
      <c r="E364" s="54"/>
      <c r="F364" s="239"/>
      <c r="G364" s="54"/>
      <c r="H364" s="55"/>
      <c r="I364" s="56"/>
      <c r="J364" s="68"/>
    </row>
    <row r="365" spans="1:10" ht="12" customHeight="1">
      <c r="A365" s="73"/>
      <c r="B365" s="65"/>
      <c r="C365" s="65"/>
      <c r="D365" s="54"/>
      <c r="E365" s="54"/>
      <c r="F365" s="14"/>
      <c r="G365" s="14"/>
      <c r="H365" s="55"/>
      <c r="I365" s="56"/>
      <c r="J365" s="68"/>
    </row>
    <row r="366" spans="1:10" ht="12" customHeight="1">
      <c r="A366" s="73"/>
      <c r="B366" s="65"/>
      <c r="C366" s="65"/>
      <c r="D366" s="54"/>
      <c r="E366" s="54"/>
      <c r="F366" s="239"/>
      <c r="G366" s="54"/>
      <c r="H366" s="55"/>
      <c r="I366" s="56"/>
      <c r="J366" s="68"/>
    </row>
    <row r="367" spans="1:10" ht="12" customHeight="1">
      <c r="A367" s="73"/>
      <c r="B367" s="65"/>
      <c r="C367" s="65"/>
      <c r="D367" s="54"/>
      <c r="E367" s="54"/>
      <c r="F367" s="239"/>
      <c r="G367" s="54"/>
      <c r="H367" s="55"/>
      <c r="I367" s="56"/>
      <c r="J367" s="65"/>
    </row>
    <row r="368" spans="1:10" ht="12" customHeight="1">
      <c r="A368" s="73"/>
      <c r="B368" s="65"/>
      <c r="C368" s="65"/>
      <c r="D368" s="54"/>
      <c r="E368" s="54"/>
      <c r="F368" s="148"/>
      <c r="G368" s="14"/>
      <c r="H368" s="55"/>
      <c r="I368" s="56"/>
      <c r="J368" s="68"/>
    </row>
    <row r="369" spans="1:10" ht="12" customHeight="1">
      <c r="A369" s="73"/>
      <c r="B369" s="65"/>
      <c r="C369" s="65"/>
      <c r="D369" s="54"/>
      <c r="E369" s="54"/>
      <c r="F369" s="14"/>
      <c r="G369" s="14"/>
      <c r="H369" s="55"/>
      <c r="I369" s="56"/>
      <c r="J369" s="68"/>
    </row>
    <row r="370" spans="1:10" ht="12" customHeight="1">
      <c r="A370" s="73"/>
      <c r="B370" s="65"/>
      <c r="C370" s="65"/>
      <c r="D370" s="54"/>
      <c r="E370" s="54"/>
      <c r="F370" s="239"/>
      <c r="G370" s="54"/>
      <c r="H370" s="55"/>
      <c r="I370" s="56"/>
      <c r="J370" s="68"/>
    </row>
    <row r="371" spans="1:10" ht="12" customHeight="1">
      <c r="A371" s="73"/>
      <c r="B371" s="65"/>
      <c r="C371" s="65"/>
      <c r="D371" s="54"/>
      <c r="E371" s="54"/>
      <c r="F371" s="233"/>
      <c r="G371" s="54"/>
      <c r="H371" s="55"/>
      <c r="I371" s="56"/>
      <c r="J371" s="68"/>
    </row>
    <row r="372" spans="1:10" ht="12" customHeight="1">
      <c r="A372" s="73"/>
      <c r="B372" s="65"/>
      <c r="C372" s="65"/>
      <c r="D372" s="54"/>
      <c r="E372" s="54"/>
      <c r="F372" s="233"/>
      <c r="G372" s="54"/>
      <c r="H372" s="55"/>
      <c r="I372" s="56"/>
      <c r="J372" s="68"/>
    </row>
    <row r="373" spans="1:10" ht="12" customHeight="1">
      <c r="A373" s="73"/>
      <c r="B373" s="65"/>
      <c r="C373" s="65"/>
      <c r="D373" s="54"/>
      <c r="E373" s="54"/>
      <c r="F373" s="21"/>
      <c r="G373" s="14"/>
      <c r="H373" s="55"/>
      <c r="I373" s="56"/>
      <c r="J373" s="68"/>
    </row>
    <row r="374" spans="1:10" ht="12" customHeight="1">
      <c r="A374" s="73"/>
      <c r="B374" s="65"/>
      <c r="C374" s="65"/>
      <c r="D374" s="54"/>
      <c r="E374" s="54"/>
      <c r="F374" s="14"/>
      <c r="G374" s="14"/>
      <c r="H374" s="55"/>
      <c r="I374" s="56"/>
      <c r="J374" s="68"/>
    </row>
    <row r="375" spans="1:10" ht="12" customHeight="1">
      <c r="A375" s="73"/>
      <c r="B375" s="65"/>
      <c r="C375" s="65"/>
      <c r="D375" s="54"/>
      <c r="E375" s="54"/>
      <c r="F375" s="233"/>
      <c r="G375" s="54"/>
      <c r="H375" s="55"/>
      <c r="I375" s="56"/>
      <c r="J375" s="68"/>
    </row>
    <row r="376" spans="1:10" ht="12" customHeight="1">
      <c r="A376" s="73"/>
      <c r="B376" s="65"/>
      <c r="C376" s="65"/>
      <c r="D376" s="54"/>
      <c r="E376" s="54"/>
      <c r="F376" s="14"/>
      <c r="G376" s="14"/>
      <c r="H376" s="55"/>
      <c r="I376" s="56"/>
      <c r="J376" s="68"/>
    </row>
    <row r="377" spans="1:10" ht="12" customHeight="1">
      <c r="A377" s="64"/>
      <c r="B377" s="65"/>
      <c r="C377" s="65"/>
      <c r="D377" s="54"/>
      <c r="E377" s="54"/>
      <c r="F377" s="233"/>
      <c r="G377" s="54"/>
      <c r="H377" s="55"/>
      <c r="I377" s="56"/>
      <c r="J377" s="68"/>
    </row>
    <row r="378" spans="1:10" ht="12" customHeight="1">
      <c r="A378" s="64"/>
      <c r="B378" s="65"/>
      <c r="C378" s="65"/>
      <c r="D378" s="54"/>
      <c r="E378" s="54"/>
      <c r="F378" s="14"/>
      <c r="G378" s="14"/>
      <c r="H378" s="55"/>
      <c r="I378" s="56"/>
      <c r="J378" s="68"/>
    </row>
    <row r="379" spans="1:10" ht="12" customHeight="1">
      <c r="A379" s="64"/>
      <c r="B379" s="65"/>
      <c r="C379" s="65"/>
      <c r="D379" s="54"/>
      <c r="E379" s="54"/>
      <c r="F379" s="233"/>
      <c r="G379" s="54"/>
      <c r="H379" s="55"/>
      <c r="I379" s="56"/>
      <c r="J379" s="68"/>
    </row>
    <row r="380" spans="1:10" ht="12" customHeight="1">
      <c r="A380" s="64"/>
      <c r="B380" s="65"/>
      <c r="C380" s="65"/>
      <c r="D380" s="54"/>
      <c r="E380" s="54"/>
      <c r="F380" s="14"/>
      <c r="G380" s="14"/>
      <c r="H380" s="55"/>
      <c r="I380" s="56"/>
      <c r="J380" s="68"/>
    </row>
    <row r="381" spans="1:10" ht="12" customHeight="1">
      <c r="A381" s="64"/>
      <c r="B381" s="65"/>
      <c r="C381" s="65"/>
      <c r="D381" s="14"/>
      <c r="E381" s="14"/>
      <c r="F381" s="59"/>
      <c r="G381" s="14"/>
      <c r="H381" s="55"/>
      <c r="I381" s="59"/>
      <c r="J381" s="68"/>
    </row>
    <row r="382" spans="1:10" ht="12" customHeight="1">
      <c r="A382" s="64"/>
      <c r="B382" s="69"/>
      <c r="C382" s="65"/>
      <c r="D382" s="54"/>
      <c r="E382" s="54"/>
      <c r="F382" s="14"/>
      <c r="G382" s="14"/>
      <c r="H382" s="55"/>
      <c r="I382" s="56"/>
      <c r="J382" s="68"/>
    </row>
    <row r="383" spans="1:10" ht="12" customHeight="1">
      <c r="A383" s="64"/>
      <c r="B383" s="29"/>
      <c r="C383" s="65"/>
      <c r="D383" s="54"/>
      <c r="E383" s="54"/>
      <c r="F383" s="181"/>
      <c r="G383" s="54"/>
      <c r="H383" s="55"/>
      <c r="I383" s="56"/>
      <c r="J383" s="66"/>
    </row>
    <row r="384" spans="1:10" ht="12" customHeight="1">
      <c r="A384" s="64"/>
      <c r="B384" s="89"/>
      <c r="C384" s="73"/>
      <c r="D384" s="66"/>
      <c r="E384" s="66"/>
      <c r="F384" s="106"/>
      <c r="G384" s="115"/>
      <c r="H384" s="55"/>
      <c r="I384" s="56"/>
      <c r="J384" s="66"/>
    </row>
    <row r="385" spans="1:10" ht="12" customHeight="1">
      <c r="A385" s="64"/>
      <c r="B385" s="89"/>
      <c r="C385" s="73"/>
      <c r="D385" s="66"/>
      <c r="E385" s="66"/>
      <c r="F385" s="106"/>
      <c r="G385" s="115"/>
      <c r="H385" s="55"/>
      <c r="I385" s="56"/>
      <c r="J385" s="66"/>
    </row>
    <row r="386" spans="1:10" ht="12" customHeight="1">
      <c r="A386" s="64"/>
      <c r="B386" s="89"/>
      <c r="C386" s="73"/>
      <c r="D386" s="66"/>
      <c r="E386" s="66"/>
      <c r="F386" s="106"/>
      <c r="G386" s="115"/>
      <c r="H386" s="55"/>
      <c r="I386" s="56"/>
      <c r="J386" s="66"/>
    </row>
    <row r="387" spans="1:10" ht="12" customHeight="1">
      <c r="A387" s="64"/>
      <c r="B387" s="89"/>
      <c r="C387" s="73"/>
      <c r="D387" s="66"/>
      <c r="E387" s="66"/>
      <c r="F387" s="106"/>
      <c r="G387" s="115"/>
      <c r="H387" s="55"/>
      <c r="I387" s="56"/>
      <c r="J387" s="66"/>
    </row>
    <row r="388" spans="1:10" ht="12" customHeight="1">
      <c r="A388" s="64"/>
      <c r="B388" s="89"/>
      <c r="C388" s="73"/>
      <c r="D388" s="66"/>
      <c r="E388" s="66"/>
      <c r="F388" s="106"/>
      <c r="G388" s="115"/>
      <c r="H388" s="55"/>
      <c r="I388" s="56"/>
      <c r="J388" s="66"/>
    </row>
    <row r="389" spans="1:10" ht="12" customHeight="1">
      <c r="A389" s="64"/>
      <c r="B389" s="89"/>
      <c r="C389" s="73"/>
      <c r="D389" s="66"/>
      <c r="E389" s="66"/>
      <c r="F389" s="106"/>
      <c r="G389" s="115"/>
      <c r="H389" s="55"/>
      <c r="I389" s="56"/>
      <c r="J389" s="66"/>
    </row>
    <row r="390" spans="1:10" ht="12" customHeight="1">
      <c r="A390" s="64"/>
      <c r="B390" s="89"/>
      <c r="C390" s="73"/>
      <c r="D390" s="66"/>
      <c r="E390" s="66"/>
      <c r="F390" s="106"/>
      <c r="G390" s="115"/>
      <c r="H390" s="55"/>
      <c r="I390" s="56"/>
      <c r="J390" s="66"/>
    </row>
    <row r="391" spans="1:10" ht="12" customHeight="1">
      <c r="A391" s="64"/>
      <c r="B391" s="89"/>
      <c r="C391" s="73"/>
      <c r="D391" s="66"/>
      <c r="E391" s="66"/>
      <c r="F391" s="106"/>
      <c r="G391" s="115"/>
      <c r="H391" s="55"/>
      <c r="I391" s="56"/>
      <c r="J391" s="66"/>
    </row>
    <row r="392" spans="1:10" ht="12" customHeight="1">
      <c r="A392" s="64"/>
      <c r="B392" s="89"/>
      <c r="C392" s="73"/>
      <c r="D392" s="66"/>
      <c r="E392" s="66"/>
      <c r="F392" s="106"/>
      <c r="G392" s="115"/>
      <c r="H392" s="55"/>
      <c r="I392" s="56"/>
      <c r="J392" s="66"/>
    </row>
    <row r="393" spans="1:10" ht="12" customHeight="1">
      <c r="A393" s="73"/>
      <c r="B393" s="89"/>
      <c r="C393" s="73"/>
      <c r="D393" s="66"/>
      <c r="E393" s="66"/>
      <c r="F393" s="106"/>
      <c r="G393" s="115"/>
      <c r="H393" s="55"/>
      <c r="I393" s="56"/>
      <c r="J393" s="56"/>
    </row>
    <row r="394" spans="1:10" ht="12" customHeight="1">
      <c r="A394" s="73"/>
      <c r="B394" s="89"/>
      <c r="C394" s="73"/>
      <c r="D394" s="66"/>
      <c r="E394" s="66"/>
      <c r="F394" s="106"/>
      <c r="G394" s="66"/>
      <c r="H394" s="55"/>
      <c r="I394" s="56"/>
      <c r="J394" s="56"/>
    </row>
    <row r="395" spans="1:10" ht="12" customHeight="1">
      <c r="A395" s="73"/>
      <c r="B395" s="89"/>
      <c r="C395" s="73"/>
      <c r="D395" s="66"/>
      <c r="E395" s="66"/>
      <c r="F395" s="106"/>
      <c r="G395" s="66"/>
      <c r="H395" s="55"/>
      <c r="I395" s="56"/>
      <c r="J395" s="56"/>
    </row>
    <row r="396" spans="1:10" ht="12" customHeight="1">
      <c r="A396" s="73"/>
      <c r="B396" s="89"/>
      <c r="C396" s="73"/>
      <c r="D396" s="66"/>
      <c r="E396" s="66"/>
      <c r="F396" s="106"/>
      <c r="G396" s="66"/>
      <c r="H396" s="56"/>
      <c r="I396" s="56"/>
      <c r="J396" s="56"/>
    </row>
    <row r="397" spans="1:10" ht="12" customHeight="1">
      <c r="A397" s="73"/>
      <c r="B397" s="89"/>
      <c r="C397" s="73"/>
      <c r="D397" s="66"/>
      <c r="E397" s="66"/>
      <c r="F397" s="106"/>
      <c r="G397" s="66"/>
      <c r="H397" s="66"/>
      <c r="I397" s="56"/>
      <c r="J397" s="67"/>
    </row>
    <row r="398" spans="1:10" ht="12" customHeight="1" thickBot="1">
      <c r="A398" s="73"/>
      <c r="B398" s="16" t="s">
        <v>12</v>
      </c>
      <c r="C398" s="73"/>
      <c r="D398" s="66"/>
      <c r="E398" s="66"/>
      <c r="F398" s="106"/>
      <c r="G398" s="66"/>
      <c r="H398" s="66"/>
      <c r="I398" s="74"/>
      <c r="J398" s="56"/>
    </row>
    <row r="399" spans="1:10" ht="12" customHeight="1">
      <c r="A399" s="76"/>
      <c r="B399" s="77"/>
      <c r="C399" s="77"/>
      <c r="D399" s="78"/>
      <c r="E399" s="78"/>
      <c r="F399" s="124"/>
      <c r="G399" s="78"/>
      <c r="H399" s="78"/>
      <c r="I399" s="79"/>
      <c r="J399" s="80"/>
    </row>
    <row r="400" spans="1:10" ht="12" customHeight="1">
      <c r="A400" s="81"/>
      <c r="B400" s="84"/>
      <c r="C400" s="73"/>
      <c r="D400" s="66"/>
      <c r="E400" s="66"/>
      <c r="F400" s="125"/>
      <c r="G400" s="66"/>
      <c r="H400" s="66"/>
      <c r="I400" s="74"/>
      <c r="J400" s="83"/>
    </row>
    <row r="401" spans="1:10" ht="12" customHeight="1">
      <c r="A401" s="81"/>
      <c r="B401" s="84"/>
      <c r="C401" s="73"/>
      <c r="D401" s="66"/>
      <c r="E401" s="66"/>
      <c r="F401" s="125"/>
      <c r="G401" s="66"/>
      <c r="H401" s="66"/>
      <c r="I401" s="74"/>
      <c r="J401" s="83"/>
    </row>
    <row r="402" spans="1:10" ht="12" customHeight="1">
      <c r="A402" s="81"/>
      <c r="B402" s="73"/>
      <c r="C402" s="73"/>
      <c r="D402" s="66"/>
      <c r="E402" s="66"/>
      <c r="F402" s="125"/>
      <c r="G402" s="66"/>
      <c r="H402" s="66"/>
      <c r="I402" s="74"/>
      <c r="J402" s="83"/>
    </row>
    <row r="403" spans="1:10" ht="12" customHeight="1">
      <c r="A403" s="81"/>
      <c r="B403" s="73"/>
      <c r="C403" s="73"/>
      <c r="D403" s="66"/>
      <c r="E403" s="66"/>
      <c r="F403" s="125"/>
      <c r="G403" s="66"/>
      <c r="H403" s="66"/>
      <c r="I403" s="74"/>
      <c r="J403" s="83"/>
    </row>
    <row r="404" spans="1:10" ht="12" customHeight="1">
      <c r="A404" s="81"/>
      <c r="B404" s="73"/>
      <c r="C404" s="73"/>
      <c r="D404" s="66"/>
      <c r="E404" s="66"/>
      <c r="F404" s="125"/>
      <c r="G404" s="66"/>
      <c r="H404" s="66"/>
      <c r="I404" s="74"/>
      <c r="J404" s="83"/>
    </row>
    <row r="405" spans="1:10" ht="12" customHeight="1">
      <c r="A405" s="81"/>
      <c r="B405" s="73"/>
      <c r="C405" s="73"/>
      <c r="D405" s="66"/>
      <c r="E405" s="66"/>
      <c r="F405" s="125"/>
      <c r="G405" s="66"/>
      <c r="H405" s="66"/>
      <c r="I405" s="74"/>
      <c r="J405" s="83"/>
    </row>
    <row r="406" spans="1:10" ht="12" customHeight="1">
      <c r="A406" s="81"/>
      <c r="B406" s="73"/>
      <c r="C406" s="73"/>
      <c r="D406" s="66"/>
      <c r="E406" s="66"/>
      <c r="F406" s="125"/>
      <c r="G406" s="66"/>
      <c r="H406" s="66"/>
      <c r="I406" s="74"/>
      <c r="J406" s="83"/>
    </row>
    <row r="407" spans="1:10" ht="12" customHeight="1">
      <c r="A407" s="81"/>
      <c r="B407" s="73"/>
      <c r="C407" s="73"/>
      <c r="D407" s="66"/>
      <c r="E407" s="66"/>
      <c r="F407" s="125"/>
      <c r="G407" s="66"/>
      <c r="H407" s="66"/>
      <c r="I407" s="74"/>
      <c r="J407" s="83"/>
    </row>
    <row r="408" spans="1:10" ht="12" customHeight="1" thickBot="1">
      <c r="A408" s="97"/>
      <c r="B408" s="98"/>
      <c r="C408" s="98"/>
      <c r="D408" s="99"/>
      <c r="E408" s="99"/>
      <c r="F408" s="126"/>
      <c r="G408" s="99"/>
      <c r="H408" s="99"/>
      <c r="I408" s="100"/>
      <c r="J408" s="101"/>
    </row>
    <row r="409" spans="1:10" ht="12" customHeight="1">
      <c r="A409" s="49"/>
      <c r="B409" s="49"/>
      <c r="C409" s="49"/>
      <c r="D409" s="52"/>
      <c r="E409" s="52"/>
      <c r="F409" s="116"/>
      <c r="G409" s="52"/>
      <c r="H409" s="52"/>
      <c r="I409" s="50"/>
      <c r="J409" s="62"/>
    </row>
    <row r="410" spans="1:10" ht="12" customHeight="1">
      <c r="A410" s="49"/>
      <c r="B410" s="6" t="str">
        <f>Inputs!$D$2</f>
        <v>Rocky Mountain Power</v>
      </c>
      <c r="C410" s="49"/>
      <c r="D410" s="52"/>
      <c r="E410" s="52"/>
      <c r="F410" s="116"/>
      <c r="G410" s="52"/>
      <c r="H410" s="52"/>
      <c r="I410" s="60" t="s">
        <v>0</v>
      </c>
      <c r="J410" s="61">
        <v>12.7</v>
      </c>
    </row>
    <row r="411" spans="1:10" ht="12" customHeight="1">
      <c r="A411" s="49"/>
      <c r="B411" s="6" t="str">
        <f>Inputs!$D$3</f>
        <v>Utah General Rate Case - June 2015</v>
      </c>
      <c r="C411" s="49"/>
      <c r="D411" s="52"/>
      <c r="E411" s="52"/>
      <c r="F411" s="116"/>
      <c r="G411" s="52"/>
      <c r="H411" s="52"/>
      <c r="I411" s="50"/>
      <c r="J411" s="62"/>
    </row>
    <row r="412" spans="1:10" ht="12" customHeight="1">
      <c r="A412" s="49"/>
      <c r="B412" s="25" t="s">
        <v>643</v>
      </c>
      <c r="C412" s="49"/>
      <c r="D412" s="52"/>
      <c r="E412" s="52"/>
      <c r="F412" s="116"/>
      <c r="G412" s="52"/>
      <c r="H412" s="52"/>
      <c r="I412" s="50"/>
      <c r="J412" s="62"/>
    </row>
    <row r="413" spans="1:10" ht="12" customHeight="1">
      <c r="A413" s="49"/>
      <c r="B413" s="49"/>
      <c r="C413" s="49"/>
      <c r="D413" s="52"/>
      <c r="E413" s="52"/>
      <c r="F413" s="116"/>
      <c r="G413" s="52"/>
      <c r="H413" s="52"/>
      <c r="I413" s="50"/>
      <c r="J413" s="62"/>
    </row>
    <row r="414" spans="1:10" ht="12" customHeight="1">
      <c r="A414" s="49"/>
      <c r="B414" s="49"/>
      <c r="C414" s="49"/>
      <c r="D414" s="52"/>
      <c r="E414" s="52"/>
      <c r="F414" s="117" t="s">
        <v>583</v>
      </c>
      <c r="G414" s="52"/>
      <c r="H414" s="52"/>
      <c r="I414" s="50"/>
      <c r="J414" s="62"/>
    </row>
    <row r="415" spans="1:10" ht="12" customHeight="1">
      <c r="A415" s="49"/>
      <c r="B415" s="49"/>
      <c r="C415" s="49"/>
      <c r="D415" s="52"/>
      <c r="E415" s="52"/>
      <c r="F415" s="117" t="s">
        <v>1</v>
      </c>
      <c r="G415" s="52"/>
      <c r="H415" s="52"/>
      <c r="I415" s="63" t="str">
        <f>+Inputs!$D$6</f>
        <v>UTAH</v>
      </c>
      <c r="J415" s="52"/>
    </row>
    <row r="416" spans="1:10" ht="12" customHeight="1">
      <c r="A416" s="49"/>
      <c r="B416" s="49"/>
      <c r="C416" s="49"/>
      <c r="D416" s="33" t="s">
        <v>2</v>
      </c>
      <c r="E416" s="33" t="s">
        <v>3</v>
      </c>
      <c r="F416" s="38" t="s">
        <v>4</v>
      </c>
      <c r="G416" s="33" t="s">
        <v>5</v>
      </c>
      <c r="H416" s="39" t="s">
        <v>6</v>
      </c>
      <c r="I416" s="34" t="s">
        <v>7</v>
      </c>
      <c r="J416" s="33" t="s">
        <v>8</v>
      </c>
    </row>
    <row r="417" spans="1:10" ht="12" customHeight="1">
      <c r="A417" s="64"/>
      <c r="B417" s="7" t="s">
        <v>186</v>
      </c>
      <c r="C417" s="73"/>
      <c r="D417" s="66"/>
      <c r="E417" s="66"/>
      <c r="F417" s="125"/>
      <c r="G417" s="66"/>
      <c r="H417" s="61"/>
      <c r="I417" s="87"/>
      <c r="J417" s="61"/>
    </row>
    <row r="418" spans="1:10" ht="12" customHeight="1">
      <c r="A418" s="64"/>
      <c r="B418" s="209" t="s">
        <v>582</v>
      </c>
      <c r="C418" s="127"/>
      <c r="D418" s="103">
        <v>454</v>
      </c>
      <c r="E418" s="103">
        <v>3</v>
      </c>
      <c r="F418" s="56">
        <v>-196080</v>
      </c>
      <c r="G418" s="71" t="s">
        <v>49</v>
      </c>
      <c r="H418" s="55">
        <f>VLOOKUP(G418,'Rebuttal Alloc. Factors'!$B$2:$M$110,7,FALSE)</f>
        <v>0.42474154366522493</v>
      </c>
      <c r="I418" s="173">
        <f>F418*H418</f>
        <v>-83283.321881877302</v>
      </c>
      <c r="J418" s="242" t="s">
        <v>493</v>
      </c>
    </row>
    <row r="419" spans="1:10" ht="12" customHeight="1">
      <c r="A419" s="64"/>
      <c r="B419" s="129"/>
      <c r="C419" s="130"/>
      <c r="D419" s="131"/>
      <c r="E419" s="131"/>
      <c r="F419" s="106"/>
      <c r="G419" s="210"/>
      <c r="H419" s="211"/>
      <c r="I419" s="56"/>
      <c r="J419" s="66"/>
    </row>
    <row r="420" spans="1:10" ht="12" customHeight="1">
      <c r="A420" s="64"/>
      <c r="B420" s="129"/>
      <c r="C420" s="130"/>
      <c r="D420" s="131"/>
      <c r="E420" s="131"/>
      <c r="F420" s="106"/>
      <c r="G420" s="131"/>
      <c r="H420" s="55"/>
      <c r="I420" s="56"/>
      <c r="J420" s="67"/>
    </row>
    <row r="421" spans="1:10" ht="12" customHeight="1">
      <c r="A421" s="64"/>
      <c r="B421" s="129"/>
      <c r="C421" s="130"/>
      <c r="D421" s="131"/>
      <c r="E421" s="131"/>
      <c r="F421" s="56"/>
      <c r="G421" s="131"/>
      <c r="H421" s="55"/>
      <c r="I421" s="56"/>
      <c r="J421" s="66"/>
    </row>
    <row r="422" spans="1:10" ht="12" customHeight="1">
      <c r="A422" s="64"/>
      <c r="B422" s="129"/>
      <c r="C422" s="130"/>
      <c r="D422" s="131"/>
      <c r="E422" s="131"/>
      <c r="F422" s="56"/>
      <c r="G422" s="131"/>
      <c r="H422" s="55"/>
      <c r="I422" s="56"/>
      <c r="J422" s="67"/>
    </row>
    <row r="423" spans="1:10" ht="12" customHeight="1">
      <c r="A423" s="64"/>
      <c r="B423" s="276" t="s">
        <v>493</v>
      </c>
      <c r="C423" s="130" t="s">
        <v>699</v>
      </c>
      <c r="D423" s="131"/>
      <c r="E423" s="131"/>
      <c r="F423" s="56"/>
      <c r="G423" s="131"/>
      <c r="H423" s="55"/>
      <c r="I423" s="56"/>
      <c r="J423" s="66"/>
    </row>
    <row r="424" spans="1:10" ht="12" customHeight="1">
      <c r="A424" s="61"/>
      <c r="B424" s="129"/>
      <c r="C424" s="130"/>
      <c r="D424" s="131"/>
      <c r="E424" s="131"/>
      <c r="F424" s="56"/>
      <c r="G424" s="131"/>
      <c r="H424" s="55"/>
      <c r="I424" s="56"/>
      <c r="J424" s="67"/>
    </row>
    <row r="425" spans="1:10" ht="12" customHeight="1">
      <c r="A425" s="61"/>
      <c r="B425" s="129"/>
      <c r="C425" s="130"/>
      <c r="D425" s="131"/>
      <c r="E425" s="131"/>
      <c r="F425" s="56"/>
      <c r="G425" s="131"/>
      <c r="H425" s="55"/>
      <c r="I425" s="56"/>
      <c r="J425" s="66"/>
    </row>
    <row r="426" spans="1:10" ht="12" customHeight="1">
      <c r="A426" s="61"/>
      <c r="B426" s="129"/>
      <c r="C426" s="129"/>
      <c r="D426" s="128"/>
      <c r="E426" s="128"/>
      <c r="F426" s="56"/>
      <c r="G426" s="128"/>
      <c r="H426" s="55"/>
      <c r="I426" s="56"/>
      <c r="J426" s="67"/>
    </row>
    <row r="427" spans="1:10" ht="12" customHeight="1">
      <c r="A427" s="61"/>
      <c r="B427" s="132"/>
      <c r="C427" s="129"/>
      <c r="D427" s="128"/>
      <c r="E427" s="128"/>
      <c r="F427" s="56"/>
      <c r="G427" s="128"/>
      <c r="H427" s="55"/>
      <c r="I427" s="56"/>
      <c r="J427" s="66"/>
    </row>
    <row r="428" spans="1:10" ht="12" customHeight="1">
      <c r="A428" s="61"/>
      <c r="B428" s="132"/>
      <c r="C428" s="129"/>
      <c r="D428" s="128"/>
      <c r="E428" s="128"/>
      <c r="F428" s="106"/>
      <c r="G428" s="128"/>
      <c r="H428" s="55"/>
      <c r="I428" s="56"/>
      <c r="J428" s="67"/>
    </row>
    <row r="429" spans="1:10" ht="12" customHeight="1">
      <c r="A429" s="61"/>
      <c r="B429" s="132"/>
      <c r="C429" s="129"/>
      <c r="D429" s="128"/>
      <c r="E429" s="128"/>
      <c r="F429" s="71"/>
      <c r="G429" s="128"/>
      <c r="H429" s="55"/>
      <c r="I429" s="56"/>
      <c r="J429" s="67"/>
    </row>
    <row r="430" spans="1:10" ht="12" customHeight="1">
      <c r="A430" s="61"/>
      <c r="B430" s="133"/>
      <c r="C430" s="129"/>
      <c r="D430" s="128"/>
      <c r="E430" s="128"/>
      <c r="F430" s="71"/>
      <c r="G430" s="128"/>
      <c r="H430" s="55"/>
      <c r="I430" s="56"/>
      <c r="J430" s="67"/>
    </row>
    <row r="431" spans="1:10" ht="12" customHeight="1">
      <c r="A431" s="61"/>
      <c r="B431" s="133"/>
      <c r="C431" s="130"/>
      <c r="D431" s="131"/>
      <c r="E431" s="131"/>
      <c r="F431" s="56"/>
      <c r="G431" s="131"/>
      <c r="H431" s="55"/>
      <c r="I431" s="56"/>
      <c r="J431" s="56"/>
    </row>
    <row r="432" spans="1:10" ht="12" customHeight="1">
      <c r="A432" s="61"/>
      <c r="B432" s="129"/>
      <c r="C432" s="130"/>
      <c r="D432" s="131"/>
      <c r="E432" s="131"/>
      <c r="F432" s="23"/>
      <c r="G432" s="131"/>
      <c r="H432" s="55"/>
      <c r="I432" s="56"/>
      <c r="J432" s="66"/>
    </row>
    <row r="433" spans="1:10" ht="12" customHeight="1">
      <c r="A433" s="66"/>
      <c r="B433" s="132"/>
      <c r="C433" s="129"/>
      <c r="D433" s="128"/>
      <c r="E433" s="128"/>
      <c r="F433" s="56"/>
      <c r="G433" s="128"/>
      <c r="H433" s="55"/>
      <c r="I433" s="56"/>
      <c r="J433" s="67"/>
    </row>
    <row r="434" spans="1:10" ht="12" customHeight="1">
      <c r="A434" s="66"/>
      <c r="B434" s="132"/>
      <c r="C434" s="129"/>
      <c r="D434" s="128"/>
      <c r="E434" s="128"/>
      <c r="F434" s="106"/>
      <c r="G434" s="128"/>
      <c r="H434" s="55"/>
      <c r="I434" s="56"/>
      <c r="J434" s="67"/>
    </row>
    <row r="435" spans="1:10" ht="12" customHeight="1">
      <c r="A435" s="66"/>
      <c r="B435" s="132"/>
      <c r="C435" s="129"/>
      <c r="D435" s="128"/>
      <c r="E435" s="128"/>
      <c r="F435" s="106"/>
      <c r="G435" s="128"/>
      <c r="H435" s="55"/>
      <c r="I435" s="56"/>
      <c r="J435" s="66"/>
    </row>
    <row r="436" spans="1:10" ht="12" customHeight="1">
      <c r="A436" s="66"/>
      <c r="B436" s="132"/>
      <c r="C436" s="129"/>
      <c r="D436" s="128"/>
      <c r="E436" s="128"/>
      <c r="F436" s="71"/>
      <c r="G436" s="128"/>
      <c r="H436" s="55"/>
      <c r="I436" s="56"/>
      <c r="J436" s="67"/>
    </row>
    <row r="437" spans="1:10" ht="12" customHeight="1">
      <c r="A437" s="73"/>
      <c r="B437" s="132"/>
      <c r="C437" s="129"/>
      <c r="D437" s="128"/>
      <c r="E437" s="128"/>
      <c r="F437" s="93"/>
      <c r="G437" s="128"/>
      <c r="H437" s="55"/>
      <c r="I437" s="93"/>
      <c r="J437" s="56"/>
    </row>
    <row r="438" spans="1:10" ht="12" customHeight="1">
      <c r="A438" s="10"/>
      <c r="B438" s="132"/>
      <c r="C438" s="129"/>
      <c r="D438" s="128"/>
      <c r="E438" s="128"/>
      <c r="F438" s="93"/>
      <c r="G438" s="128"/>
      <c r="H438" s="55"/>
      <c r="I438" s="56"/>
      <c r="J438" s="67"/>
    </row>
    <row r="439" spans="1:10" ht="12" customHeight="1">
      <c r="A439" s="66"/>
      <c r="B439" s="132"/>
      <c r="C439" s="129"/>
      <c r="D439" s="128"/>
      <c r="E439" s="128"/>
      <c r="F439" s="82"/>
      <c r="G439" s="128"/>
      <c r="H439" s="55"/>
      <c r="I439" s="56"/>
      <c r="J439" s="66"/>
    </row>
    <row r="440" spans="1:10" ht="12" customHeight="1">
      <c r="A440" s="66"/>
      <c r="B440" s="132"/>
      <c r="C440" s="129"/>
      <c r="D440" s="128"/>
      <c r="E440" s="128"/>
      <c r="F440" s="93"/>
      <c r="G440" s="128"/>
      <c r="H440" s="55"/>
      <c r="I440" s="56"/>
      <c r="J440" s="67"/>
    </row>
    <row r="441" spans="1:10" ht="12" customHeight="1">
      <c r="A441" s="66"/>
      <c r="B441" s="132"/>
      <c r="C441" s="129"/>
      <c r="D441" s="128"/>
      <c r="E441" s="128"/>
      <c r="F441" s="82"/>
      <c r="G441" s="128"/>
      <c r="H441" s="55"/>
      <c r="I441" s="56"/>
      <c r="J441" s="67"/>
    </row>
    <row r="442" spans="1:10" ht="12" customHeight="1">
      <c r="A442" s="66"/>
      <c r="B442" s="132"/>
      <c r="C442" s="129"/>
      <c r="D442" s="128"/>
      <c r="E442" s="128"/>
      <c r="F442" s="93"/>
      <c r="G442" s="66"/>
      <c r="H442" s="55"/>
      <c r="I442" s="93"/>
      <c r="J442" s="66"/>
    </row>
    <row r="443" spans="1:10" ht="12" customHeight="1">
      <c r="A443" s="73"/>
      <c r="B443" s="132"/>
      <c r="C443" s="129"/>
      <c r="D443" s="128"/>
      <c r="E443" s="128"/>
      <c r="F443" s="82"/>
      <c r="G443" s="115"/>
      <c r="H443" s="55"/>
      <c r="I443" s="56"/>
      <c r="J443" s="66"/>
    </row>
    <row r="444" spans="1:10" ht="12" customHeight="1">
      <c r="A444" s="66"/>
      <c r="B444" s="73"/>
      <c r="C444" s="73"/>
      <c r="D444" s="66"/>
      <c r="E444" s="66"/>
      <c r="F444" s="82"/>
      <c r="G444" s="115"/>
      <c r="H444" s="55"/>
      <c r="I444" s="56"/>
      <c r="J444" s="56"/>
    </row>
    <row r="445" spans="1:10" ht="12" customHeight="1">
      <c r="A445" s="73"/>
      <c r="B445" s="89"/>
      <c r="C445" s="73"/>
      <c r="D445" s="66"/>
      <c r="E445" s="66"/>
      <c r="F445" s="82"/>
      <c r="G445" s="115"/>
      <c r="H445" s="55"/>
      <c r="I445" s="56"/>
      <c r="J445" s="66"/>
    </row>
    <row r="446" spans="1:10" ht="12" customHeight="1">
      <c r="A446" s="73"/>
      <c r="B446" s="89"/>
      <c r="C446" s="73"/>
      <c r="D446" s="66"/>
      <c r="E446" s="66"/>
      <c r="F446" s="82"/>
      <c r="G446" s="115"/>
      <c r="H446" s="55"/>
      <c r="I446" s="56"/>
      <c r="J446" s="66"/>
    </row>
    <row r="447" spans="1:10" ht="12" customHeight="1">
      <c r="A447" s="73"/>
      <c r="B447" s="89"/>
      <c r="C447" s="73"/>
      <c r="D447" s="66"/>
      <c r="E447" s="66"/>
      <c r="F447" s="82"/>
      <c r="G447" s="115"/>
      <c r="H447" s="55"/>
      <c r="I447" s="56"/>
      <c r="J447" s="66"/>
    </row>
    <row r="448" spans="1:10" ht="12" customHeight="1">
      <c r="A448" s="73"/>
      <c r="B448" s="7"/>
      <c r="C448" s="73"/>
      <c r="D448" s="66"/>
      <c r="E448" s="66"/>
      <c r="F448" s="82"/>
      <c r="G448" s="115"/>
      <c r="H448" s="55"/>
      <c r="I448" s="56"/>
      <c r="J448" s="66"/>
    </row>
    <row r="449" spans="1:10" ht="12" customHeight="1">
      <c r="A449" s="64"/>
      <c r="B449" s="89"/>
      <c r="C449" s="73"/>
      <c r="D449" s="66"/>
      <c r="E449" s="66"/>
      <c r="F449" s="82"/>
      <c r="G449" s="115"/>
      <c r="H449" s="55"/>
      <c r="I449" s="56"/>
      <c r="J449" s="66"/>
    </row>
    <row r="450" spans="1:10" ht="12" customHeight="1">
      <c r="A450" s="73"/>
      <c r="B450" s="89"/>
      <c r="C450" s="73"/>
      <c r="D450" s="66"/>
      <c r="E450" s="66"/>
      <c r="F450" s="82"/>
      <c r="G450" s="66"/>
      <c r="H450" s="10"/>
      <c r="I450" s="74"/>
      <c r="J450" s="66"/>
    </row>
    <row r="451" spans="1:10" ht="12" customHeight="1">
      <c r="A451" s="66"/>
      <c r="B451" s="89"/>
      <c r="C451" s="73"/>
      <c r="D451" s="118"/>
      <c r="E451" s="118"/>
      <c r="F451" s="93"/>
      <c r="G451" s="73"/>
      <c r="H451" s="246"/>
      <c r="I451" s="93"/>
      <c r="J451" s="82"/>
    </row>
    <row r="452" spans="1:10" ht="12" customHeight="1">
      <c r="A452" s="66"/>
      <c r="B452" s="89"/>
      <c r="C452" s="73"/>
      <c r="D452" s="118"/>
      <c r="E452" s="118"/>
      <c r="F452" s="93"/>
      <c r="G452" s="73"/>
      <c r="H452" s="246"/>
      <c r="I452" s="93"/>
      <c r="J452" s="82"/>
    </row>
    <row r="453" spans="1:10" ht="12" customHeight="1">
      <c r="A453" s="66"/>
      <c r="B453" s="89"/>
      <c r="C453" s="73"/>
      <c r="D453" s="118"/>
      <c r="E453" s="118"/>
      <c r="F453" s="93"/>
      <c r="G453" s="73"/>
      <c r="H453" s="246"/>
      <c r="I453" s="93"/>
      <c r="J453" s="82"/>
    </row>
    <row r="454" spans="1:10" ht="12" customHeight="1">
      <c r="A454" s="66"/>
      <c r="B454" s="89"/>
      <c r="C454" s="73"/>
      <c r="D454" s="118"/>
      <c r="E454" s="118"/>
      <c r="F454" s="93"/>
      <c r="G454" s="73"/>
      <c r="H454" s="246"/>
      <c r="I454" s="93"/>
      <c r="J454" s="82"/>
    </row>
    <row r="455" spans="1:10" ht="12" customHeight="1">
      <c r="A455" s="66"/>
      <c r="B455" s="89"/>
      <c r="C455" s="73"/>
      <c r="D455" s="118"/>
      <c r="E455" s="118"/>
      <c r="F455" s="93"/>
      <c r="G455" s="73"/>
      <c r="H455" s="246"/>
      <c r="I455" s="93"/>
      <c r="J455" s="82"/>
    </row>
    <row r="456" spans="1:10" ht="12" customHeight="1">
      <c r="A456" s="66"/>
      <c r="B456" s="89"/>
      <c r="C456" s="73"/>
      <c r="D456" s="118"/>
      <c r="E456" s="118"/>
      <c r="F456" s="93"/>
      <c r="G456" s="73"/>
      <c r="H456" s="246"/>
      <c r="I456" s="93"/>
      <c r="J456" s="82"/>
    </row>
    <row r="457" spans="1:10" ht="12" customHeight="1">
      <c r="A457" s="66"/>
      <c r="B457" s="89"/>
      <c r="C457" s="73"/>
      <c r="D457" s="118"/>
      <c r="E457" s="118"/>
      <c r="F457" s="93"/>
      <c r="G457" s="73"/>
      <c r="H457" s="246"/>
      <c r="I457" s="93"/>
      <c r="J457" s="82"/>
    </row>
    <row r="458" spans="1:10" ht="12" customHeight="1">
      <c r="A458" s="66"/>
      <c r="B458" s="73"/>
      <c r="C458" s="73"/>
      <c r="D458" s="118"/>
      <c r="E458" s="118"/>
      <c r="F458" s="135"/>
      <c r="G458" s="73"/>
      <c r="H458" s="246"/>
      <c r="I458" s="135"/>
      <c r="J458" s="136"/>
    </row>
    <row r="459" spans="1:10" ht="12" customHeight="1">
      <c r="A459" s="66"/>
      <c r="B459" s="89"/>
      <c r="C459" s="7"/>
      <c r="D459" s="118"/>
      <c r="E459" s="118"/>
      <c r="F459" s="24"/>
      <c r="G459" s="73"/>
      <c r="H459" s="246"/>
      <c r="I459" s="24"/>
      <c r="J459" s="66"/>
    </row>
    <row r="460" spans="1:10" ht="12" customHeight="1">
      <c r="A460" s="66"/>
      <c r="B460" s="73"/>
      <c r="C460" s="73"/>
      <c r="D460" s="66"/>
      <c r="E460" s="66"/>
      <c r="F460" s="93"/>
      <c r="G460" s="113"/>
      <c r="H460" s="56"/>
      <c r="I460" s="74"/>
      <c r="J460" s="66"/>
    </row>
    <row r="461" spans="1:10" ht="12" customHeight="1">
      <c r="A461" s="66"/>
      <c r="B461" s="73"/>
      <c r="C461" s="73"/>
      <c r="D461" s="66"/>
      <c r="E461" s="66"/>
      <c r="F461" s="135"/>
      <c r="G461" s="66"/>
      <c r="H461" s="170"/>
      <c r="I461" s="74"/>
      <c r="J461" s="56"/>
    </row>
    <row r="462" spans="1:10" ht="12" customHeight="1">
      <c r="A462" s="66"/>
      <c r="B462" s="73"/>
      <c r="C462" s="73"/>
      <c r="D462" s="66"/>
      <c r="E462" s="66"/>
      <c r="F462" s="125"/>
      <c r="G462" s="113"/>
      <c r="H462" s="108"/>
      <c r="I462" s="74"/>
      <c r="J462" s="56"/>
    </row>
    <row r="463" spans="1:10" ht="12" customHeight="1">
      <c r="A463" s="66"/>
      <c r="B463" s="89"/>
      <c r="C463" s="73"/>
      <c r="D463" s="66"/>
      <c r="E463" s="66"/>
      <c r="F463" s="135"/>
      <c r="G463" s="56"/>
      <c r="H463" s="170"/>
      <c r="I463" s="82"/>
      <c r="J463" s="56"/>
    </row>
    <row r="464" spans="1:10" ht="12" customHeight="1">
      <c r="A464" s="66"/>
      <c r="B464" s="84"/>
      <c r="C464" s="73"/>
      <c r="D464" s="66"/>
      <c r="E464" s="66"/>
      <c r="F464" s="125"/>
      <c r="G464" s="108"/>
      <c r="H464" s="247"/>
      <c r="I464" s="74"/>
      <c r="J464" s="56"/>
    </row>
    <row r="465" spans="1:10" ht="12" customHeight="1">
      <c r="A465" s="73"/>
      <c r="B465" s="73"/>
      <c r="C465" s="73"/>
      <c r="D465" s="66"/>
      <c r="E465" s="66"/>
      <c r="F465" s="125"/>
      <c r="G465" s="66"/>
      <c r="H465" s="66"/>
      <c r="I465" s="74"/>
      <c r="J465" s="56"/>
    </row>
    <row r="466" spans="1:10" ht="12" customHeight="1" thickBot="1">
      <c r="A466" s="64"/>
      <c r="B466" s="16" t="s">
        <v>12</v>
      </c>
      <c r="C466" s="64"/>
      <c r="D466" s="61"/>
      <c r="E466" s="61"/>
      <c r="F466" s="137"/>
      <c r="G466" s="61"/>
      <c r="H466" s="61"/>
      <c r="I466" s="91"/>
      <c r="J466" s="96"/>
    </row>
    <row r="467" spans="1:10" ht="12" customHeight="1">
      <c r="A467" s="76"/>
      <c r="B467" s="77"/>
      <c r="C467" s="77"/>
      <c r="D467" s="78"/>
      <c r="E467" s="78"/>
      <c r="F467" s="124"/>
      <c r="G467" s="78"/>
      <c r="H467" s="78"/>
      <c r="I467" s="79"/>
      <c r="J467" s="80"/>
    </row>
    <row r="468" spans="1:10" ht="12" customHeight="1">
      <c r="A468" s="81"/>
      <c r="B468" s="84"/>
      <c r="C468" s="73"/>
      <c r="D468" s="66"/>
      <c r="E468" s="66"/>
      <c r="F468" s="125"/>
      <c r="G468" s="66"/>
      <c r="H468" s="66"/>
      <c r="I468" s="74"/>
      <c r="J468" s="83"/>
    </row>
    <row r="469" spans="1:10" ht="12" customHeight="1">
      <c r="A469" s="81"/>
      <c r="B469" s="84"/>
      <c r="C469" s="73"/>
      <c r="D469" s="66"/>
      <c r="E469" s="66"/>
      <c r="F469" s="125"/>
      <c r="G469" s="66"/>
      <c r="H469" s="66"/>
      <c r="I469" s="74"/>
      <c r="J469" s="83"/>
    </row>
    <row r="470" spans="1:10" ht="12" customHeight="1">
      <c r="A470" s="81"/>
      <c r="B470" s="73"/>
      <c r="C470" s="73"/>
      <c r="D470" s="66"/>
      <c r="E470" s="66"/>
      <c r="F470" s="125"/>
      <c r="G470" s="66"/>
      <c r="H470" s="66"/>
      <c r="I470" s="74"/>
      <c r="J470" s="83"/>
    </row>
    <row r="471" spans="1:10" ht="12" customHeight="1">
      <c r="A471" s="81"/>
      <c r="B471" s="73"/>
      <c r="C471" s="73"/>
      <c r="D471" s="66"/>
      <c r="E471" s="66"/>
      <c r="F471" s="125"/>
      <c r="G471" s="66"/>
      <c r="H471" s="66"/>
      <c r="I471" s="74"/>
      <c r="J471" s="83"/>
    </row>
    <row r="472" spans="1:10" ht="12" customHeight="1">
      <c r="A472" s="81"/>
      <c r="B472" s="73"/>
      <c r="C472" s="73"/>
      <c r="D472" s="66"/>
      <c r="E472" s="66"/>
      <c r="F472" s="125"/>
      <c r="G472" s="66"/>
      <c r="H472" s="66"/>
      <c r="I472" s="74"/>
      <c r="J472" s="83"/>
    </row>
    <row r="473" spans="1:10" ht="12" customHeight="1">
      <c r="A473" s="81"/>
      <c r="B473" s="73"/>
      <c r="C473" s="73"/>
      <c r="D473" s="66"/>
      <c r="E473" s="66"/>
      <c r="F473" s="125"/>
      <c r="G473" s="66"/>
      <c r="H473" s="66"/>
      <c r="I473" s="74"/>
      <c r="J473" s="83"/>
    </row>
    <row r="474" spans="1:10" ht="12" customHeight="1">
      <c r="A474" s="81"/>
      <c r="B474" s="73"/>
      <c r="C474" s="73"/>
      <c r="D474" s="66"/>
      <c r="E474" s="66"/>
      <c r="F474" s="125"/>
      <c r="G474" s="66"/>
      <c r="H474" s="66"/>
      <c r="I474" s="74"/>
      <c r="J474" s="83"/>
    </row>
    <row r="475" spans="1:10" ht="12" customHeight="1">
      <c r="A475" s="81"/>
      <c r="B475" s="73"/>
      <c r="C475" s="73"/>
      <c r="D475" s="66"/>
      <c r="E475" s="66"/>
      <c r="F475" s="125"/>
      <c r="G475" s="66"/>
      <c r="H475" s="66"/>
      <c r="I475" s="74"/>
      <c r="J475" s="83"/>
    </row>
    <row r="476" spans="1:10" ht="12" customHeight="1" thickBot="1">
      <c r="A476" s="97"/>
      <c r="B476" s="98"/>
      <c r="C476" s="98"/>
      <c r="D476" s="99"/>
      <c r="E476" s="99"/>
      <c r="F476" s="126"/>
      <c r="G476" s="99"/>
      <c r="H476" s="99"/>
      <c r="I476" s="100"/>
      <c r="J476" s="101"/>
    </row>
    <row r="477" spans="1:10" ht="12" customHeight="1">
      <c r="A477" s="65"/>
      <c r="B477" s="65"/>
      <c r="C477" s="65"/>
      <c r="D477" s="54"/>
      <c r="E477" s="54"/>
      <c r="F477" s="138"/>
      <c r="G477" s="54"/>
      <c r="H477" s="54"/>
      <c r="I477" s="148"/>
      <c r="J477" s="59"/>
    </row>
    <row r="478" spans="1:10" ht="12" customHeight="1">
      <c r="A478" s="65"/>
      <c r="B478" s="6" t="str">
        <f>Inputs!$D$2</f>
        <v>Rocky Mountain Power</v>
      </c>
      <c r="C478" s="49"/>
      <c r="D478" s="52"/>
      <c r="E478" s="52"/>
      <c r="F478" s="116"/>
      <c r="G478" s="52"/>
      <c r="H478" s="52"/>
      <c r="I478" s="60" t="s">
        <v>0</v>
      </c>
      <c r="J478" s="156">
        <v>12.8</v>
      </c>
    </row>
    <row r="479" spans="1:10" ht="12" customHeight="1">
      <c r="A479" s="65"/>
      <c r="B479" s="6" t="str">
        <f>Inputs!$D$3</f>
        <v>Utah General Rate Case - June 2015</v>
      </c>
      <c r="C479" s="49"/>
      <c r="D479" s="52"/>
      <c r="E479" s="52"/>
      <c r="F479" s="116"/>
      <c r="G479" s="52"/>
      <c r="H479" s="52"/>
      <c r="I479" s="50"/>
      <c r="J479" s="62"/>
    </row>
    <row r="480" spans="1:10" ht="12" customHeight="1">
      <c r="A480" s="65"/>
      <c r="B480" s="25" t="s">
        <v>594</v>
      </c>
      <c r="C480" s="49"/>
      <c r="D480" s="52"/>
      <c r="E480" s="52"/>
      <c r="F480" s="116"/>
      <c r="G480" s="52"/>
      <c r="H480" s="52"/>
      <c r="I480" s="50"/>
      <c r="J480" s="62"/>
    </row>
    <row r="481" spans="1:10" ht="12" customHeight="1">
      <c r="A481" s="65"/>
      <c r="B481" s="49"/>
      <c r="C481" s="49"/>
      <c r="D481" s="52"/>
      <c r="E481" s="52"/>
      <c r="F481" s="116"/>
      <c r="G481" s="52"/>
      <c r="H481" s="52"/>
      <c r="I481" s="50"/>
      <c r="J481" s="62"/>
    </row>
    <row r="482" spans="1:10" ht="12" customHeight="1">
      <c r="A482" s="65"/>
      <c r="B482" s="49"/>
      <c r="C482" s="49"/>
      <c r="D482" s="52"/>
      <c r="E482" s="52"/>
      <c r="F482" s="117" t="s">
        <v>583</v>
      </c>
      <c r="G482" s="52"/>
      <c r="H482" s="52"/>
      <c r="I482" s="50"/>
      <c r="J482" s="62"/>
    </row>
    <row r="483" spans="1:10" ht="12" customHeight="1">
      <c r="A483" s="65"/>
      <c r="B483" s="49"/>
      <c r="C483" s="49"/>
      <c r="D483" s="52"/>
      <c r="E483" s="52"/>
      <c r="F483" s="117" t="s">
        <v>1</v>
      </c>
      <c r="G483" s="52"/>
      <c r="H483" s="52"/>
      <c r="I483" s="63" t="str">
        <f>+Inputs!$D$6</f>
        <v>UTAH</v>
      </c>
      <c r="J483" s="52"/>
    </row>
    <row r="484" spans="1:10" ht="12" customHeight="1">
      <c r="A484" s="65"/>
      <c r="B484" s="49"/>
      <c r="C484" s="49"/>
      <c r="D484" s="33" t="s">
        <v>2</v>
      </c>
      <c r="E484" s="33" t="s">
        <v>3</v>
      </c>
      <c r="F484" s="38" t="s">
        <v>4</v>
      </c>
      <c r="G484" s="33" t="s">
        <v>5</v>
      </c>
      <c r="H484" s="39" t="s">
        <v>6</v>
      </c>
      <c r="I484" s="34" t="s">
        <v>7</v>
      </c>
      <c r="J484" s="33" t="s">
        <v>8</v>
      </c>
    </row>
    <row r="485" spans="1:10" ht="12" customHeight="1">
      <c r="A485" s="73"/>
      <c r="B485" s="19" t="s">
        <v>192</v>
      </c>
      <c r="C485" s="65"/>
      <c r="D485" s="65"/>
      <c r="E485" s="54"/>
      <c r="F485" s="159"/>
      <c r="G485" s="54"/>
      <c r="H485" s="66"/>
      <c r="I485" s="82"/>
      <c r="J485" s="61"/>
    </row>
    <row r="486" spans="1:10" ht="12" customHeight="1">
      <c r="A486" s="73"/>
      <c r="B486" s="149" t="s">
        <v>595</v>
      </c>
      <c r="C486" s="65"/>
      <c r="D486" s="103">
        <v>931</v>
      </c>
      <c r="E486" s="103">
        <v>1</v>
      </c>
      <c r="F486" s="174">
        <v>-484309.52508361201</v>
      </c>
      <c r="G486" s="71" t="s">
        <v>49</v>
      </c>
      <c r="H486" s="55">
        <f>VLOOKUP(G486,'Rebuttal Alloc. Factors'!$B$2:$M$110,7,FALSE)</f>
        <v>0.42474154366522493</v>
      </c>
      <c r="I486" s="173">
        <f>F486*H486</f>
        <v>-205706.37529578534</v>
      </c>
      <c r="J486" s="104" t="s">
        <v>645</v>
      </c>
    </row>
    <row r="487" spans="1:10" ht="12" customHeight="1">
      <c r="A487" s="73"/>
      <c r="B487" s="149" t="s">
        <v>596</v>
      </c>
      <c r="C487" s="65"/>
      <c r="D487" s="103">
        <v>557</v>
      </c>
      <c r="E487" s="103">
        <v>1</v>
      </c>
      <c r="F487" s="174">
        <v>-4249.6144652160592</v>
      </c>
      <c r="G487" s="71" t="s">
        <v>28</v>
      </c>
      <c r="H487" s="55">
        <f>VLOOKUP(G487,'Rebuttal Alloc. Factors'!$B$2:$M$110,7,FALSE)</f>
        <v>0.4262831716003761</v>
      </c>
      <c r="I487" s="173">
        <f>F487*H487</f>
        <v>-1811.5391323111378</v>
      </c>
      <c r="J487" s="104" t="s">
        <v>645</v>
      </c>
    </row>
    <row r="488" spans="1:10" ht="12.75" customHeight="1">
      <c r="A488" s="73"/>
      <c r="B488" s="277"/>
      <c r="C488" s="65"/>
      <c r="D488" s="54"/>
      <c r="E488" s="54"/>
      <c r="F488" s="229">
        <f>SUM(F486:F487)</f>
        <v>-488559.13954882807</v>
      </c>
      <c r="G488" s="167"/>
      <c r="H488" s="55"/>
      <c r="I488" s="185">
        <f>SUM(I486:I487)</f>
        <v>-207517.91442809647</v>
      </c>
      <c r="J488" s="68"/>
    </row>
    <row r="489" spans="1:10" ht="12" customHeight="1">
      <c r="A489" s="73"/>
      <c r="B489" s="277"/>
      <c r="C489" s="65"/>
      <c r="D489" s="54"/>
      <c r="E489" s="54"/>
      <c r="F489" s="159"/>
      <c r="G489" s="167"/>
      <c r="H489" s="55"/>
      <c r="I489" s="56"/>
      <c r="J489" s="68"/>
    </row>
    <row r="490" spans="1:10" ht="12" customHeight="1">
      <c r="A490" s="73"/>
      <c r="B490" s="207"/>
      <c r="C490" s="65"/>
      <c r="D490" s="54"/>
      <c r="E490" s="54"/>
      <c r="F490" s="159"/>
      <c r="G490" s="167"/>
      <c r="H490" s="251"/>
      <c r="I490" s="159"/>
      <c r="J490" s="68"/>
    </row>
    <row r="491" spans="1:10" ht="12" customHeight="1">
      <c r="A491" s="73"/>
      <c r="B491" s="69"/>
      <c r="C491" s="65"/>
      <c r="D491" s="54"/>
      <c r="E491" s="54"/>
      <c r="F491" s="159"/>
      <c r="G491" s="167"/>
      <c r="H491" s="55"/>
      <c r="I491" s="56"/>
      <c r="J491" s="68"/>
    </row>
    <row r="492" spans="1:10" ht="12" customHeight="1">
      <c r="A492" s="73"/>
      <c r="B492" s="69"/>
      <c r="C492" s="65"/>
      <c r="D492" s="54"/>
      <c r="E492" s="54"/>
      <c r="F492" s="159"/>
      <c r="G492" s="167"/>
      <c r="H492" s="55"/>
      <c r="I492" s="56"/>
      <c r="J492" s="68"/>
    </row>
    <row r="493" spans="1:10" ht="12" customHeight="1">
      <c r="A493" s="73"/>
      <c r="B493" s="69"/>
      <c r="C493" s="65"/>
      <c r="D493" s="54"/>
      <c r="E493" s="54"/>
      <c r="F493" s="159"/>
      <c r="G493" s="167"/>
      <c r="H493" s="55"/>
      <c r="I493" s="56"/>
      <c r="J493" s="68"/>
    </row>
    <row r="494" spans="1:10" ht="12" customHeight="1">
      <c r="A494" s="73"/>
      <c r="B494" s="102"/>
      <c r="C494" s="73"/>
      <c r="D494" s="66"/>
      <c r="E494" s="66"/>
      <c r="F494" s="234"/>
      <c r="G494" s="167"/>
      <c r="H494" s="55"/>
      <c r="I494" s="56"/>
      <c r="J494" s="68"/>
    </row>
    <row r="495" spans="1:10" ht="12" customHeight="1">
      <c r="A495" s="73"/>
      <c r="B495" s="198"/>
      <c r="C495" s="73"/>
      <c r="D495" s="66"/>
      <c r="E495" s="66"/>
      <c r="F495" s="234"/>
      <c r="G495" s="115"/>
      <c r="H495" s="55"/>
      <c r="I495" s="234"/>
      <c r="J495" s="66"/>
    </row>
    <row r="496" spans="1:10" ht="12" customHeight="1">
      <c r="A496" s="73"/>
      <c r="B496" s="102"/>
      <c r="C496" s="73"/>
      <c r="D496" s="66"/>
      <c r="E496" s="66"/>
      <c r="F496" s="59"/>
      <c r="G496" s="167"/>
      <c r="H496" s="55"/>
      <c r="I496" s="56"/>
      <c r="J496" s="68"/>
    </row>
    <row r="497" spans="1:10" ht="12" customHeight="1">
      <c r="A497" s="73"/>
      <c r="B497" s="102"/>
      <c r="C497" s="73"/>
      <c r="D497" s="66"/>
      <c r="E497" s="66"/>
      <c r="F497" s="59"/>
      <c r="G497" s="167"/>
      <c r="H497" s="55"/>
      <c r="I497" s="56"/>
      <c r="J497" s="68"/>
    </row>
    <row r="498" spans="1:10" ht="12" customHeight="1">
      <c r="A498" s="73"/>
      <c r="B498" s="203"/>
      <c r="C498" s="65"/>
      <c r="D498" s="103"/>
      <c r="E498" s="103"/>
      <c r="F498" s="215"/>
      <c r="G498" s="103"/>
      <c r="H498" s="55"/>
      <c r="I498" s="56"/>
      <c r="J498" s="103"/>
    </row>
    <row r="499" spans="1:10" ht="12" customHeight="1">
      <c r="A499" s="73"/>
      <c r="B499" s="206"/>
      <c r="C499" s="65"/>
      <c r="D499" s="103"/>
      <c r="E499" s="103"/>
      <c r="F499" s="174"/>
      <c r="G499" s="71"/>
      <c r="H499" s="55"/>
      <c r="I499" s="56"/>
      <c r="J499" s="103"/>
    </row>
    <row r="500" spans="1:10" ht="12" customHeight="1">
      <c r="A500" s="73"/>
      <c r="B500" s="206"/>
      <c r="C500" s="65"/>
      <c r="D500" s="103"/>
      <c r="E500" s="103"/>
      <c r="F500" s="71"/>
      <c r="G500" s="71"/>
      <c r="H500" s="55"/>
      <c r="I500" s="56"/>
      <c r="J500" s="103"/>
    </row>
    <row r="501" spans="1:10" ht="12" customHeight="1">
      <c r="A501" s="73"/>
      <c r="B501" s="222"/>
      <c r="C501" s="65"/>
      <c r="D501" s="103"/>
      <c r="E501" s="103"/>
      <c r="F501" s="71"/>
      <c r="G501" s="71"/>
      <c r="H501" s="55"/>
      <c r="I501" s="56"/>
      <c r="J501" s="103"/>
    </row>
    <row r="502" spans="1:10" ht="12" customHeight="1">
      <c r="A502" s="73"/>
      <c r="B502" s="222"/>
      <c r="C502" s="65"/>
      <c r="D502" s="103"/>
      <c r="E502" s="103"/>
      <c r="F502" s="71"/>
      <c r="G502" s="71"/>
      <c r="H502" s="55"/>
      <c r="I502" s="56"/>
      <c r="J502" s="103"/>
    </row>
    <row r="503" spans="1:10" ht="12" customHeight="1">
      <c r="A503" s="73"/>
      <c r="B503" s="200"/>
      <c r="C503" s="182"/>
      <c r="D503" s="139"/>
      <c r="E503" s="139"/>
      <c r="F503" s="93"/>
      <c r="G503" s="67"/>
      <c r="H503" s="55"/>
      <c r="I503" s="56"/>
      <c r="J503" s="56"/>
    </row>
    <row r="504" spans="1:10" ht="12" customHeight="1">
      <c r="A504" s="73"/>
      <c r="B504" s="199"/>
      <c r="C504" s="182"/>
      <c r="D504" s="139"/>
      <c r="E504" s="139"/>
      <c r="F504" s="93"/>
      <c r="G504" s="67"/>
      <c r="H504" s="55"/>
      <c r="I504" s="56"/>
      <c r="J504" s="56"/>
    </row>
    <row r="505" spans="1:10" ht="12" customHeight="1">
      <c r="A505" s="73"/>
      <c r="B505" s="201"/>
      <c r="C505" s="182"/>
      <c r="D505" s="139"/>
      <c r="E505" s="66"/>
      <c r="F505" s="93"/>
      <c r="G505" s="167"/>
      <c r="H505" s="55"/>
      <c r="I505" s="56"/>
      <c r="J505" s="68"/>
    </row>
    <row r="506" spans="1:10" ht="12" customHeight="1">
      <c r="A506" s="73"/>
      <c r="B506" s="201"/>
      <c r="C506" s="182"/>
      <c r="D506" s="139"/>
      <c r="E506" s="66"/>
      <c r="F506" s="135"/>
      <c r="G506" s="167"/>
      <c r="H506" s="55"/>
      <c r="I506" s="56"/>
      <c r="J506" s="68"/>
    </row>
    <row r="507" spans="1:10" ht="12" customHeight="1">
      <c r="A507" s="73"/>
      <c r="B507" s="201"/>
      <c r="C507" s="182"/>
      <c r="D507" s="139"/>
      <c r="E507" s="66"/>
      <c r="F507" s="125"/>
      <c r="G507" s="167"/>
      <c r="H507" s="55"/>
      <c r="I507" s="56"/>
      <c r="J507" s="68"/>
    </row>
    <row r="508" spans="1:10" ht="12" customHeight="1">
      <c r="A508" s="73"/>
      <c r="B508" s="201"/>
      <c r="C508" s="182"/>
      <c r="D508" s="139"/>
      <c r="E508" s="66"/>
      <c r="F508" s="135"/>
      <c r="G508" s="167"/>
      <c r="H508" s="55"/>
      <c r="I508" s="56"/>
      <c r="J508" s="68"/>
    </row>
    <row r="509" spans="1:10" ht="12" customHeight="1">
      <c r="A509" s="73"/>
      <c r="B509" s="201"/>
      <c r="C509" s="182"/>
      <c r="D509" s="139"/>
      <c r="E509" s="66"/>
      <c r="F509" s="125"/>
      <c r="G509" s="167"/>
      <c r="H509" s="55"/>
      <c r="I509" s="56"/>
      <c r="J509" s="68"/>
    </row>
    <row r="510" spans="1:10" ht="12" customHeight="1">
      <c r="A510" s="73"/>
      <c r="B510" s="183"/>
      <c r="C510" s="182"/>
      <c r="D510" s="139"/>
      <c r="E510" s="139"/>
      <c r="F510" s="125"/>
      <c r="G510" s="66"/>
      <c r="H510" s="55"/>
      <c r="I510" s="56"/>
      <c r="J510" s="56"/>
    </row>
    <row r="511" spans="1:10" ht="12" customHeight="1">
      <c r="A511" s="73"/>
      <c r="B511" s="183"/>
      <c r="C511" s="182"/>
      <c r="D511" s="139"/>
      <c r="E511" s="139"/>
      <c r="F511" s="125"/>
      <c r="G511" s="66"/>
      <c r="H511" s="55"/>
      <c r="I511" s="56"/>
      <c r="J511" s="56"/>
    </row>
    <row r="512" spans="1:10" ht="12" customHeight="1">
      <c r="A512" s="64"/>
      <c r="B512" s="183"/>
      <c r="C512" s="182"/>
      <c r="D512" s="139"/>
      <c r="E512" s="139"/>
      <c r="F512" s="125"/>
      <c r="G512" s="167"/>
      <c r="H512" s="55"/>
      <c r="I512" s="56"/>
      <c r="J512" s="68"/>
    </row>
    <row r="513" spans="1:10" ht="12" customHeight="1">
      <c r="A513" s="73"/>
      <c r="B513" s="73"/>
      <c r="C513" s="73"/>
      <c r="D513" s="66"/>
      <c r="E513" s="66"/>
      <c r="F513" s="82"/>
      <c r="G513" s="66"/>
      <c r="H513" s="248"/>
      <c r="I513" s="82"/>
      <c r="J513" s="56"/>
    </row>
    <row r="514" spans="1:10" ht="12" customHeight="1">
      <c r="A514" s="73"/>
      <c r="B514" s="73"/>
      <c r="C514" s="73"/>
      <c r="D514" s="66"/>
      <c r="E514" s="66"/>
      <c r="F514" s="93"/>
      <c r="G514" s="66"/>
      <c r="H514" s="248"/>
      <c r="I514" s="82"/>
      <c r="J514" s="56"/>
    </row>
    <row r="515" spans="1:10" ht="12" customHeight="1">
      <c r="A515" s="73"/>
      <c r="B515" s="199"/>
      <c r="C515" s="182"/>
      <c r="D515" s="139"/>
      <c r="E515" s="139"/>
      <c r="F515" s="93"/>
      <c r="G515" s="67"/>
      <c r="H515" s="55"/>
      <c r="I515" s="56"/>
      <c r="J515" s="56"/>
    </row>
    <row r="516" spans="1:10" ht="12" customHeight="1">
      <c r="A516" s="73"/>
      <c r="B516" s="201"/>
      <c r="C516" s="182"/>
      <c r="D516" s="139"/>
      <c r="E516" s="66"/>
      <c r="F516" s="93"/>
      <c r="G516" s="167"/>
      <c r="H516" s="55"/>
      <c r="I516" s="56"/>
      <c r="J516" s="68"/>
    </row>
    <row r="517" spans="1:10" ht="12" customHeight="1">
      <c r="A517" s="73"/>
      <c r="B517" s="201"/>
      <c r="C517" s="182"/>
      <c r="D517" s="139"/>
      <c r="E517" s="66"/>
      <c r="F517" s="135"/>
      <c r="G517" s="167"/>
      <c r="H517" s="55"/>
      <c r="I517" s="56"/>
      <c r="J517" s="68"/>
    </row>
    <row r="518" spans="1:10" ht="12" customHeight="1">
      <c r="A518" s="73"/>
      <c r="B518" s="201"/>
      <c r="C518" s="182"/>
      <c r="D518" s="139"/>
      <c r="E518" s="66"/>
      <c r="F518" s="125"/>
      <c r="G518" s="167"/>
      <c r="H518" s="55"/>
      <c r="I518" s="56"/>
      <c r="J518" s="68"/>
    </row>
    <row r="519" spans="1:10" ht="12" customHeight="1">
      <c r="A519" s="73"/>
      <c r="B519" s="199"/>
      <c r="C519" s="182"/>
      <c r="D519" s="139"/>
      <c r="E519" s="139"/>
      <c r="F519" s="125"/>
      <c r="G519" s="66"/>
      <c r="H519" s="55"/>
      <c r="I519" s="125"/>
      <c r="J519" s="56"/>
    </row>
    <row r="520" spans="1:10" ht="12" customHeight="1">
      <c r="A520" s="73"/>
      <c r="B520" s="183"/>
      <c r="C520" s="182"/>
      <c r="D520" s="139"/>
      <c r="E520" s="139"/>
      <c r="F520" s="125"/>
      <c r="G520" s="66"/>
      <c r="H520" s="55"/>
      <c r="I520" s="56"/>
      <c r="J520" s="56"/>
    </row>
    <row r="521" spans="1:10" ht="12" customHeight="1">
      <c r="A521" s="73"/>
      <c r="B521" s="183"/>
      <c r="C521" s="182"/>
      <c r="D521" s="139"/>
      <c r="E521" s="139"/>
      <c r="F521" s="125"/>
      <c r="G521" s="66"/>
      <c r="H521" s="55"/>
      <c r="I521" s="56"/>
      <c r="J521" s="56"/>
    </row>
    <row r="522" spans="1:10" ht="12" customHeight="1">
      <c r="A522" s="73"/>
      <c r="B522" s="183"/>
      <c r="C522" s="182"/>
      <c r="D522" s="139"/>
      <c r="E522" s="139"/>
      <c r="F522" s="125"/>
      <c r="G522" s="167"/>
      <c r="H522" s="55"/>
      <c r="I522" s="56"/>
      <c r="J522" s="68"/>
    </row>
    <row r="523" spans="1:10" ht="12" customHeight="1">
      <c r="A523" s="73"/>
      <c r="B523" s="73"/>
      <c r="C523" s="73"/>
      <c r="D523" s="66"/>
      <c r="E523" s="66"/>
      <c r="F523" s="82"/>
      <c r="G523" s="66"/>
      <c r="H523" s="248"/>
      <c r="I523" s="82"/>
      <c r="J523" s="56"/>
    </row>
    <row r="524" spans="1:10" ht="12" customHeight="1">
      <c r="A524" s="73"/>
      <c r="B524" s="73"/>
      <c r="C524" s="73"/>
      <c r="D524" s="66"/>
      <c r="E524" s="66"/>
      <c r="F524" s="93"/>
      <c r="G524" s="66"/>
      <c r="H524" s="248"/>
      <c r="I524" s="82"/>
      <c r="J524" s="56"/>
    </row>
    <row r="525" spans="1:10" ht="12" customHeight="1">
      <c r="A525" s="73"/>
      <c r="B525" s="73"/>
      <c r="C525" s="73"/>
      <c r="D525" s="66"/>
      <c r="E525" s="66"/>
      <c r="F525" s="125"/>
      <c r="G525" s="66"/>
      <c r="H525" s="123"/>
      <c r="I525" s="82"/>
      <c r="J525" s="56"/>
    </row>
    <row r="526" spans="1:10" ht="12" customHeight="1">
      <c r="A526" s="73"/>
      <c r="B526" s="73"/>
      <c r="C526" s="73"/>
      <c r="D526" s="95"/>
      <c r="E526" s="66"/>
      <c r="F526" s="107"/>
      <c r="G526" s="66"/>
      <c r="H526" s="249"/>
      <c r="I526" s="74"/>
      <c r="J526" s="56"/>
    </row>
    <row r="527" spans="1:10" ht="12" customHeight="1">
      <c r="A527" s="73"/>
      <c r="B527" s="73"/>
      <c r="C527" s="73"/>
      <c r="D527" s="95"/>
      <c r="E527" s="66"/>
      <c r="F527" s="125"/>
      <c r="G527" s="66"/>
      <c r="H527" s="250"/>
      <c r="I527" s="74"/>
      <c r="J527" s="56"/>
    </row>
    <row r="528" spans="1:10" ht="12" customHeight="1">
      <c r="A528" s="73"/>
      <c r="B528" s="73"/>
      <c r="C528" s="73"/>
      <c r="D528" s="95"/>
      <c r="E528" s="66"/>
      <c r="F528" s="125"/>
      <c r="G528" s="66"/>
      <c r="H528" s="123"/>
      <c r="I528" s="74"/>
      <c r="J528" s="56"/>
    </row>
    <row r="529" spans="1:10" ht="12" customHeight="1">
      <c r="A529" s="73"/>
      <c r="B529" s="73"/>
      <c r="C529" s="73"/>
      <c r="D529" s="95"/>
      <c r="E529" s="66"/>
      <c r="F529" s="125"/>
      <c r="G529" s="66"/>
      <c r="H529" s="123"/>
      <c r="I529" s="74"/>
      <c r="J529" s="56"/>
    </row>
    <row r="530" spans="1:10" ht="12" customHeight="1">
      <c r="A530" s="73"/>
      <c r="B530" s="73"/>
      <c r="C530" s="73"/>
      <c r="D530" s="66"/>
      <c r="E530" s="66"/>
      <c r="F530" s="93"/>
      <c r="G530" s="123"/>
      <c r="H530" s="123"/>
      <c r="I530" s="74"/>
      <c r="J530" s="56"/>
    </row>
    <row r="531" spans="1:10" ht="12" customHeight="1">
      <c r="A531" s="73"/>
      <c r="B531" s="73"/>
      <c r="C531" s="73"/>
      <c r="D531" s="66"/>
      <c r="E531" s="66"/>
      <c r="F531" s="125"/>
      <c r="G531" s="123"/>
      <c r="H531" s="123"/>
      <c r="I531" s="74"/>
      <c r="J531" s="56"/>
    </row>
    <row r="532" spans="1:10" ht="12" customHeight="1">
      <c r="A532" s="73"/>
      <c r="B532" s="73"/>
      <c r="C532" s="73"/>
      <c r="D532" s="66"/>
      <c r="E532" s="66"/>
      <c r="F532" s="125"/>
      <c r="G532" s="123"/>
      <c r="H532" s="123"/>
      <c r="I532" s="74"/>
      <c r="J532" s="56"/>
    </row>
    <row r="533" spans="1:10" ht="12" customHeight="1">
      <c r="A533" s="73"/>
      <c r="B533" s="7"/>
      <c r="C533" s="73"/>
      <c r="D533" s="66"/>
      <c r="E533" s="66"/>
      <c r="F533" s="125"/>
      <c r="G533" s="66"/>
      <c r="H533" s="66"/>
      <c r="I533" s="74"/>
      <c r="J533" s="56"/>
    </row>
    <row r="534" spans="1:10" ht="12" customHeight="1" thickBot="1">
      <c r="A534" s="73"/>
      <c r="B534" s="7" t="s">
        <v>12</v>
      </c>
      <c r="C534" s="73"/>
      <c r="D534" s="66"/>
      <c r="E534" s="66"/>
      <c r="F534" s="125"/>
      <c r="G534" s="66"/>
      <c r="H534" s="66"/>
      <c r="I534" s="74"/>
      <c r="J534" s="56"/>
    </row>
    <row r="535" spans="1:10" ht="12" customHeight="1">
      <c r="A535" s="76"/>
      <c r="B535" s="166"/>
      <c r="C535" s="77"/>
      <c r="D535" s="78"/>
      <c r="E535" s="78"/>
      <c r="F535" s="124"/>
      <c r="G535" s="78"/>
      <c r="H535" s="78"/>
      <c r="I535" s="79"/>
      <c r="J535" s="80"/>
    </row>
    <row r="536" spans="1:10" ht="12" customHeight="1">
      <c r="A536" s="81"/>
      <c r="B536" s="84"/>
      <c r="C536" s="73"/>
      <c r="D536" s="66"/>
      <c r="E536" s="66"/>
      <c r="F536" s="125"/>
      <c r="G536" s="66"/>
      <c r="H536" s="66"/>
      <c r="I536" s="74"/>
      <c r="J536" s="83"/>
    </row>
    <row r="537" spans="1:10" ht="12" customHeight="1">
      <c r="A537" s="81"/>
      <c r="B537" s="7"/>
      <c r="C537" s="73"/>
      <c r="D537" s="66"/>
      <c r="E537" s="66"/>
      <c r="F537" s="125"/>
      <c r="G537" s="66"/>
      <c r="H537" s="66"/>
      <c r="I537" s="74"/>
      <c r="J537" s="83"/>
    </row>
    <row r="538" spans="1:10" ht="12" customHeight="1">
      <c r="A538" s="81"/>
      <c r="B538" s="73"/>
      <c r="C538" s="73"/>
      <c r="D538" s="66"/>
      <c r="E538" s="66"/>
      <c r="F538" s="125"/>
      <c r="G538" s="66"/>
      <c r="H538" s="66"/>
      <c r="I538" s="74"/>
      <c r="J538" s="83"/>
    </row>
    <row r="539" spans="1:10" ht="12" customHeight="1">
      <c r="A539" s="81"/>
      <c r="B539" s="73"/>
      <c r="C539" s="73"/>
      <c r="D539" s="66"/>
      <c r="E539" s="66"/>
      <c r="F539" s="125"/>
      <c r="G539" s="66"/>
      <c r="H539" s="66"/>
      <c r="I539" s="74"/>
      <c r="J539" s="83"/>
    </row>
    <row r="540" spans="1:10" ht="12" customHeight="1">
      <c r="A540" s="81"/>
      <c r="B540" s="73"/>
      <c r="C540" s="73"/>
      <c r="D540" s="66"/>
      <c r="E540" s="66"/>
      <c r="F540" s="125"/>
      <c r="G540" s="66"/>
      <c r="H540" s="66"/>
      <c r="I540" s="74"/>
      <c r="J540" s="83"/>
    </row>
    <row r="541" spans="1:10" ht="12" customHeight="1">
      <c r="A541" s="81"/>
      <c r="B541" s="73"/>
      <c r="C541" s="73"/>
      <c r="D541" s="66"/>
      <c r="E541" s="66"/>
      <c r="F541" s="125"/>
      <c r="G541" s="66"/>
      <c r="H541" s="66"/>
      <c r="I541" s="74"/>
      <c r="J541" s="83"/>
    </row>
    <row r="542" spans="1:10" ht="12" customHeight="1">
      <c r="A542" s="81"/>
      <c r="B542" s="73"/>
      <c r="C542" s="73"/>
      <c r="D542" s="66"/>
      <c r="E542" s="66"/>
      <c r="F542" s="125"/>
      <c r="G542" s="66"/>
      <c r="H542" s="66"/>
      <c r="I542" s="74"/>
      <c r="J542" s="83"/>
    </row>
    <row r="543" spans="1:10" ht="12" customHeight="1">
      <c r="A543" s="81"/>
      <c r="B543" s="73"/>
      <c r="C543" s="73"/>
      <c r="D543" s="66"/>
      <c r="E543" s="66"/>
      <c r="F543" s="125"/>
      <c r="G543" s="66"/>
      <c r="H543" s="66"/>
      <c r="I543" s="74"/>
      <c r="J543" s="83"/>
    </row>
    <row r="544" spans="1:10" ht="12" customHeight="1" thickBot="1">
      <c r="A544" s="97"/>
      <c r="B544" s="98"/>
      <c r="C544" s="98"/>
      <c r="D544" s="99"/>
      <c r="E544" s="99"/>
      <c r="F544" s="126"/>
      <c r="G544" s="99"/>
      <c r="H544" s="99"/>
      <c r="I544" s="100"/>
      <c r="J544" s="101"/>
    </row>
    <row r="545" spans="1:10" ht="12" customHeight="1">
      <c r="A545" s="65"/>
      <c r="B545" s="65"/>
      <c r="C545" s="65"/>
      <c r="D545" s="54"/>
      <c r="E545" s="54"/>
      <c r="F545" s="138"/>
      <c r="G545" s="54"/>
      <c r="H545" s="54"/>
      <c r="I545" s="90"/>
      <c r="J545" s="59"/>
    </row>
    <row r="546" spans="1:10" ht="12" customHeight="1">
      <c r="A546" s="65"/>
      <c r="B546" s="6" t="str">
        <f>Inputs!$D$2</f>
        <v>Rocky Mountain Power</v>
      </c>
      <c r="C546" s="49"/>
      <c r="D546" s="52"/>
      <c r="E546" s="52"/>
      <c r="F546" s="116"/>
      <c r="G546" s="52"/>
      <c r="H546" s="52"/>
      <c r="I546" s="60" t="s">
        <v>0</v>
      </c>
      <c r="J546" s="61">
        <v>12.9</v>
      </c>
    </row>
    <row r="547" spans="1:10" ht="12" customHeight="1">
      <c r="A547" s="65"/>
      <c r="B547" s="6" t="str">
        <f>Inputs!$D$3</f>
        <v>Utah General Rate Case - June 2015</v>
      </c>
      <c r="C547" s="49"/>
      <c r="D547" s="52"/>
      <c r="E547" s="52"/>
      <c r="F547" s="116"/>
      <c r="G547" s="52"/>
      <c r="H547" s="52"/>
      <c r="I547" s="50"/>
      <c r="J547" s="62"/>
    </row>
    <row r="548" spans="1:10" ht="12" customHeight="1">
      <c r="A548" s="65"/>
      <c r="B548" s="25" t="s">
        <v>588</v>
      </c>
      <c r="C548" s="49"/>
      <c r="D548" s="52"/>
      <c r="E548" s="52"/>
      <c r="F548" s="116"/>
      <c r="G548" s="52"/>
      <c r="H548" s="52"/>
      <c r="I548" s="50"/>
      <c r="J548" s="62"/>
    </row>
    <row r="549" spans="1:10" ht="12" customHeight="1">
      <c r="A549" s="65"/>
      <c r="B549" s="49"/>
      <c r="C549" s="49"/>
      <c r="D549" s="52"/>
      <c r="E549" s="52"/>
      <c r="F549" s="116"/>
      <c r="G549" s="52"/>
      <c r="H549" s="52"/>
      <c r="I549" s="50"/>
      <c r="J549" s="62"/>
    </row>
    <row r="550" spans="1:10" ht="12" customHeight="1">
      <c r="A550" s="65"/>
      <c r="B550" s="49"/>
      <c r="C550" s="49"/>
      <c r="D550" s="52"/>
      <c r="E550" s="52"/>
      <c r="F550" s="117" t="s">
        <v>583</v>
      </c>
      <c r="G550" s="52"/>
      <c r="H550" s="52"/>
      <c r="I550" s="50"/>
      <c r="J550" s="62"/>
    </row>
    <row r="551" spans="1:10" ht="12" customHeight="1">
      <c r="A551" s="65"/>
      <c r="B551" s="49"/>
      <c r="C551" s="49"/>
      <c r="D551" s="52"/>
      <c r="E551" s="52"/>
      <c r="F551" s="117" t="s">
        <v>1</v>
      </c>
      <c r="G551" s="52"/>
      <c r="H551" s="52"/>
      <c r="I551" s="63" t="str">
        <f>+Inputs!$D$6</f>
        <v>UTAH</v>
      </c>
      <c r="J551" s="52"/>
    </row>
    <row r="552" spans="1:10" ht="12" customHeight="1">
      <c r="A552" s="65"/>
      <c r="B552" s="49"/>
      <c r="C552" s="49"/>
      <c r="D552" s="33" t="s">
        <v>2</v>
      </c>
      <c r="E552" s="33" t="s">
        <v>3</v>
      </c>
      <c r="F552" s="38" t="s">
        <v>4</v>
      </c>
      <c r="G552" s="33" t="s">
        <v>5</v>
      </c>
      <c r="H552" s="39" t="s">
        <v>6</v>
      </c>
      <c r="I552" s="34" t="s">
        <v>7</v>
      </c>
      <c r="J552" s="33" t="s">
        <v>8</v>
      </c>
    </row>
    <row r="553" spans="1:10" ht="12" customHeight="1">
      <c r="A553" s="73"/>
      <c r="B553" s="28" t="s">
        <v>192</v>
      </c>
      <c r="C553" s="102"/>
      <c r="D553" s="103"/>
      <c r="E553" s="103"/>
      <c r="F553" s="71"/>
      <c r="G553" s="103"/>
      <c r="H553" s="66"/>
      <c r="I553" s="82"/>
      <c r="J553" s="66"/>
    </row>
    <row r="554" spans="1:10" ht="12" customHeight="1">
      <c r="A554" s="73"/>
      <c r="B554" s="69" t="s">
        <v>586</v>
      </c>
      <c r="C554" s="102"/>
      <c r="D554" s="103">
        <v>930</v>
      </c>
      <c r="E554" s="103">
        <v>1</v>
      </c>
      <c r="F554" s="75">
        <v>-48103.1048263142</v>
      </c>
      <c r="G554" s="71" t="s">
        <v>187</v>
      </c>
      <c r="H554" s="55">
        <f>VLOOKUP(G554,'Rebuttal Alloc. Factors'!$B$2:$M$110,7,FALSE)</f>
        <v>1</v>
      </c>
      <c r="I554" s="173">
        <f>F554*H554</f>
        <v>-48103.1048263142</v>
      </c>
      <c r="J554" s="104" t="s">
        <v>603</v>
      </c>
    </row>
    <row r="555" spans="1:10" ht="12" customHeight="1">
      <c r="A555" s="73"/>
      <c r="B555" s="158"/>
      <c r="C555" s="102"/>
      <c r="D555" s="103"/>
      <c r="E555" s="103"/>
      <c r="F555" s="71"/>
      <c r="G555" s="71"/>
      <c r="H555" s="55"/>
      <c r="I555" s="56"/>
      <c r="J555" s="103"/>
    </row>
    <row r="556" spans="1:10" ht="12.75" customHeight="1">
      <c r="A556" s="73"/>
      <c r="B556" s="158"/>
      <c r="C556" s="102"/>
      <c r="D556" s="103"/>
      <c r="E556" s="103"/>
      <c r="F556" s="71"/>
      <c r="G556" s="71"/>
      <c r="H556" s="142"/>
      <c r="I556" s="71"/>
      <c r="J556" s="103"/>
    </row>
    <row r="557" spans="1:10" ht="12" customHeight="1">
      <c r="A557" s="73"/>
      <c r="B557" s="158"/>
      <c r="C557" s="102"/>
      <c r="D557" s="103"/>
      <c r="E557" s="103"/>
      <c r="F557" s="71"/>
      <c r="G557" s="71"/>
      <c r="H557" s="142"/>
      <c r="I557" s="71"/>
      <c r="J557" s="103"/>
    </row>
    <row r="558" spans="1:10" ht="12" customHeight="1">
      <c r="A558" s="73"/>
      <c r="B558" s="28"/>
      <c r="C558" s="75"/>
      <c r="D558" s="103"/>
      <c r="E558" s="103"/>
      <c r="F558" s="71"/>
      <c r="G558" s="54"/>
      <c r="H558" s="142"/>
      <c r="I558" s="71"/>
      <c r="J558" s="103"/>
    </row>
    <row r="559" spans="1:10" ht="12" customHeight="1">
      <c r="A559" s="73"/>
      <c r="B559" s="158"/>
      <c r="C559" s="65"/>
      <c r="D559" s="103"/>
      <c r="E559" s="103"/>
      <c r="F559" s="174"/>
      <c r="G559" s="103"/>
      <c r="H559" s="55"/>
      <c r="I559" s="56"/>
      <c r="J559" s="103"/>
    </row>
    <row r="560" spans="1:10" ht="12" customHeight="1">
      <c r="A560" s="73"/>
      <c r="B560" s="158"/>
      <c r="C560" s="102"/>
      <c r="D560" s="103"/>
      <c r="E560" s="103"/>
      <c r="F560" s="174"/>
      <c r="G560" s="103"/>
      <c r="H560" s="55"/>
      <c r="I560" s="56"/>
      <c r="J560" s="103"/>
    </row>
    <row r="561" spans="1:10" ht="12" customHeight="1">
      <c r="A561" s="73"/>
      <c r="B561" s="158"/>
      <c r="C561" s="102"/>
      <c r="D561" s="103"/>
      <c r="E561" s="103"/>
      <c r="F561" s="174"/>
      <c r="G561" s="103"/>
      <c r="H561" s="55"/>
      <c r="I561" s="56"/>
      <c r="J561" s="103"/>
    </row>
    <row r="562" spans="1:10" ht="12" customHeight="1">
      <c r="A562" s="73"/>
      <c r="B562" s="203"/>
      <c r="C562" s="65"/>
      <c r="D562" s="103"/>
      <c r="E562" s="103"/>
      <c r="F562" s="174"/>
      <c r="G562" s="103"/>
      <c r="H562" s="55"/>
      <c r="I562" s="56"/>
      <c r="J562" s="103"/>
    </row>
    <row r="563" spans="1:10" ht="12" customHeight="1">
      <c r="A563" s="73"/>
      <c r="B563" s="158"/>
      <c r="C563" s="65"/>
      <c r="D563" s="103"/>
      <c r="E563" s="103"/>
      <c r="F563" s="174"/>
      <c r="G563" s="103"/>
      <c r="H563" s="55"/>
      <c r="I563" s="56"/>
      <c r="J563" s="103"/>
    </row>
    <row r="564" spans="1:10" ht="12" customHeight="1">
      <c r="A564" s="73"/>
      <c r="B564" s="158"/>
      <c r="C564" s="65"/>
      <c r="D564" s="103"/>
      <c r="E564" s="103"/>
      <c r="F564" s="71"/>
      <c r="G564" s="71"/>
      <c r="H564" s="55"/>
      <c r="I564" s="56"/>
      <c r="J564" s="103"/>
    </row>
    <row r="565" spans="1:10" ht="12" customHeight="1">
      <c r="A565" s="73"/>
      <c r="B565" s="158"/>
      <c r="C565" s="65"/>
      <c r="D565" s="103"/>
      <c r="E565" s="103"/>
      <c r="F565" s="71"/>
      <c r="G565" s="103"/>
      <c r="H565" s="55"/>
      <c r="I565" s="56"/>
      <c r="J565" s="103"/>
    </row>
    <row r="566" spans="1:10" ht="12" customHeight="1">
      <c r="A566" s="73"/>
      <c r="B566" s="158"/>
      <c r="C566" s="102"/>
      <c r="D566" s="103"/>
      <c r="E566" s="103"/>
      <c r="F566" s="71"/>
      <c r="G566" s="103"/>
      <c r="H566" s="55"/>
      <c r="I566" s="56"/>
      <c r="J566" s="104"/>
    </row>
    <row r="567" spans="1:10" ht="12" customHeight="1">
      <c r="A567" s="73"/>
      <c r="B567" s="158"/>
      <c r="C567" s="102"/>
      <c r="D567" s="103"/>
      <c r="E567" s="103"/>
      <c r="F567" s="71"/>
      <c r="G567" s="54"/>
      <c r="H567" s="55"/>
      <c r="I567" s="56"/>
      <c r="J567" s="104"/>
    </row>
    <row r="568" spans="1:10" ht="12" customHeight="1">
      <c r="A568" s="73"/>
      <c r="B568" s="158"/>
      <c r="C568" s="102"/>
      <c r="D568" s="103"/>
      <c r="E568" s="103"/>
      <c r="F568" s="71"/>
      <c r="G568" s="71"/>
      <c r="H568" s="55"/>
      <c r="I568" s="56"/>
      <c r="J568" s="104"/>
    </row>
    <row r="569" spans="1:10" ht="12" customHeight="1">
      <c r="A569" s="73"/>
      <c r="B569" s="158"/>
      <c r="C569" s="102"/>
      <c r="D569" s="103"/>
      <c r="E569" s="103"/>
      <c r="F569" s="71"/>
      <c r="G569" s="103"/>
      <c r="H569" s="55"/>
      <c r="I569" s="56"/>
      <c r="J569" s="104"/>
    </row>
    <row r="570" spans="1:10" ht="12" customHeight="1">
      <c r="A570" s="73"/>
      <c r="B570" s="102"/>
      <c r="C570" s="102"/>
      <c r="D570" s="102"/>
      <c r="E570" s="103"/>
      <c r="F570" s="102"/>
      <c r="G570" s="102"/>
      <c r="H570" s="142"/>
      <c r="I570" s="71"/>
      <c r="J570" s="104"/>
    </row>
    <row r="571" spans="1:10" ht="12" customHeight="1">
      <c r="A571" s="73"/>
      <c r="B571" s="102"/>
      <c r="C571" s="102"/>
      <c r="D571" s="102"/>
      <c r="E571" s="103"/>
      <c r="F571" s="102"/>
      <c r="G571" s="102"/>
      <c r="H571" s="142"/>
      <c r="I571" s="71"/>
      <c r="J571" s="104"/>
    </row>
    <row r="572" spans="1:10" ht="12" customHeight="1">
      <c r="A572" s="73"/>
      <c r="B572" s="36"/>
      <c r="C572" s="102"/>
      <c r="D572" s="102"/>
      <c r="E572" s="103"/>
      <c r="F572" s="102"/>
      <c r="G572" s="102"/>
      <c r="H572" s="142"/>
      <c r="I572" s="71"/>
      <c r="J572" s="104"/>
    </row>
    <row r="573" spans="1:10" ht="12" customHeight="1">
      <c r="A573" s="73"/>
      <c r="B573" s="102"/>
      <c r="C573" s="102"/>
      <c r="D573" s="103"/>
      <c r="E573" s="103"/>
      <c r="F573" s="75"/>
      <c r="G573" s="103"/>
      <c r="H573" s="55"/>
      <c r="I573" s="56"/>
      <c r="J573" s="104"/>
    </row>
    <row r="574" spans="1:10" ht="12" customHeight="1">
      <c r="A574" s="73"/>
      <c r="B574" s="36"/>
      <c r="C574" s="102"/>
      <c r="D574" s="103"/>
      <c r="E574" s="103"/>
      <c r="F574" s="71"/>
      <c r="G574" s="102"/>
      <c r="H574" s="142"/>
      <c r="I574" s="71"/>
      <c r="J574" s="104"/>
    </row>
    <row r="575" spans="1:10" ht="12" customHeight="1">
      <c r="A575" s="73"/>
      <c r="B575" s="175"/>
      <c r="C575" s="176"/>
      <c r="D575" s="103"/>
      <c r="E575" s="103"/>
      <c r="F575" s="176"/>
      <c r="G575" s="102"/>
      <c r="H575" s="142"/>
      <c r="I575" s="71"/>
      <c r="J575" s="104"/>
    </row>
    <row r="576" spans="1:10" ht="12" customHeight="1">
      <c r="A576" s="73"/>
      <c r="B576" s="175"/>
      <c r="C576" s="176"/>
      <c r="D576" s="103"/>
      <c r="E576" s="103"/>
      <c r="F576" s="71"/>
      <c r="G576" s="102"/>
      <c r="H576" s="142"/>
      <c r="I576" s="71"/>
      <c r="J576" s="104"/>
    </row>
    <row r="577" spans="1:10" ht="12" customHeight="1">
      <c r="A577" s="73"/>
      <c r="B577" s="158"/>
      <c r="C577" s="75"/>
      <c r="D577" s="103"/>
      <c r="E577" s="103"/>
      <c r="F577" s="27"/>
      <c r="G577" s="102"/>
      <c r="H577" s="142"/>
      <c r="I577" s="71"/>
      <c r="J577" s="104"/>
    </row>
    <row r="578" spans="1:10" ht="12" customHeight="1">
      <c r="A578" s="73"/>
      <c r="B578" s="102"/>
      <c r="C578" s="102"/>
      <c r="D578" s="102"/>
      <c r="E578" s="103"/>
      <c r="F578" s="102"/>
      <c r="G578" s="102"/>
      <c r="H578" s="142"/>
      <c r="I578" s="71"/>
      <c r="J578" s="104"/>
    </row>
    <row r="579" spans="1:10" ht="12" customHeight="1">
      <c r="A579" s="73"/>
      <c r="B579" s="73"/>
      <c r="C579" s="65"/>
      <c r="D579" s="54"/>
      <c r="E579" s="66"/>
      <c r="F579" s="74"/>
      <c r="G579" s="115"/>
      <c r="H579" s="55"/>
      <c r="I579" s="56"/>
      <c r="J579" s="56"/>
    </row>
    <row r="580" spans="1:10" ht="12" customHeight="1">
      <c r="A580" s="73"/>
      <c r="B580" s="89"/>
      <c r="C580" s="65"/>
      <c r="D580" s="54"/>
      <c r="E580" s="66"/>
      <c r="F580" s="82" t="s">
        <v>13</v>
      </c>
      <c r="G580" s="115"/>
      <c r="H580" s="55"/>
      <c r="I580" s="56"/>
      <c r="J580" s="56"/>
    </row>
    <row r="581" spans="1:10" ht="12" customHeight="1">
      <c r="A581" s="73"/>
      <c r="B581" s="89"/>
      <c r="C581" s="65"/>
      <c r="D581" s="54"/>
      <c r="E581" s="66"/>
      <c r="F581" s="82"/>
      <c r="G581" s="115"/>
      <c r="H581" s="55"/>
      <c r="I581" s="56"/>
      <c r="J581" s="56"/>
    </row>
    <row r="582" spans="1:10" ht="12" customHeight="1">
      <c r="A582" s="64"/>
      <c r="B582" s="64"/>
      <c r="C582" s="65"/>
      <c r="D582" s="54"/>
      <c r="E582" s="66"/>
      <c r="F582" s="82"/>
      <c r="G582" s="115"/>
      <c r="H582" s="55"/>
      <c r="I582" s="56"/>
      <c r="J582" s="66"/>
    </row>
    <row r="583" spans="1:10" ht="12" customHeight="1">
      <c r="A583" s="64"/>
      <c r="B583" s="64"/>
      <c r="C583" s="65"/>
      <c r="D583" s="54"/>
      <c r="E583" s="66"/>
      <c r="F583" s="74"/>
      <c r="G583" s="115"/>
      <c r="H583" s="55"/>
      <c r="I583" s="56"/>
      <c r="J583" s="66"/>
    </row>
    <row r="584" spans="1:10" ht="12" customHeight="1">
      <c r="A584" s="64"/>
      <c r="B584" s="89"/>
      <c r="C584" s="65"/>
      <c r="D584" s="54"/>
      <c r="E584" s="66"/>
      <c r="F584" s="82"/>
      <c r="G584" s="115"/>
      <c r="H584" s="55"/>
      <c r="I584" s="56"/>
      <c r="J584" s="66"/>
    </row>
    <row r="585" spans="1:10" ht="12" customHeight="1">
      <c r="A585" s="64"/>
      <c r="B585" s="64"/>
      <c r="C585" s="65"/>
      <c r="D585" s="54"/>
      <c r="E585" s="66"/>
      <c r="F585" s="82"/>
      <c r="G585" s="115"/>
      <c r="H585" s="55"/>
      <c r="I585" s="56"/>
      <c r="J585" s="66"/>
    </row>
    <row r="586" spans="1:10" ht="12" customHeight="1">
      <c r="A586" s="64"/>
      <c r="B586" s="64"/>
      <c r="C586" s="65"/>
      <c r="D586" s="54"/>
      <c r="E586" s="66"/>
      <c r="F586" s="82"/>
      <c r="G586" s="115"/>
      <c r="H586" s="55"/>
      <c r="I586" s="56"/>
      <c r="J586" s="66"/>
    </row>
    <row r="587" spans="1:10" ht="12" customHeight="1">
      <c r="A587" s="64"/>
      <c r="B587" s="64"/>
      <c r="C587" s="65"/>
      <c r="D587" s="54"/>
      <c r="E587" s="66"/>
      <c r="F587" s="82"/>
      <c r="G587" s="115"/>
      <c r="H587" s="55"/>
      <c r="I587" s="56"/>
      <c r="J587" s="66"/>
    </row>
    <row r="588" spans="1:10" ht="12" customHeight="1">
      <c r="A588" s="64"/>
      <c r="B588" s="64"/>
      <c r="C588" s="65"/>
      <c r="D588" s="54"/>
      <c r="E588" s="66"/>
      <c r="F588" s="82"/>
      <c r="G588" s="115"/>
      <c r="H588" s="55"/>
      <c r="I588" s="56"/>
      <c r="J588" s="66"/>
    </row>
    <row r="589" spans="1:10" ht="12" customHeight="1">
      <c r="A589" s="64"/>
      <c r="B589" s="64"/>
      <c r="C589" s="65"/>
      <c r="D589" s="54"/>
      <c r="E589" s="66"/>
      <c r="F589" s="82"/>
      <c r="G589" s="115"/>
      <c r="H589" s="55"/>
      <c r="I589" s="56"/>
      <c r="J589" s="66"/>
    </row>
    <row r="590" spans="1:10" ht="12" customHeight="1">
      <c r="A590" s="64"/>
      <c r="B590" s="64"/>
      <c r="C590" s="65"/>
      <c r="D590" s="54"/>
      <c r="E590" s="66"/>
      <c r="F590" s="82"/>
      <c r="G590" s="115"/>
      <c r="H590" s="55"/>
      <c r="I590" s="56"/>
      <c r="J590" s="66"/>
    </row>
    <row r="591" spans="1:10" ht="12" customHeight="1">
      <c r="A591" s="64"/>
      <c r="B591" s="64"/>
      <c r="C591" s="65"/>
      <c r="D591" s="54"/>
      <c r="E591" s="66"/>
      <c r="F591" s="82"/>
      <c r="G591" s="115"/>
      <c r="H591" s="55"/>
      <c r="I591" s="56"/>
      <c r="J591" s="66"/>
    </row>
    <row r="592" spans="1:10" ht="12" customHeight="1">
      <c r="A592" s="64"/>
      <c r="B592" s="64"/>
      <c r="C592" s="73"/>
      <c r="D592" s="66"/>
      <c r="E592" s="66"/>
      <c r="F592" s="125"/>
      <c r="G592" s="66"/>
      <c r="H592" s="66"/>
      <c r="I592" s="74"/>
      <c r="J592" s="66"/>
    </row>
    <row r="593" spans="1:10" ht="12" customHeight="1">
      <c r="A593" s="64"/>
      <c r="B593" s="64"/>
      <c r="C593" s="144"/>
      <c r="D593" s="118"/>
      <c r="E593" s="118"/>
      <c r="F593" s="134"/>
      <c r="G593" s="66"/>
      <c r="H593" s="66"/>
      <c r="I593" s="145"/>
      <c r="J593" s="118"/>
    </row>
    <row r="594" spans="1:10" ht="12" customHeight="1">
      <c r="A594" s="64"/>
      <c r="B594" s="64"/>
      <c r="C594" s="73"/>
      <c r="D594" s="95"/>
      <c r="E594" s="66"/>
      <c r="F594" s="125"/>
      <c r="G594" s="66"/>
      <c r="H594" s="95"/>
      <c r="I594" s="125"/>
      <c r="J594" s="66"/>
    </row>
    <row r="595" spans="1:10" ht="12" customHeight="1">
      <c r="A595" s="64"/>
      <c r="B595" s="64"/>
      <c r="C595" s="73"/>
      <c r="D595" s="95"/>
      <c r="E595" s="66"/>
      <c r="F595" s="125"/>
      <c r="G595" s="66"/>
      <c r="H595" s="95"/>
      <c r="I595" s="125"/>
      <c r="J595" s="66"/>
    </row>
    <row r="596" spans="1:10" ht="12" customHeight="1">
      <c r="A596" s="64"/>
      <c r="B596" s="64"/>
      <c r="C596" s="7"/>
      <c r="D596" s="11"/>
      <c r="E596" s="66"/>
      <c r="F596" s="12"/>
      <c r="G596" s="66"/>
      <c r="H596" s="11"/>
      <c r="I596" s="12"/>
      <c r="J596" s="108"/>
    </row>
    <row r="597" spans="1:10" ht="12" customHeight="1">
      <c r="A597" s="73"/>
      <c r="B597" s="73"/>
      <c r="C597" s="144"/>
      <c r="D597" s="118"/>
      <c r="E597" s="118"/>
      <c r="F597" s="134"/>
      <c r="G597" s="118"/>
      <c r="H597" s="118"/>
      <c r="I597" s="145"/>
      <c r="J597" s="118"/>
    </row>
    <row r="598" spans="1:10" ht="12" customHeight="1">
      <c r="A598" s="64"/>
      <c r="B598" s="64"/>
      <c r="C598" s="73"/>
      <c r="D598" s="66"/>
      <c r="E598" s="66"/>
      <c r="F598" s="125"/>
      <c r="G598" s="66"/>
      <c r="H598" s="66"/>
      <c r="I598" s="125"/>
      <c r="J598" s="66"/>
    </row>
    <row r="599" spans="1:10" ht="12" customHeight="1">
      <c r="A599" s="64"/>
      <c r="B599" s="64"/>
      <c r="C599" s="73"/>
      <c r="D599" s="66"/>
      <c r="E599" s="66"/>
      <c r="F599" s="125"/>
      <c r="G599" s="66"/>
      <c r="H599" s="66"/>
      <c r="I599" s="125"/>
      <c r="J599" s="66"/>
    </row>
    <row r="600" spans="1:10" ht="12" customHeight="1">
      <c r="A600" s="64"/>
      <c r="B600" s="64"/>
      <c r="C600" s="7"/>
      <c r="D600" s="66"/>
      <c r="E600" s="66"/>
      <c r="F600" s="12"/>
      <c r="G600" s="66"/>
      <c r="H600" s="66"/>
      <c r="I600" s="12"/>
      <c r="J600" s="108"/>
    </row>
    <row r="601" spans="1:10" ht="12" customHeight="1">
      <c r="A601" s="73"/>
      <c r="B601" s="73"/>
      <c r="C601" s="73"/>
      <c r="D601" s="66"/>
      <c r="E601" s="66"/>
      <c r="F601" s="125"/>
      <c r="G601" s="66"/>
      <c r="H601" s="66"/>
      <c r="I601" s="74"/>
      <c r="J601" s="56"/>
    </row>
    <row r="602" spans="1:10" ht="12" customHeight="1" thickBot="1">
      <c r="A602" s="64"/>
      <c r="B602" s="16" t="s">
        <v>12</v>
      </c>
      <c r="C602" s="73"/>
      <c r="D602" s="66"/>
      <c r="E602" s="66"/>
      <c r="F602" s="125"/>
      <c r="G602" s="66"/>
      <c r="H602" s="66"/>
      <c r="I602" s="74"/>
      <c r="J602" s="56"/>
    </row>
    <row r="603" spans="1:10" ht="12" customHeight="1">
      <c r="A603" s="76"/>
      <c r="B603" s="77"/>
      <c r="C603" s="77"/>
      <c r="D603" s="78"/>
      <c r="E603" s="78"/>
      <c r="F603" s="124"/>
      <c r="G603" s="78"/>
      <c r="H603" s="78"/>
      <c r="I603" s="79"/>
      <c r="J603" s="80"/>
    </row>
    <row r="604" spans="1:10" ht="12" customHeight="1">
      <c r="A604" s="81"/>
      <c r="B604" s="84"/>
      <c r="C604" s="73"/>
      <c r="D604" s="66"/>
      <c r="E604" s="66"/>
      <c r="F604" s="125"/>
      <c r="G604" s="66"/>
      <c r="H604" s="66"/>
      <c r="I604" s="74"/>
      <c r="J604" s="83"/>
    </row>
    <row r="605" spans="1:10" ht="12" customHeight="1">
      <c r="A605" s="81"/>
      <c r="B605" s="84"/>
      <c r="C605" s="73"/>
      <c r="D605" s="66"/>
      <c r="E605" s="66"/>
      <c r="F605" s="125"/>
      <c r="G605" s="66"/>
      <c r="H605" s="66"/>
      <c r="I605" s="74"/>
      <c r="J605" s="83"/>
    </row>
    <row r="606" spans="1:10" ht="12" customHeight="1">
      <c r="A606" s="81"/>
      <c r="B606" s="73"/>
      <c r="C606" s="73"/>
      <c r="D606" s="66"/>
      <c r="E606" s="66"/>
      <c r="F606" s="125"/>
      <c r="G606" s="66"/>
      <c r="H606" s="66"/>
      <c r="I606" s="74"/>
      <c r="J606" s="83"/>
    </row>
    <row r="607" spans="1:10" ht="12" customHeight="1">
      <c r="A607" s="81"/>
      <c r="B607" s="73"/>
      <c r="C607" s="73"/>
      <c r="D607" s="66"/>
      <c r="E607" s="66"/>
      <c r="F607" s="125"/>
      <c r="G607" s="66"/>
      <c r="H607" s="66"/>
      <c r="I607" s="74"/>
      <c r="J607" s="83"/>
    </row>
    <row r="608" spans="1:10" ht="12" customHeight="1">
      <c r="A608" s="81"/>
      <c r="B608" s="73"/>
      <c r="C608" s="73"/>
      <c r="D608" s="66"/>
      <c r="E608" s="66"/>
      <c r="F608" s="125"/>
      <c r="G608" s="66"/>
      <c r="H608" s="66"/>
      <c r="I608" s="74"/>
      <c r="J608" s="83"/>
    </row>
    <row r="609" spans="1:10" ht="12" customHeight="1">
      <c r="A609" s="81"/>
      <c r="B609" s="73"/>
      <c r="C609" s="73"/>
      <c r="D609" s="66"/>
      <c r="E609" s="66"/>
      <c r="F609" s="125"/>
      <c r="G609" s="66"/>
      <c r="H609" s="66"/>
      <c r="I609" s="74"/>
      <c r="J609" s="83"/>
    </row>
    <row r="610" spans="1:10" ht="12" customHeight="1">
      <c r="A610" s="81"/>
      <c r="B610" s="73"/>
      <c r="C610" s="73"/>
      <c r="D610" s="66"/>
      <c r="E610" s="66"/>
      <c r="F610" s="125"/>
      <c r="G610" s="66"/>
      <c r="H610" s="66"/>
      <c r="I610" s="74"/>
      <c r="J610" s="83"/>
    </row>
    <row r="611" spans="1:10" ht="12" customHeight="1">
      <c r="A611" s="81"/>
      <c r="B611" s="73"/>
      <c r="C611" s="73"/>
      <c r="D611" s="66"/>
      <c r="E611" s="66"/>
      <c r="F611" s="125"/>
      <c r="G611" s="66"/>
      <c r="H611" s="66"/>
      <c r="I611" s="74"/>
      <c r="J611" s="83"/>
    </row>
    <row r="612" spans="1:10" ht="12" customHeight="1" thickBot="1">
      <c r="A612" s="97"/>
      <c r="B612" s="98"/>
      <c r="C612" s="98"/>
      <c r="D612" s="99"/>
      <c r="E612" s="99"/>
      <c r="F612" s="126"/>
      <c r="G612" s="99"/>
      <c r="H612" s="99"/>
      <c r="I612" s="100"/>
      <c r="J612" s="101"/>
    </row>
    <row r="613" spans="1:10" ht="12" customHeight="1">
      <c r="A613" s="65"/>
      <c r="B613" s="65"/>
      <c r="C613" s="65"/>
      <c r="D613" s="54"/>
      <c r="E613" s="54"/>
      <c r="F613" s="138"/>
      <c r="G613" s="54"/>
      <c r="H613" s="54"/>
      <c r="I613" s="148"/>
      <c r="J613" s="59"/>
    </row>
    <row r="614" spans="1:10" ht="12" customHeight="1">
      <c r="A614" s="65"/>
      <c r="B614" s="6" t="str">
        <f>Inputs!$D$2</f>
        <v>Rocky Mountain Power</v>
      </c>
      <c r="C614" s="49"/>
      <c r="D614" s="52"/>
      <c r="E614" s="52"/>
      <c r="F614" s="116"/>
      <c r="G614" s="52"/>
      <c r="H614" s="52"/>
      <c r="I614" s="60" t="s">
        <v>0</v>
      </c>
      <c r="J614" s="162">
        <v>12.1</v>
      </c>
    </row>
    <row r="615" spans="1:10" ht="12" customHeight="1">
      <c r="A615" s="65"/>
      <c r="B615" s="6" t="str">
        <f>Inputs!$D$3</f>
        <v>Utah General Rate Case - June 2015</v>
      </c>
      <c r="C615" s="49"/>
      <c r="D615" s="52"/>
      <c r="E615" s="52"/>
      <c r="F615" s="116"/>
      <c r="G615" s="52"/>
      <c r="H615" s="52"/>
      <c r="I615" s="50"/>
      <c r="J615" s="62"/>
    </row>
    <row r="616" spans="1:10" ht="12" customHeight="1">
      <c r="A616" s="65"/>
      <c r="B616" s="25" t="s">
        <v>655</v>
      </c>
      <c r="C616" s="49"/>
      <c r="D616" s="52"/>
      <c r="E616" s="52"/>
      <c r="F616" s="116"/>
      <c r="G616" s="52"/>
      <c r="H616" s="52"/>
      <c r="I616" s="50"/>
      <c r="J616" s="62"/>
    </row>
    <row r="617" spans="1:10" ht="12" customHeight="1">
      <c r="A617" s="65"/>
      <c r="B617" s="49"/>
      <c r="C617" s="49"/>
      <c r="D617" s="52"/>
      <c r="E617" s="52"/>
      <c r="F617" s="116"/>
      <c r="G617" s="52"/>
      <c r="H617" s="52"/>
      <c r="I617" s="50"/>
      <c r="J617" s="62"/>
    </row>
    <row r="618" spans="1:10" ht="12" customHeight="1">
      <c r="A618" s="65"/>
      <c r="B618" s="49"/>
      <c r="C618" s="49"/>
      <c r="D618" s="52"/>
      <c r="E618" s="52"/>
      <c r="F618" s="117" t="s">
        <v>583</v>
      </c>
      <c r="G618" s="52"/>
      <c r="H618" s="52"/>
      <c r="I618" s="50"/>
      <c r="J618" s="62"/>
    </row>
    <row r="619" spans="1:10" ht="12" customHeight="1">
      <c r="A619" s="65"/>
      <c r="B619" s="49"/>
      <c r="C619" s="49"/>
      <c r="D619" s="52"/>
      <c r="E619" s="52"/>
      <c r="F619" s="117" t="s">
        <v>1</v>
      </c>
      <c r="G619" s="52"/>
      <c r="H619" s="52"/>
      <c r="I619" s="63" t="str">
        <f>+Inputs!$D$6</f>
        <v>UTAH</v>
      </c>
      <c r="J619" s="52"/>
    </row>
    <row r="620" spans="1:10" ht="12" customHeight="1">
      <c r="A620" s="65"/>
      <c r="B620" s="49"/>
      <c r="C620" s="49"/>
      <c r="D620" s="33" t="s">
        <v>2</v>
      </c>
      <c r="E620" s="33" t="s">
        <v>3</v>
      </c>
      <c r="F620" s="38" t="s">
        <v>4</v>
      </c>
      <c r="G620" s="33" t="s">
        <v>5</v>
      </c>
      <c r="H620" s="39" t="s">
        <v>6</v>
      </c>
      <c r="I620" s="34" t="s">
        <v>7</v>
      </c>
      <c r="J620" s="33" t="s">
        <v>8</v>
      </c>
    </row>
    <row r="621" spans="1:10" ht="12" customHeight="1">
      <c r="A621" s="73"/>
      <c r="B621" s="8" t="s">
        <v>192</v>
      </c>
      <c r="C621" s="73"/>
      <c r="D621" s="66"/>
      <c r="E621" s="66"/>
      <c r="F621" s="66"/>
      <c r="G621" s="66"/>
      <c r="H621" s="66"/>
      <c r="I621" s="74"/>
      <c r="J621" s="56"/>
    </row>
    <row r="622" spans="1:10" ht="12" customHeight="1">
      <c r="A622" s="73"/>
      <c r="B622" s="149" t="s">
        <v>598</v>
      </c>
      <c r="C622" s="65"/>
      <c r="D622" s="54">
        <v>903</v>
      </c>
      <c r="E622" s="52">
        <v>1</v>
      </c>
      <c r="F622" s="189">
        <v>-291520.52778654877</v>
      </c>
      <c r="G622" s="59" t="s">
        <v>187</v>
      </c>
      <c r="H622" s="55">
        <f>VLOOKUP(G622,'Rebuttal Alloc. Factors'!$B$2:$M$110,7,FALSE)</f>
        <v>1</v>
      </c>
      <c r="I622" s="173">
        <f>F622*H622</f>
        <v>-291520.52778654877</v>
      </c>
      <c r="J622" s="242" t="s">
        <v>599</v>
      </c>
    </row>
    <row r="623" spans="1:10" ht="12" customHeight="1">
      <c r="A623" s="73"/>
      <c r="B623" s="158"/>
      <c r="C623" s="65"/>
      <c r="D623" s="54"/>
      <c r="E623" s="52"/>
      <c r="F623" s="189"/>
      <c r="G623" s="59"/>
      <c r="H623" s="142"/>
      <c r="I623" s="189"/>
      <c r="J623" s="52"/>
    </row>
    <row r="624" spans="1:10" ht="12.75" customHeight="1">
      <c r="A624" s="73"/>
      <c r="B624" s="228"/>
      <c r="C624" s="65"/>
      <c r="D624" s="54"/>
      <c r="E624" s="52"/>
      <c r="F624" s="189"/>
      <c r="G624" s="59"/>
      <c r="H624" s="55"/>
      <c r="I624" s="56"/>
      <c r="J624" s="67"/>
    </row>
    <row r="625" spans="1:10" ht="12" customHeight="1">
      <c r="A625" s="73"/>
      <c r="B625" s="69"/>
      <c r="C625" s="65"/>
      <c r="D625" s="54"/>
      <c r="E625" s="54"/>
      <c r="F625" s="189"/>
      <c r="G625" s="59"/>
      <c r="H625" s="55"/>
      <c r="I625" s="56"/>
      <c r="J625" s="54"/>
    </row>
    <row r="626" spans="1:10" ht="12" customHeight="1">
      <c r="A626" s="73"/>
      <c r="B626" s="149"/>
      <c r="C626" s="65"/>
      <c r="D626" s="54"/>
      <c r="E626" s="54"/>
      <c r="F626" s="189"/>
      <c r="G626" s="59"/>
      <c r="H626" s="55"/>
      <c r="I626" s="56"/>
      <c r="J626" s="54"/>
    </row>
    <row r="627" spans="1:10" ht="12" customHeight="1">
      <c r="A627" s="73"/>
      <c r="B627" s="8"/>
      <c r="C627" s="73"/>
      <c r="D627" s="66"/>
      <c r="E627" s="66"/>
      <c r="F627" s="66"/>
      <c r="G627" s="66"/>
      <c r="H627" s="66"/>
      <c r="I627" s="74"/>
      <c r="J627" s="56"/>
    </row>
    <row r="628" spans="1:10" ht="12" customHeight="1">
      <c r="A628" s="73"/>
      <c r="B628" s="228"/>
      <c r="C628" s="65"/>
      <c r="D628" s="54"/>
      <c r="E628" s="52"/>
      <c r="F628" s="189"/>
      <c r="G628" s="59"/>
      <c r="H628" s="55"/>
      <c r="I628" s="56"/>
      <c r="J628" s="67"/>
    </row>
    <row r="629" spans="1:10" ht="12" customHeight="1">
      <c r="A629" s="73"/>
      <c r="B629" s="158"/>
      <c r="C629" s="65"/>
      <c r="D629" s="54"/>
      <c r="E629" s="52"/>
      <c r="F629" s="189"/>
      <c r="G629" s="59"/>
      <c r="H629" s="142"/>
      <c r="I629" s="189"/>
      <c r="J629" s="52"/>
    </row>
    <row r="630" spans="1:10" ht="12" customHeight="1">
      <c r="A630" s="73"/>
      <c r="B630" s="158"/>
      <c r="C630" s="65"/>
      <c r="D630" s="54"/>
      <c r="E630" s="52"/>
      <c r="F630" s="189"/>
      <c r="G630" s="59"/>
      <c r="H630" s="142"/>
      <c r="I630" s="189"/>
      <c r="J630" s="52"/>
    </row>
    <row r="631" spans="1:10" ht="12" customHeight="1">
      <c r="A631" s="73"/>
      <c r="B631" s="188"/>
      <c r="C631" s="65"/>
      <c r="D631" s="103"/>
      <c r="E631" s="103"/>
      <c r="F631" s="215"/>
      <c r="G631" s="103"/>
      <c r="H631" s="55"/>
      <c r="I631" s="56"/>
      <c r="J631" s="103"/>
    </row>
    <row r="632" spans="1:10" ht="12" customHeight="1">
      <c r="A632" s="73"/>
      <c r="B632" s="206"/>
      <c r="C632" s="65"/>
      <c r="D632" s="103"/>
      <c r="E632" s="103"/>
      <c r="F632" s="174"/>
      <c r="G632" s="59"/>
      <c r="H632" s="55"/>
      <c r="I632" s="56"/>
      <c r="J632" s="103"/>
    </row>
    <row r="633" spans="1:10" ht="12" customHeight="1">
      <c r="A633" s="73"/>
      <c r="B633" s="221"/>
      <c r="C633" s="65"/>
      <c r="D633" s="103"/>
      <c r="E633" s="103"/>
      <c r="F633" s="71"/>
      <c r="G633" s="59"/>
      <c r="H633" s="55"/>
      <c r="I633" s="56"/>
      <c r="J633" s="103"/>
    </row>
    <row r="634" spans="1:10" ht="12" customHeight="1">
      <c r="A634" s="73"/>
      <c r="B634" s="222"/>
      <c r="C634" s="65"/>
      <c r="D634" s="103"/>
      <c r="E634" s="103"/>
      <c r="F634" s="71"/>
      <c r="G634" s="59"/>
      <c r="H634" s="55"/>
      <c r="I634" s="56"/>
      <c r="J634" s="103"/>
    </row>
    <row r="635" spans="1:10" ht="12" customHeight="1">
      <c r="A635" s="73"/>
      <c r="B635" s="222"/>
      <c r="C635" s="65"/>
      <c r="D635" s="103"/>
      <c r="E635" s="103"/>
      <c r="F635" s="71"/>
      <c r="G635" s="71"/>
      <c r="H635" s="55"/>
      <c r="I635" s="56"/>
      <c r="J635" s="103"/>
    </row>
    <row r="636" spans="1:10" ht="12" customHeight="1">
      <c r="A636" s="73"/>
      <c r="B636" s="158"/>
      <c r="C636" s="65"/>
      <c r="D636" s="54"/>
      <c r="E636" s="54"/>
      <c r="F636" s="75"/>
      <c r="G636" s="54"/>
      <c r="H636" s="66"/>
      <c r="I636" s="74"/>
      <c r="J636" s="56"/>
    </row>
    <row r="637" spans="1:10" ht="12" customHeight="1">
      <c r="A637" s="73"/>
      <c r="B637" s="65"/>
      <c r="C637" s="65"/>
      <c r="D637" s="54"/>
      <c r="E637" s="54"/>
      <c r="F637" s="72"/>
      <c r="G637" s="115"/>
      <c r="H637" s="55"/>
      <c r="I637" s="56"/>
      <c r="J637" s="56"/>
    </row>
    <row r="638" spans="1:10" ht="12" customHeight="1">
      <c r="A638" s="73"/>
      <c r="B638" s="65"/>
      <c r="C638" s="65"/>
      <c r="D638" s="54"/>
      <c r="E638" s="54"/>
      <c r="F638" s="72"/>
      <c r="G638" s="115"/>
      <c r="H638" s="55"/>
      <c r="I638" s="56"/>
      <c r="J638" s="56"/>
    </row>
    <row r="639" spans="1:10" ht="12" customHeight="1">
      <c r="A639" s="73"/>
      <c r="B639" s="65"/>
      <c r="C639" s="65"/>
      <c r="D639" s="54"/>
      <c r="E639" s="54"/>
      <c r="F639" s="161"/>
      <c r="G639" s="115"/>
      <c r="H639" s="55"/>
      <c r="I639" s="56"/>
      <c r="J639" s="56"/>
    </row>
    <row r="640" spans="1:10" ht="12" customHeight="1">
      <c r="A640" s="73"/>
      <c r="B640" s="65"/>
      <c r="C640" s="65"/>
      <c r="D640" s="54"/>
      <c r="E640" s="54"/>
      <c r="F640" s="227"/>
      <c r="G640" s="115"/>
      <c r="H640" s="55"/>
      <c r="I640" s="56"/>
      <c r="J640" s="56"/>
    </row>
    <row r="641" spans="1:10" ht="12" customHeight="1">
      <c r="A641" s="73"/>
      <c r="B641" s="65"/>
      <c r="C641" s="65"/>
      <c r="D641" s="54"/>
      <c r="E641" s="54"/>
      <c r="F641" s="217"/>
      <c r="G641" s="115"/>
      <c r="H641" s="55"/>
      <c r="I641" s="56"/>
      <c r="J641" s="56"/>
    </row>
    <row r="642" spans="1:10" ht="12" customHeight="1">
      <c r="A642" s="73"/>
      <c r="B642" s="65"/>
      <c r="C642" s="65"/>
      <c r="D642" s="54"/>
      <c r="E642" s="54"/>
      <c r="F642" s="159"/>
      <c r="G642" s="115"/>
      <c r="H642" s="55"/>
      <c r="I642" s="56"/>
      <c r="J642" s="56"/>
    </row>
    <row r="643" spans="1:10" ht="12" customHeight="1">
      <c r="A643" s="73"/>
      <c r="B643" s="65"/>
      <c r="C643" s="65"/>
      <c r="D643" s="54"/>
      <c r="E643" s="54"/>
      <c r="F643" s="216"/>
      <c r="G643" s="115"/>
      <c r="H643" s="55"/>
      <c r="I643" s="56"/>
      <c r="J643" s="56"/>
    </row>
    <row r="644" spans="1:10" ht="12" customHeight="1">
      <c r="A644" s="73"/>
      <c r="B644" s="65"/>
      <c r="C644" s="65"/>
      <c r="D644" s="54"/>
      <c r="E644" s="54"/>
      <c r="F644" s="161"/>
      <c r="G644" s="115"/>
      <c r="H644" s="55"/>
      <c r="I644" s="56"/>
      <c r="J644" s="56"/>
    </row>
    <row r="645" spans="1:10" ht="12" customHeight="1">
      <c r="A645" s="73"/>
      <c r="B645" s="69"/>
      <c r="C645" s="65"/>
      <c r="D645" s="54"/>
      <c r="E645" s="54"/>
      <c r="F645" s="27"/>
      <c r="G645" s="27"/>
      <c r="H645" s="10"/>
      <c r="I645" s="27"/>
      <c r="J645" s="56"/>
    </row>
    <row r="646" spans="1:10" ht="12" customHeight="1">
      <c r="A646" s="73"/>
      <c r="B646" s="69"/>
      <c r="C646" s="65"/>
      <c r="D646" s="54"/>
      <c r="E646" s="54"/>
      <c r="F646" s="27"/>
      <c r="G646" s="27"/>
      <c r="H646" s="10"/>
      <c r="I646" s="27"/>
      <c r="J646" s="56"/>
    </row>
    <row r="647" spans="1:10" ht="12" customHeight="1">
      <c r="A647" s="73"/>
      <c r="B647" s="73"/>
      <c r="C647" s="73"/>
      <c r="D647" s="66"/>
      <c r="E647" s="66"/>
      <c r="F647" s="125"/>
      <c r="G647" s="66"/>
      <c r="H647" s="66"/>
      <c r="I647" s="74"/>
      <c r="J647" s="56"/>
    </row>
    <row r="648" spans="1:10" ht="12" customHeight="1">
      <c r="A648" s="64"/>
      <c r="B648" s="64"/>
      <c r="C648" s="64"/>
      <c r="D648" s="66"/>
      <c r="E648" s="66"/>
      <c r="F648" s="125"/>
      <c r="G648" s="66"/>
      <c r="H648" s="66"/>
      <c r="I648" s="74"/>
      <c r="J648" s="56"/>
    </row>
    <row r="649" spans="1:10" ht="12" customHeight="1">
      <c r="A649" s="73"/>
      <c r="B649" s="64"/>
      <c r="C649" s="64"/>
      <c r="D649" s="66"/>
      <c r="E649" s="66"/>
      <c r="F649" s="125"/>
      <c r="G649" s="66"/>
      <c r="H649" s="66"/>
      <c r="I649" s="74"/>
      <c r="J649" s="56"/>
    </row>
    <row r="650" spans="1:10" ht="12" customHeight="1">
      <c r="A650" s="73"/>
      <c r="B650" s="64"/>
      <c r="C650" s="64"/>
      <c r="D650" s="66"/>
      <c r="E650" s="66"/>
      <c r="F650" s="137"/>
      <c r="G650" s="61"/>
      <c r="H650" s="61"/>
      <c r="I650" s="74"/>
      <c r="J650" s="56"/>
    </row>
    <row r="651" spans="1:10" ht="12" customHeight="1">
      <c r="A651" s="73"/>
      <c r="B651" s="84"/>
      <c r="C651" s="163"/>
      <c r="D651" s="66"/>
      <c r="E651" s="66"/>
      <c r="F651" s="93"/>
      <c r="G651" s="66"/>
      <c r="H651" s="66"/>
      <c r="I651" s="74"/>
      <c r="J651" s="56"/>
    </row>
    <row r="652" spans="1:10" ht="12" customHeight="1">
      <c r="A652" s="73"/>
      <c r="B652" s="84"/>
      <c r="C652" s="73"/>
      <c r="D652" s="66"/>
      <c r="E652" s="66"/>
      <c r="F652" s="125"/>
      <c r="G652" s="66"/>
      <c r="H652" s="66"/>
      <c r="I652" s="74"/>
      <c r="J652" s="56"/>
    </row>
    <row r="653" spans="1:10" ht="12" customHeight="1">
      <c r="A653" s="73"/>
      <c r="B653" s="73"/>
      <c r="C653" s="84"/>
      <c r="D653" s="66"/>
      <c r="E653" s="66"/>
      <c r="F653" s="125"/>
      <c r="G653" s="66"/>
      <c r="H653" s="66"/>
      <c r="I653" s="74"/>
      <c r="J653" s="56"/>
    </row>
    <row r="654" spans="1:10" ht="12" customHeight="1">
      <c r="A654" s="73"/>
      <c r="B654" s="73"/>
      <c r="C654" s="84"/>
      <c r="D654" s="66"/>
      <c r="E654" s="66"/>
      <c r="F654" s="125"/>
      <c r="G654" s="66"/>
      <c r="H654" s="66"/>
      <c r="I654" s="74"/>
      <c r="J654" s="56"/>
    </row>
    <row r="655" spans="1:10" ht="12" customHeight="1">
      <c r="A655" s="73"/>
      <c r="B655" s="73"/>
      <c r="C655" s="73"/>
      <c r="D655" s="66"/>
      <c r="E655" s="66"/>
      <c r="F655" s="125"/>
      <c r="G655" s="66"/>
      <c r="H655" s="66"/>
      <c r="I655" s="74"/>
      <c r="J655" s="56"/>
    </row>
    <row r="656" spans="1:10" ht="12" customHeight="1">
      <c r="A656" s="73"/>
      <c r="B656" s="73"/>
      <c r="C656" s="73"/>
      <c r="D656" s="66"/>
      <c r="E656" s="66"/>
      <c r="F656" s="125"/>
      <c r="G656" s="66"/>
      <c r="H656" s="66"/>
      <c r="I656" s="74"/>
      <c r="J656" s="56"/>
    </row>
    <row r="657" spans="1:10" ht="12" customHeight="1">
      <c r="A657" s="73"/>
      <c r="B657" s="73"/>
      <c r="C657" s="73"/>
      <c r="D657" s="66"/>
      <c r="E657" s="66"/>
      <c r="F657" s="125"/>
      <c r="G657" s="66"/>
      <c r="H657" s="66"/>
      <c r="I657" s="74"/>
      <c r="J657" s="56"/>
    </row>
    <row r="658" spans="1:10" ht="12" customHeight="1">
      <c r="A658" s="73"/>
      <c r="B658" s="73"/>
      <c r="C658" s="73"/>
      <c r="D658" s="66"/>
      <c r="E658" s="66"/>
      <c r="F658" s="125"/>
      <c r="G658" s="66"/>
      <c r="H658" s="66"/>
      <c r="I658" s="74"/>
      <c r="J658" s="56"/>
    </row>
    <row r="659" spans="1:10" ht="12" customHeight="1">
      <c r="A659" s="73"/>
      <c r="B659" s="73"/>
      <c r="C659" s="73"/>
      <c r="D659" s="66"/>
      <c r="E659" s="66"/>
      <c r="F659" s="125"/>
      <c r="G659" s="66"/>
      <c r="H659" s="66"/>
      <c r="I659" s="74"/>
      <c r="J659" s="56"/>
    </row>
    <row r="660" spans="1:10" ht="12" customHeight="1">
      <c r="A660" s="73"/>
      <c r="B660" s="73"/>
      <c r="C660" s="73"/>
      <c r="D660" s="66"/>
      <c r="E660" s="66"/>
      <c r="F660" s="125"/>
      <c r="G660" s="66"/>
      <c r="H660" s="66"/>
      <c r="I660" s="74"/>
      <c r="J660" s="56"/>
    </row>
    <row r="661" spans="1:10" ht="12" customHeight="1">
      <c r="A661" s="73"/>
      <c r="B661" s="73"/>
      <c r="C661" s="73"/>
      <c r="D661" s="66"/>
      <c r="E661" s="66"/>
      <c r="F661" s="125"/>
      <c r="G661" s="66"/>
      <c r="H661" s="66"/>
      <c r="I661" s="74"/>
      <c r="J661" s="56"/>
    </row>
    <row r="662" spans="1:10" ht="12" customHeight="1">
      <c r="A662" s="73"/>
      <c r="B662" s="73"/>
      <c r="C662" s="73"/>
      <c r="D662" s="66"/>
      <c r="E662" s="66"/>
      <c r="F662" s="125"/>
      <c r="G662" s="66"/>
      <c r="H662" s="66"/>
      <c r="I662" s="74"/>
      <c r="J662" s="56"/>
    </row>
    <row r="663" spans="1:10" ht="12" customHeight="1">
      <c r="A663" s="73"/>
      <c r="B663" s="73"/>
      <c r="C663" s="64"/>
      <c r="D663" s="66"/>
      <c r="E663" s="66"/>
      <c r="F663" s="137"/>
      <c r="G663" s="66"/>
      <c r="H663" s="66"/>
      <c r="I663" s="74"/>
      <c r="J663" s="56"/>
    </row>
    <row r="664" spans="1:10" ht="12" customHeight="1">
      <c r="A664" s="73"/>
      <c r="B664" s="73"/>
      <c r="C664" s="64"/>
      <c r="D664" s="66"/>
      <c r="E664" s="66"/>
      <c r="F664" s="137"/>
      <c r="G664" s="66"/>
      <c r="H664" s="66"/>
      <c r="I664" s="74"/>
      <c r="J664" s="56"/>
    </row>
    <row r="665" spans="1:10" ht="12" customHeight="1">
      <c r="A665" s="73"/>
      <c r="B665" s="73"/>
      <c r="C665" s="64"/>
      <c r="D665" s="66"/>
      <c r="E665" s="66"/>
      <c r="F665" s="137"/>
      <c r="G665" s="66"/>
      <c r="H665" s="66"/>
      <c r="I665" s="74"/>
      <c r="J665" s="56"/>
    </row>
    <row r="666" spans="1:10" ht="12" customHeight="1">
      <c r="A666" s="73"/>
      <c r="B666" s="73"/>
      <c r="C666" s="73"/>
      <c r="D666" s="66"/>
      <c r="E666" s="66"/>
      <c r="F666" s="125"/>
      <c r="G666" s="66"/>
      <c r="H666" s="66"/>
      <c r="I666" s="74"/>
      <c r="J666" s="56"/>
    </row>
    <row r="667" spans="1:10" ht="12" customHeight="1">
      <c r="A667" s="73"/>
      <c r="B667" s="73"/>
      <c r="C667" s="73"/>
      <c r="D667" s="66"/>
      <c r="E667" s="66"/>
      <c r="F667" s="125"/>
      <c r="G667" s="66"/>
      <c r="H667" s="66"/>
      <c r="I667" s="74"/>
      <c r="J667" s="56"/>
    </row>
    <row r="668" spans="1:10" ht="12" customHeight="1">
      <c r="A668" s="73"/>
      <c r="B668" s="73"/>
      <c r="C668" s="73"/>
      <c r="D668" s="66"/>
      <c r="E668" s="66"/>
      <c r="F668" s="125"/>
      <c r="G668" s="66"/>
      <c r="H668" s="66"/>
      <c r="I668" s="74"/>
      <c r="J668" s="56"/>
    </row>
    <row r="669" spans="1:10" ht="12" customHeight="1">
      <c r="A669" s="73"/>
      <c r="B669" s="73"/>
      <c r="C669" s="73"/>
      <c r="D669" s="66"/>
      <c r="E669" s="66"/>
      <c r="F669" s="125"/>
      <c r="G669" s="66"/>
      <c r="H669" s="66"/>
      <c r="I669" s="74"/>
      <c r="J669" s="56"/>
    </row>
    <row r="670" spans="1:10" ht="12" customHeight="1" thickBot="1">
      <c r="A670" s="64"/>
      <c r="B670" s="16" t="s">
        <v>12</v>
      </c>
      <c r="C670" s="64"/>
      <c r="D670" s="66"/>
      <c r="E670" s="66"/>
      <c r="F670" s="137"/>
      <c r="G670" s="61"/>
      <c r="H670" s="61"/>
      <c r="I670" s="91"/>
      <c r="J670" s="96"/>
    </row>
    <row r="671" spans="1:10" ht="12" customHeight="1">
      <c r="A671" s="76"/>
      <c r="B671" s="77"/>
      <c r="C671" s="77"/>
      <c r="D671" s="78"/>
      <c r="E671" s="78"/>
      <c r="F671" s="124"/>
      <c r="G671" s="78"/>
      <c r="H671" s="78"/>
      <c r="I671" s="79"/>
      <c r="J671" s="80"/>
    </row>
    <row r="672" spans="1:10" ht="12" customHeight="1">
      <c r="A672" s="81"/>
      <c r="B672" s="84"/>
      <c r="C672" s="73"/>
      <c r="D672" s="66"/>
      <c r="E672" s="66"/>
      <c r="F672" s="125"/>
      <c r="G672" s="66"/>
      <c r="H672" s="66"/>
      <c r="I672" s="74"/>
      <c r="J672" s="83"/>
    </row>
    <row r="673" spans="1:10" ht="12" customHeight="1">
      <c r="A673" s="81"/>
      <c r="B673" s="84"/>
      <c r="C673" s="73"/>
      <c r="D673" s="66"/>
      <c r="E673" s="66"/>
      <c r="F673" s="125"/>
      <c r="G673" s="66"/>
      <c r="H673" s="66"/>
      <c r="I673" s="74"/>
      <c r="J673" s="83"/>
    </row>
    <row r="674" spans="1:10" ht="12" customHeight="1">
      <c r="A674" s="81"/>
      <c r="B674" s="73"/>
      <c r="C674" s="73"/>
      <c r="D674" s="66"/>
      <c r="E674" s="66"/>
      <c r="F674" s="125"/>
      <c r="G674" s="66"/>
      <c r="H674" s="66"/>
      <c r="I674" s="74"/>
      <c r="J674" s="83"/>
    </row>
    <row r="675" spans="1:10" ht="12" customHeight="1">
      <c r="A675" s="81"/>
      <c r="B675" s="73"/>
      <c r="C675" s="73"/>
      <c r="D675" s="66"/>
      <c r="E675" s="66"/>
      <c r="F675" s="125"/>
      <c r="G675" s="66"/>
      <c r="H675" s="66"/>
      <c r="I675" s="74"/>
      <c r="J675" s="83"/>
    </row>
    <row r="676" spans="1:10" ht="12" customHeight="1">
      <c r="A676" s="81"/>
      <c r="B676" s="73"/>
      <c r="C676" s="73"/>
      <c r="D676" s="66"/>
      <c r="E676" s="66"/>
      <c r="F676" s="125"/>
      <c r="G676" s="66"/>
      <c r="H676" s="66"/>
      <c r="I676" s="74"/>
      <c r="J676" s="83"/>
    </row>
    <row r="677" spans="1:10" ht="12" customHeight="1">
      <c r="A677" s="81"/>
      <c r="B677" s="73"/>
      <c r="C677" s="73"/>
      <c r="D677" s="66"/>
      <c r="E677" s="66"/>
      <c r="F677" s="125"/>
      <c r="G677" s="66"/>
      <c r="H677" s="66"/>
      <c r="I677" s="74"/>
      <c r="J677" s="83"/>
    </row>
    <row r="678" spans="1:10" ht="12" customHeight="1">
      <c r="A678" s="81"/>
      <c r="B678" s="73"/>
      <c r="C678" s="73"/>
      <c r="D678" s="66"/>
      <c r="E678" s="66"/>
      <c r="F678" s="125"/>
      <c r="G678" s="66"/>
      <c r="H678" s="66"/>
      <c r="I678" s="74"/>
      <c r="J678" s="83"/>
    </row>
    <row r="679" spans="1:10" ht="12" customHeight="1">
      <c r="A679" s="81"/>
      <c r="B679" s="73"/>
      <c r="C679" s="73"/>
      <c r="D679" s="66"/>
      <c r="E679" s="66"/>
      <c r="F679" s="125"/>
      <c r="G679" s="66"/>
      <c r="H679" s="66"/>
      <c r="I679" s="74"/>
      <c r="J679" s="83"/>
    </row>
    <row r="680" spans="1:10" ht="12" customHeight="1" thickBot="1">
      <c r="A680" s="97"/>
      <c r="B680" s="98"/>
      <c r="C680" s="98"/>
      <c r="D680" s="99"/>
      <c r="E680" s="99"/>
      <c r="F680" s="126"/>
      <c r="G680" s="99"/>
      <c r="H680" s="99"/>
      <c r="I680" s="100"/>
      <c r="J680" s="101"/>
    </row>
    <row r="681" spans="1:10" ht="12" customHeight="1">
      <c r="A681" s="65"/>
      <c r="B681" s="65"/>
      <c r="C681" s="65"/>
      <c r="D681" s="54"/>
      <c r="E681" s="54"/>
      <c r="F681" s="138"/>
      <c r="G681" s="54"/>
      <c r="H681" s="54"/>
      <c r="I681" s="148"/>
      <c r="J681" s="59"/>
    </row>
    <row r="682" spans="1:10" ht="12" customHeight="1">
      <c r="A682" s="65"/>
      <c r="B682" s="6" t="str">
        <f>Inputs!$D$2</f>
        <v>Rocky Mountain Power</v>
      </c>
      <c r="C682" s="49"/>
      <c r="D682" s="52"/>
      <c r="E682" s="52"/>
      <c r="F682" s="116"/>
      <c r="G682" s="52"/>
      <c r="H682" s="52"/>
      <c r="I682" s="60" t="s">
        <v>0</v>
      </c>
      <c r="J682" s="61">
        <v>12.11</v>
      </c>
    </row>
    <row r="683" spans="1:10" ht="12" customHeight="1">
      <c r="A683" s="65"/>
      <c r="B683" s="6" t="str">
        <f>Inputs!$D$3</f>
        <v>Utah General Rate Case - June 2015</v>
      </c>
      <c r="C683" s="49"/>
      <c r="D683" s="52"/>
      <c r="E683" s="52"/>
      <c r="F683" s="116"/>
      <c r="G683" s="52"/>
      <c r="H683" s="52"/>
      <c r="I683" s="50"/>
      <c r="J683" s="62"/>
    </row>
    <row r="684" spans="1:10" ht="12" customHeight="1">
      <c r="A684" s="65"/>
      <c r="B684" s="25" t="s">
        <v>656</v>
      </c>
      <c r="C684" s="49"/>
      <c r="D684" s="52"/>
      <c r="E684" s="52"/>
      <c r="F684" s="116"/>
      <c r="G684" s="52"/>
      <c r="H684" s="52"/>
      <c r="I684" s="50"/>
      <c r="J684" s="62"/>
    </row>
    <row r="685" spans="1:10" ht="12" customHeight="1">
      <c r="A685" s="65"/>
      <c r="B685" s="49"/>
      <c r="C685" s="49"/>
      <c r="D685" s="52"/>
      <c r="E685" s="52"/>
      <c r="F685" s="116"/>
      <c r="G685" s="52"/>
      <c r="H685" s="52"/>
      <c r="I685" s="50"/>
      <c r="J685" s="62"/>
    </row>
    <row r="686" spans="1:10" ht="12" customHeight="1">
      <c r="A686" s="65"/>
      <c r="B686" s="49"/>
      <c r="C686" s="49"/>
      <c r="D686" s="52"/>
      <c r="E686" s="52"/>
      <c r="F686" s="117" t="s">
        <v>583</v>
      </c>
      <c r="G686" s="52"/>
      <c r="H686" s="52"/>
      <c r="I686" s="50"/>
      <c r="J686" s="62"/>
    </row>
    <row r="687" spans="1:10" ht="12" customHeight="1">
      <c r="A687" s="65"/>
      <c r="B687" s="49"/>
      <c r="C687" s="49"/>
      <c r="D687" s="52"/>
      <c r="E687" s="52"/>
      <c r="F687" s="117" t="s">
        <v>1</v>
      </c>
      <c r="G687" s="52"/>
      <c r="H687" s="52"/>
      <c r="I687" s="63" t="str">
        <f>+Inputs!$D$6</f>
        <v>UTAH</v>
      </c>
      <c r="J687" s="52"/>
    </row>
    <row r="688" spans="1:10" ht="12" customHeight="1">
      <c r="A688" s="65"/>
      <c r="B688" s="49"/>
      <c r="C688" s="49"/>
      <c r="D688" s="33" t="s">
        <v>2</v>
      </c>
      <c r="E688" s="33" t="s">
        <v>3</v>
      </c>
      <c r="F688" s="38" t="s">
        <v>4</v>
      </c>
      <c r="G688" s="33" t="s">
        <v>5</v>
      </c>
      <c r="H688" s="39" t="s">
        <v>6</v>
      </c>
      <c r="I688" s="34" t="s">
        <v>7</v>
      </c>
      <c r="J688" s="33" t="s">
        <v>8</v>
      </c>
    </row>
    <row r="689" spans="1:10" ht="12" customHeight="1">
      <c r="A689" s="73"/>
      <c r="B689" s="7" t="s">
        <v>192</v>
      </c>
      <c r="C689" s="73"/>
      <c r="D689" s="66"/>
      <c r="E689" s="66"/>
      <c r="F689" s="125"/>
      <c r="G689" s="66"/>
      <c r="H689" s="66"/>
      <c r="I689" s="82"/>
      <c r="J689" s="70"/>
    </row>
    <row r="690" spans="1:10" ht="12" customHeight="1">
      <c r="A690" s="73"/>
      <c r="B690" s="69" t="s">
        <v>629</v>
      </c>
      <c r="C690" s="158"/>
      <c r="D690" s="103" t="s">
        <v>260</v>
      </c>
      <c r="E690" s="103">
        <v>1</v>
      </c>
      <c r="F690" s="56">
        <v>2224227</v>
      </c>
      <c r="G690" s="71" t="s">
        <v>32</v>
      </c>
      <c r="H690" s="55">
        <f>VLOOKUP(G690,'Rebuttal Alloc. Factors'!$B$2:$M$110,7,FALSE)</f>
        <v>0.4262831716003761</v>
      </c>
      <c r="I690" s="173">
        <f t="shared" ref="I690" si="9">F690*H690</f>
        <v>948150.53991918976</v>
      </c>
      <c r="J690" s="186" t="s">
        <v>700</v>
      </c>
    </row>
    <row r="691" spans="1:10" ht="12" customHeight="1">
      <c r="A691" s="73"/>
      <c r="B691" s="149"/>
      <c r="C691" s="65"/>
      <c r="D691" s="54"/>
      <c r="E691" s="54"/>
      <c r="F691" s="82"/>
      <c r="G691" s="190"/>
      <c r="H691" s="55"/>
      <c r="I691" s="56"/>
      <c r="J691" s="68"/>
    </row>
    <row r="692" spans="1:10" ht="12" customHeight="1">
      <c r="A692" s="73"/>
      <c r="B692" s="149"/>
      <c r="C692" s="65"/>
      <c r="D692" s="54"/>
      <c r="E692" s="54"/>
      <c r="F692" s="82"/>
      <c r="G692" s="190"/>
      <c r="H692" s="55"/>
      <c r="I692" s="56"/>
      <c r="J692" s="68"/>
    </row>
    <row r="693" spans="1:10" ht="12" customHeight="1">
      <c r="A693" s="73"/>
      <c r="B693" s="73"/>
      <c r="C693" s="73"/>
      <c r="D693" s="66"/>
      <c r="E693" s="66"/>
      <c r="F693" s="93"/>
      <c r="G693" s="115"/>
      <c r="H693" s="55"/>
      <c r="I693" s="56"/>
      <c r="J693" s="68"/>
    </row>
    <row r="694" spans="1:10" ht="12" customHeight="1">
      <c r="A694" s="73"/>
      <c r="B694" s="73"/>
      <c r="C694" s="73"/>
      <c r="D694" s="66"/>
      <c r="E694" s="66"/>
      <c r="F694" s="93"/>
      <c r="G694" s="115"/>
      <c r="H694" s="55"/>
      <c r="I694" s="56"/>
      <c r="J694" s="68"/>
    </row>
    <row r="695" spans="1:10" ht="12" customHeight="1">
      <c r="A695" s="73"/>
      <c r="B695" s="73"/>
      <c r="C695" s="73"/>
      <c r="D695" s="147"/>
      <c r="E695" s="66"/>
      <c r="F695" s="93"/>
      <c r="G695" s="115"/>
      <c r="H695" s="55"/>
      <c r="I695" s="56"/>
      <c r="J695" s="68"/>
    </row>
    <row r="696" spans="1:10" ht="12" customHeight="1">
      <c r="A696" s="73"/>
      <c r="B696" s="73"/>
      <c r="C696" s="73"/>
      <c r="D696" s="147"/>
      <c r="E696" s="66"/>
      <c r="F696" s="93"/>
      <c r="G696" s="115"/>
      <c r="H696" s="55"/>
      <c r="I696" s="56"/>
      <c r="J696" s="68"/>
    </row>
    <row r="697" spans="1:10" ht="12" customHeight="1">
      <c r="A697" s="73"/>
      <c r="B697" s="73"/>
      <c r="C697" s="73"/>
      <c r="D697" s="147"/>
      <c r="E697" s="66"/>
      <c r="F697" s="93"/>
      <c r="G697" s="115"/>
      <c r="H697" s="55"/>
      <c r="I697" s="56"/>
      <c r="J697" s="68"/>
    </row>
    <row r="698" spans="1:10" ht="12" customHeight="1">
      <c r="A698" s="73"/>
      <c r="B698" s="73"/>
      <c r="C698" s="73"/>
      <c r="D698" s="147"/>
      <c r="E698" s="66"/>
      <c r="F698" s="93"/>
      <c r="G698" s="115"/>
      <c r="H698" s="55"/>
      <c r="I698" s="56"/>
      <c r="J698" s="68"/>
    </row>
    <row r="699" spans="1:10" ht="12" customHeight="1">
      <c r="A699" s="73"/>
      <c r="B699" s="89"/>
      <c r="C699" s="73"/>
      <c r="D699" s="147"/>
      <c r="E699" s="66"/>
      <c r="F699" s="93"/>
      <c r="G699" s="115"/>
      <c r="H699" s="55"/>
      <c r="I699" s="93"/>
      <c r="J699" s="68"/>
    </row>
    <row r="700" spans="1:10" ht="12" customHeight="1">
      <c r="A700" s="73"/>
      <c r="B700" s="73"/>
      <c r="C700" s="73"/>
      <c r="D700" s="147"/>
      <c r="E700" s="66"/>
      <c r="F700" s="93"/>
      <c r="G700" s="115"/>
      <c r="H700" s="55"/>
      <c r="I700" s="56"/>
      <c r="J700" s="68"/>
    </row>
    <row r="701" spans="1:10" ht="12" customHeight="1">
      <c r="A701" s="73"/>
      <c r="B701" s="89"/>
      <c r="C701" s="73"/>
      <c r="D701" s="147"/>
      <c r="E701" s="66"/>
      <c r="F701" s="93"/>
      <c r="G701" s="115"/>
      <c r="H701" s="55"/>
      <c r="I701" s="93"/>
      <c r="J701" s="68"/>
    </row>
    <row r="702" spans="1:10" ht="12" customHeight="1">
      <c r="A702" s="73"/>
      <c r="B702" s="73"/>
      <c r="C702" s="73"/>
      <c r="D702" s="147"/>
      <c r="E702" s="66"/>
      <c r="F702" s="93"/>
      <c r="G702" s="115"/>
      <c r="H702" s="55"/>
      <c r="I702" s="93"/>
      <c r="J702" s="68"/>
    </row>
    <row r="703" spans="1:10" ht="12" customHeight="1">
      <c r="A703" s="73"/>
      <c r="B703" s="7"/>
      <c r="C703" s="73"/>
      <c r="D703" s="147"/>
      <c r="E703" s="66"/>
      <c r="F703" s="106"/>
      <c r="G703" s="115"/>
      <c r="H703" s="55"/>
      <c r="I703" s="56"/>
      <c r="J703" s="68"/>
    </row>
    <row r="704" spans="1:10" ht="12" customHeight="1">
      <c r="A704" s="73"/>
      <c r="B704" s="19"/>
      <c r="C704" s="65"/>
      <c r="D704" s="54"/>
      <c r="E704" s="54"/>
      <c r="F704" s="71"/>
      <c r="G704" s="54"/>
      <c r="H704" s="55"/>
      <c r="I704" s="106"/>
      <c r="J704" s="68"/>
    </row>
    <row r="705" spans="1:10" ht="12" customHeight="1">
      <c r="A705" s="73"/>
      <c r="B705" s="69"/>
      <c r="C705" s="65"/>
      <c r="D705" s="54"/>
      <c r="E705" s="54"/>
      <c r="F705" s="71"/>
      <c r="G705" s="54"/>
      <c r="H705" s="55"/>
      <c r="I705" s="56"/>
      <c r="J705" s="68"/>
    </row>
    <row r="706" spans="1:10" ht="12" customHeight="1">
      <c r="A706" s="73"/>
      <c r="B706" s="73"/>
      <c r="C706" s="73"/>
      <c r="D706" s="147"/>
      <c r="E706" s="66"/>
      <c r="F706" s="106"/>
      <c r="G706" s="115"/>
      <c r="H706" s="55"/>
      <c r="I706" s="56"/>
      <c r="J706" s="68"/>
    </row>
    <row r="707" spans="1:10" ht="12" customHeight="1">
      <c r="A707" s="73"/>
      <c r="B707" s="73"/>
      <c r="C707" s="73"/>
      <c r="D707" s="147"/>
      <c r="E707" s="66"/>
      <c r="F707" s="106"/>
      <c r="G707" s="115"/>
      <c r="H707" s="55"/>
      <c r="I707" s="56"/>
      <c r="J707" s="68"/>
    </row>
    <row r="708" spans="1:10" ht="12" customHeight="1">
      <c r="A708" s="73"/>
      <c r="B708" s="84"/>
      <c r="C708" s="73"/>
      <c r="D708" s="147"/>
      <c r="E708" s="66"/>
      <c r="F708" s="106"/>
      <c r="G708" s="115"/>
      <c r="H708" s="55"/>
      <c r="I708" s="56"/>
      <c r="J708" s="68"/>
    </row>
    <row r="709" spans="1:10" ht="12" customHeight="1">
      <c r="A709" s="73"/>
      <c r="B709" s="8"/>
      <c r="C709" s="73"/>
      <c r="D709" s="147"/>
      <c r="E709" s="66"/>
      <c r="F709" s="106"/>
      <c r="G709" s="115"/>
      <c r="H709" s="55"/>
      <c r="I709" s="56"/>
      <c r="J709" s="147"/>
    </row>
    <row r="710" spans="1:10" ht="12.75" customHeight="1">
      <c r="A710" s="73"/>
      <c r="B710" s="89"/>
      <c r="C710" s="73"/>
      <c r="D710" s="147"/>
      <c r="E710" s="66"/>
      <c r="F710" s="106"/>
      <c r="G710" s="115"/>
      <c r="H710" s="55"/>
      <c r="I710" s="106"/>
      <c r="J710" s="147"/>
    </row>
    <row r="711" spans="1:10" ht="12.75" customHeight="1">
      <c r="A711" s="73"/>
      <c r="B711" s="89"/>
      <c r="C711" s="73"/>
      <c r="D711" s="147"/>
      <c r="E711" s="66"/>
      <c r="F711" s="106"/>
      <c r="G711" s="115"/>
      <c r="H711" s="55"/>
      <c r="I711" s="56"/>
      <c r="J711" s="147"/>
    </row>
    <row r="712" spans="1:10" ht="12.75" customHeight="1">
      <c r="A712" s="73"/>
      <c r="B712" s="84"/>
      <c r="C712" s="73"/>
      <c r="D712" s="147"/>
      <c r="E712" s="66"/>
      <c r="F712" s="106"/>
      <c r="G712" s="115"/>
      <c r="H712" s="55"/>
      <c r="I712" s="106"/>
      <c r="J712" s="67"/>
    </row>
    <row r="713" spans="1:10" ht="12" customHeight="1">
      <c r="A713" s="73"/>
      <c r="B713" s="84"/>
      <c r="C713" s="73"/>
      <c r="D713" s="147"/>
      <c r="E713" s="66"/>
      <c r="F713" s="106"/>
      <c r="G713" s="66"/>
      <c r="H713" s="66"/>
      <c r="I713" s="56"/>
      <c r="J713" s="56"/>
    </row>
    <row r="714" spans="1:10" ht="12" customHeight="1">
      <c r="A714" s="73"/>
      <c r="B714" s="84"/>
      <c r="C714" s="73"/>
      <c r="D714" s="147"/>
      <c r="E714" s="66"/>
      <c r="F714" s="106"/>
      <c r="G714" s="66"/>
      <c r="H714" s="66"/>
      <c r="I714" s="56"/>
      <c r="J714" s="56"/>
    </row>
    <row r="715" spans="1:10" ht="12" customHeight="1">
      <c r="A715" s="73"/>
      <c r="B715" s="84"/>
      <c r="C715" s="73"/>
      <c r="D715" s="147"/>
      <c r="E715" s="66"/>
      <c r="F715" s="106"/>
      <c r="G715" s="66"/>
      <c r="H715" s="66"/>
      <c r="I715" s="74"/>
      <c r="J715" s="56"/>
    </row>
    <row r="716" spans="1:10" ht="12" customHeight="1">
      <c r="A716" s="64"/>
      <c r="B716" s="73"/>
      <c r="C716" s="73"/>
      <c r="D716" s="147"/>
      <c r="E716" s="66"/>
      <c r="F716" s="106"/>
      <c r="G716" s="66"/>
      <c r="H716" s="66"/>
      <c r="I716" s="56"/>
      <c r="J716" s="67"/>
    </row>
    <row r="717" spans="1:10" ht="12" customHeight="1">
      <c r="A717" s="64"/>
      <c r="B717" s="73"/>
      <c r="C717" s="73"/>
      <c r="D717" s="147"/>
      <c r="E717" s="66"/>
      <c r="F717" s="125"/>
      <c r="G717" s="123"/>
      <c r="H717" s="66"/>
      <c r="I717" s="74"/>
      <c r="J717" s="66"/>
    </row>
    <row r="718" spans="1:10" ht="12" customHeight="1">
      <c r="A718" s="64"/>
      <c r="B718" s="73"/>
      <c r="C718" s="73"/>
      <c r="D718" s="147"/>
      <c r="E718" s="66"/>
      <c r="F718" s="150"/>
      <c r="G718" s="115"/>
      <c r="H718" s="55"/>
      <c r="I718" s="56"/>
      <c r="J718" s="66"/>
    </row>
    <row r="719" spans="1:10" ht="12" customHeight="1">
      <c r="A719" s="64"/>
      <c r="B719" s="73"/>
      <c r="C719" s="73"/>
      <c r="D719" s="147"/>
      <c r="E719" s="66"/>
      <c r="F719" s="125"/>
      <c r="G719" s="66"/>
      <c r="H719" s="66"/>
      <c r="I719" s="74"/>
      <c r="J719" s="66"/>
    </row>
    <row r="720" spans="1:10" ht="12" customHeight="1">
      <c r="A720" s="64"/>
      <c r="B720" s="73"/>
      <c r="C720" s="73"/>
      <c r="D720" s="147"/>
      <c r="E720" s="66"/>
      <c r="F720" s="125"/>
      <c r="G720" s="66"/>
      <c r="H720" s="66"/>
      <c r="I720" s="74"/>
      <c r="J720" s="66"/>
    </row>
    <row r="721" spans="1:10" ht="12" customHeight="1">
      <c r="A721" s="64"/>
      <c r="B721" s="73"/>
      <c r="C721" s="73"/>
      <c r="D721" s="147"/>
      <c r="E721" s="66"/>
      <c r="F721" s="125"/>
      <c r="G721" s="66"/>
      <c r="H721" s="66"/>
      <c r="I721" s="74"/>
      <c r="J721" s="66"/>
    </row>
    <row r="722" spans="1:10" ht="12" customHeight="1">
      <c r="A722" s="64"/>
      <c r="B722" s="73"/>
      <c r="C722" s="73"/>
      <c r="D722" s="147"/>
      <c r="E722" s="66"/>
      <c r="F722" s="125"/>
      <c r="G722" s="66"/>
      <c r="H722" s="66"/>
      <c r="I722" s="74"/>
      <c r="J722" s="66"/>
    </row>
    <row r="723" spans="1:10" ht="12" customHeight="1">
      <c r="A723" s="64"/>
      <c r="B723" s="73"/>
      <c r="C723" s="73"/>
      <c r="D723" s="147"/>
      <c r="E723" s="66"/>
      <c r="F723" s="125"/>
      <c r="G723" s="66"/>
      <c r="H723" s="66"/>
      <c r="I723" s="74"/>
      <c r="J723" s="66"/>
    </row>
    <row r="724" spans="1:10" ht="12" customHeight="1">
      <c r="A724" s="64"/>
      <c r="B724" s="73"/>
      <c r="C724" s="73"/>
      <c r="D724" s="147"/>
      <c r="E724" s="66"/>
      <c r="F724" s="125"/>
      <c r="G724" s="66"/>
      <c r="H724" s="66"/>
      <c r="I724" s="74"/>
      <c r="J724" s="66"/>
    </row>
    <row r="725" spans="1:10" ht="12" customHeight="1">
      <c r="A725" s="64"/>
      <c r="B725" s="73"/>
      <c r="C725" s="73"/>
      <c r="D725" s="147"/>
      <c r="E725" s="66"/>
      <c r="F725" s="125"/>
      <c r="G725" s="66"/>
      <c r="H725" s="66"/>
      <c r="I725" s="74"/>
      <c r="J725" s="66"/>
    </row>
    <row r="726" spans="1:10" ht="12" customHeight="1">
      <c r="A726" s="64"/>
      <c r="B726" s="73"/>
      <c r="C726" s="73"/>
      <c r="D726" s="147"/>
      <c r="E726" s="66"/>
      <c r="F726" s="125"/>
      <c r="G726" s="66"/>
      <c r="H726" s="66"/>
      <c r="I726" s="74"/>
      <c r="J726" s="66"/>
    </row>
    <row r="727" spans="1:10" ht="12" customHeight="1">
      <c r="A727" s="64"/>
      <c r="B727" s="73"/>
      <c r="C727" s="73"/>
      <c r="D727" s="147"/>
      <c r="E727" s="66"/>
      <c r="F727" s="125"/>
      <c r="G727" s="66"/>
      <c r="H727" s="66"/>
      <c r="I727" s="74"/>
      <c r="J727" s="66"/>
    </row>
    <row r="728" spans="1:10" ht="12" customHeight="1">
      <c r="A728" s="64"/>
      <c r="B728" s="73"/>
      <c r="C728" s="73"/>
      <c r="D728" s="147"/>
      <c r="E728" s="66"/>
      <c r="F728" s="125"/>
      <c r="G728" s="66"/>
      <c r="H728" s="66"/>
      <c r="I728" s="74"/>
      <c r="J728" s="66"/>
    </row>
    <row r="729" spans="1:10" ht="12" customHeight="1">
      <c r="A729" s="64"/>
      <c r="B729" s="73"/>
      <c r="C729" s="73"/>
      <c r="D729" s="147"/>
      <c r="E729" s="66"/>
      <c r="F729" s="125"/>
      <c r="G729" s="66"/>
      <c r="H729" s="66"/>
      <c r="I729" s="74"/>
      <c r="J729" s="66"/>
    </row>
    <row r="730" spans="1:10" ht="12" customHeight="1">
      <c r="A730" s="64"/>
      <c r="B730" s="73"/>
      <c r="C730" s="73"/>
      <c r="D730" s="147"/>
      <c r="E730" s="66"/>
      <c r="F730" s="125"/>
      <c r="G730" s="66"/>
      <c r="H730" s="66"/>
      <c r="I730" s="74"/>
      <c r="J730" s="66"/>
    </row>
    <row r="731" spans="1:10" ht="12" customHeight="1">
      <c r="A731" s="64"/>
      <c r="B731" s="73"/>
      <c r="C731" s="73"/>
      <c r="D731" s="147"/>
      <c r="E731" s="66"/>
      <c r="F731" s="125"/>
      <c r="G731" s="66"/>
      <c r="H731" s="66"/>
      <c r="I731" s="74"/>
      <c r="J731" s="66"/>
    </row>
    <row r="732" spans="1:10" ht="12" customHeight="1">
      <c r="A732" s="64"/>
      <c r="B732" s="73"/>
      <c r="C732" s="73"/>
      <c r="D732" s="147"/>
      <c r="E732" s="66"/>
      <c r="F732" s="125"/>
      <c r="G732" s="66"/>
      <c r="H732" s="66"/>
      <c r="I732" s="74"/>
      <c r="J732" s="66"/>
    </row>
    <row r="733" spans="1:10" ht="12" customHeight="1">
      <c r="A733" s="73"/>
      <c r="B733" s="73"/>
      <c r="C733" s="73"/>
      <c r="D733" s="147"/>
      <c r="E733" s="66"/>
      <c r="F733" s="125"/>
      <c r="G733" s="66"/>
      <c r="H733" s="66"/>
      <c r="I733" s="74"/>
      <c r="J733" s="56"/>
    </row>
    <row r="734" spans="1:10" ht="12" customHeight="1">
      <c r="A734" s="73"/>
      <c r="B734" s="73"/>
      <c r="C734" s="73"/>
      <c r="D734" s="147"/>
      <c r="E734" s="66"/>
      <c r="F734" s="125"/>
      <c r="G734" s="66"/>
      <c r="H734" s="66"/>
      <c r="I734" s="74"/>
      <c r="J734" s="56"/>
    </row>
    <row r="735" spans="1:10" ht="12" customHeight="1">
      <c r="A735" s="73"/>
      <c r="B735" s="73"/>
      <c r="C735" s="73"/>
      <c r="D735" s="147"/>
      <c r="E735" s="66"/>
      <c r="F735" s="125"/>
      <c r="G735" s="66"/>
      <c r="H735" s="66"/>
      <c r="I735" s="74"/>
      <c r="J735" s="56"/>
    </row>
    <row r="736" spans="1:10" ht="12" customHeight="1">
      <c r="A736" s="73"/>
      <c r="B736" s="73"/>
      <c r="C736" s="73"/>
      <c r="D736" s="147"/>
      <c r="E736" s="66"/>
      <c r="F736" s="125"/>
      <c r="G736" s="66"/>
      <c r="H736" s="66"/>
      <c r="I736" s="74"/>
      <c r="J736" s="56"/>
    </row>
    <row r="737" spans="1:10" ht="12" customHeight="1">
      <c r="A737" s="73"/>
      <c r="B737" s="73"/>
      <c r="C737" s="73"/>
      <c r="D737" s="147"/>
      <c r="E737" s="66"/>
      <c r="F737" s="125"/>
      <c r="G737" s="66"/>
      <c r="H737" s="66"/>
      <c r="I737" s="74"/>
      <c r="J737" s="56"/>
    </row>
    <row r="738" spans="1:10" ht="12" customHeight="1" thickBot="1">
      <c r="A738" s="64"/>
      <c r="B738" s="16" t="s">
        <v>12</v>
      </c>
      <c r="C738" s="64"/>
      <c r="D738" s="147"/>
      <c r="E738" s="66"/>
      <c r="F738" s="137"/>
      <c r="G738" s="61"/>
      <c r="H738" s="61"/>
      <c r="I738" s="91"/>
      <c r="J738" s="96"/>
    </row>
    <row r="739" spans="1:10" ht="12" customHeight="1">
      <c r="A739" s="76"/>
      <c r="B739" s="77"/>
      <c r="C739" s="77"/>
      <c r="D739" s="151"/>
      <c r="E739" s="78"/>
      <c r="F739" s="124"/>
      <c r="G739" s="78"/>
      <c r="H739" s="78"/>
      <c r="I739" s="79"/>
      <c r="J739" s="80"/>
    </row>
    <row r="740" spans="1:10" ht="12" customHeight="1">
      <c r="A740" s="81"/>
      <c r="B740" s="84"/>
      <c r="C740" s="73"/>
      <c r="D740" s="147"/>
      <c r="E740" s="66"/>
      <c r="F740" s="125"/>
      <c r="G740" s="66"/>
      <c r="H740" s="66"/>
      <c r="I740" s="74"/>
      <c r="J740" s="83"/>
    </row>
    <row r="741" spans="1:10" ht="12" customHeight="1">
      <c r="A741" s="81"/>
      <c r="B741" s="84"/>
      <c r="C741" s="73"/>
      <c r="D741" s="147"/>
      <c r="E741" s="66"/>
      <c r="F741" s="125"/>
      <c r="G741" s="66"/>
      <c r="H741" s="66"/>
      <c r="I741" s="74"/>
      <c r="J741" s="83"/>
    </row>
    <row r="742" spans="1:10" ht="12" customHeight="1">
      <c r="A742" s="81"/>
      <c r="B742" s="73"/>
      <c r="C742" s="73"/>
      <c r="D742" s="147"/>
      <c r="E742" s="66"/>
      <c r="F742" s="125"/>
      <c r="G742" s="66"/>
      <c r="H742" s="66"/>
      <c r="I742" s="74"/>
      <c r="J742" s="83"/>
    </row>
    <row r="743" spans="1:10" ht="12" customHeight="1">
      <c r="A743" s="81"/>
      <c r="B743" s="73"/>
      <c r="C743" s="73"/>
      <c r="D743" s="147"/>
      <c r="E743" s="66"/>
      <c r="F743" s="125"/>
      <c r="G743" s="66"/>
      <c r="H743" s="66"/>
      <c r="I743" s="74"/>
      <c r="J743" s="83"/>
    </row>
    <row r="744" spans="1:10" ht="12" customHeight="1">
      <c r="A744" s="81"/>
      <c r="B744" s="73"/>
      <c r="C744" s="73"/>
      <c r="D744" s="147"/>
      <c r="E744" s="66"/>
      <c r="F744" s="125"/>
      <c r="G744" s="66"/>
      <c r="H744" s="66"/>
      <c r="I744" s="74"/>
      <c r="J744" s="83"/>
    </row>
    <row r="745" spans="1:10" ht="12" customHeight="1">
      <c r="A745" s="81"/>
      <c r="B745" s="73"/>
      <c r="C745" s="73"/>
      <c r="D745" s="147"/>
      <c r="E745" s="66"/>
      <c r="F745" s="125"/>
      <c r="G745" s="66"/>
      <c r="H745" s="66"/>
      <c r="I745" s="74"/>
      <c r="J745" s="83"/>
    </row>
    <row r="746" spans="1:10" ht="12" customHeight="1">
      <c r="A746" s="81"/>
      <c r="B746" s="73"/>
      <c r="C746" s="73"/>
      <c r="D746" s="147"/>
      <c r="E746" s="66"/>
      <c r="F746" s="125"/>
      <c r="G746" s="66"/>
      <c r="H746" s="66"/>
      <c r="I746" s="74"/>
      <c r="J746" s="83"/>
    </row>
    <row r="747" spans="1:10" ht="12" customHeight="1">
      <c r="A747" s="81"/>
      <c r="B747" s="73"/>
      <c r="C747" s="73"/>
      <c r="D747" s="147"/>
      <c r="E747" s="66"/>
      <c r="F747" s="125"/>
      <c r="G747" s="66"/>
      <c r="H747" s="66"/>
      <c r="I747" s="74"/>
      <c r="J747" s="83"/>
    </row>
    <row r="748" spans="1:10" s="59" customFormat="1" ht="12" customHeight="1" thickBot="1">
      <c r="A748" s="97"/>
      <c r="B748" s="98"/>
      <c r="C748" s="98"/>
      <c r="D748" s="152"/>
      <c r="E748" s="99"/>
      <c r="F748" s="126"/>
      <c r="G748" s="99"/>
      <c r="H748" s="99"/>
      <c r="I748" s="100"/>
      <c r="J748" s="101"/>
    </row>
    <row r="749" spans="1:10" s="59" customFormat="1" ht="12" customHeight="1">
      <c r="A749" s="73"/>
      <c r="B749" s="73"/>
      <c r="C749" s="73"/>
      <c r="D749" s="66"/>
      <c r="E749" s="66"/>
      <c r="F749" s="125"/>
      <c r="G749" s="66"/>
      <c r="H749" s="66"/>
      <c r="I749" s="74"/>
      <c r="J749" s="56"/>
    </row>
    <row r="750" spans="1:10" s="59" customFormat="1" ht="12" customHeight="1">
      <c r="A750" s="65"/>
      <c r="B750" s="6" t="str">
        <f>Inputs!$D$2</f>
        <v>Rocky Mountain Power</v>
      </c>
      <c r="C750" s="49"/>
      <c r="D750" s="52"/>
      <c r="E750" s="52"/>
      <c r="F750" s="116"/>
      <c r="G750" s="52"/>
      <c r="H750" s="52"/>
      <c r="I750" s="60" t="s">
        <v>0</v>
      </c>
      <c r="J750" s="162">
        <v>12.12</v>
      </c>
    </row>
    <row r="751" spans="1:10" s="59" customFormat="1" ht="12" customHeight="1">
      <c r="A751" s="65"/>
      <c r="B751" s="6" t="str">
        <f>Inputs!$D$3</f>
        <v>Utah General Rate Case - June 2015</v>
      </c>
      <c r="C751" s="49"/>
      <c r="D751" s="52"/>
      <c r="E751" s="52"/>
      <c r="F751" s="116"/>
      <c r="G751" s="52"/>
      <c r="H751" s="52"/>
      <c r="I751" s="50"/>
      <c r="J751" s="62"/>
    </row>
    <row r="752" spans="1:10" s="59" customFormat="1" ht="12" customHeight="1">
      <c r="A752" s="65"/>
      <c r="B752" s="25" t="s">
        <v>589</v>
      </c>
      <c r="C752" s="49"/>
      <c r="D752" s="52"/>
      <c r="E752" s="52"/>
      <c r="F752" s="116"/>
      <c r="G752" s="52"/>
      <c r="H752" s="52"/>
      <c r="I752" s="50"/>
      <c r="J752" s="62"/>
    </row>
    <row r="753" spans="1:10" s="59" customFormat="1" ht="12" customHeight="1">
      <c r="A753" s="65"/>
      <c r="B753" s="49"/>
      <c r="C753" s="49"/>
      <c r="D753" s="52"/>
      <c r="E753" s="52"/>
      <c r="F753" s="116"/>
      <c r="G753" s="52"/>
      <c r="H753" s="52"/>
      <c r="I753" s="50"/>
      <c r="J753" s="62"/>
    </row>
    <row r="754" spans="1:10" s="59" customFormat="1" ht="12" customHeight="1">
      <c r="A754" s="65"/>
      <c r="B754" s="49"/>
      <c r="C754" s="49"/>
      <c r="D754" s="52"/>
      <c r="E754" s="52"/>
      <c r="F754" s="117" t="s">
        <v>583</v>
      </c>
      <c r="G754" s="52"/>
      <c r="H754" s="52"/>
      <c r="I754" s="50"/>
      <c r="J754" s="62"/>
    </row>
    <row r="755" spans="1:10" s="59" customFormat="1" ht="12" customHeight="1">
      <c r="A755" s="65"/>
      <c r="B755" s="49"/>
      <c r="C755" s="49"/>
      <c r="D755" s="52"/>
      <c r="E755" s="52"/>
      <c r="F755" s="117" t="s">
        <v>1</v>
      </c>
      <c r="G755" s="52"/>
      <c r="H755" s="52"/>
      <c r="I755" s="63" t="str">
        <f>+Inputs!$D$6</f>
        <v>UTAH</v>
      </c>
      <c r="J755" s="52"/>
    </row>
    <row r="756" spans="1:10" s="59" customFormat="1" ht="12" customHeight="1">
      <c r="A756" s="65"/>
      <c r="B756" s="49"/>
      <c r="C756" s="49"/>
      <c r="D756" s="33" t="s">
        <v>2</v>
      </c>
      <c r="E756" s="33" t="s">
        <v>3</v>
      </c>
      <c r="F756" s="38" t="s">
        <v>4</v>
      </c>
      <c r="G756" s="33" t="s">
        <v>5</v>
      </c>
      <c r="H756" s="39" t="s">
        <v>6</v>
      </c>
      <c r="I756" s="34" t="s">
        <v>7</v>
      </c>
      <c r="J756" s="33" t="s">
        <v>8</v>
      </c>
    </row>
    <row r="757" spans="1:10" s="59" customFormat="1" ht="12" customHeight="1">
      <c r="A757" s="73"/>
      <c r="B757" s="16" t="s">
        <v>192</v>
      </c>
      <c r="C757" s="73"/>
      <c r="D757" s="66"/>
      <c r="E757" s="66"/>
      <c r="F757" s="125"/>
      <c r="G757" s="66"/>
      <c r="H757" s="66"/>
      <c r="I757" s="82"/>
      <c r="J757" s="61"/>
    </row>
    <row r="758" spans="1:10" s="59" customFormat="1" ht="12" customHeight="1">
      <c r="A758" s="73"/>
      <c r="B758" s="69" t="s">
        <v>590</v>
      </c>
      <c r="C758" s="65"/>
      <c r="D758" s="103">
        <v>921</v>
      </c>
      <c r="E758" s="103">
        <v>1</v>
      </c>
      <c r="F758" s="174">
        <v>-692.32623716153103</v>
      </c>
      <c r="G758" s="71" t="s">
        <v>49</v>
      </c>
      <c r="H758" s="55">
        <f>VLOOKUP(G758,'Rebuttal Alloc. Factors'!$B$2:$M$110,7,FALSE)</f>
        <v>0.42474154366522493</v>
      </c>
      <c r="I758" s="173">
        <f>F758*H758</f>
        <v>-294.05971469192531</v>
      </c>
      <c r="J758" s="104" t="s">
        <v>223</v>
      </c>
    </row>
    <row r="759" spans="1:10" s="59" customFormat="1" ht="12" customHeight="1">
      <c r="A759" s="73"/>
      <c r="B759" s="69"/>
      <c r="C759" s="65"/>
      <c r="D759" s="103"/>
      <c r="E759" s="103"/>
      <c r="F759" s="71"/>
      <c r="G759" s="71"/>
      <c r="H759" s="55"/>
      <c r="I759" s="56"/>
      <c r="J759" s="103"/>
    </row>
    <row r="760" spans="1:10" s="59" customFormat="1" ht="12" customHeight="1">
      <c r="A760" s="73"/>
      <c r="B760" s="69"/>
      <c r="C760" s="65"/>
      <c r="D760" s="103"/>
      <c r="E760" s="103"/>
      <c r="F760" s="71"/>
      <c r="G760" s="103"/>
      <c r="H760" s="55"/>
      <c r="I760" s="56"/>
      <c r="J760" s="103"/>
    </row>
    <row r="761" spans="1:10" s="59" customFormat="1" ht="12" customHeight="1">
      <c r="A761" s="73"/>
      <c r="B761" s="69"/>
      <c r="C761" s="102"/>
      <c r="D761" s="103"/>
      <c r="E761" s="103"/>
      <c r="F761" s="71"/>
      <c r="G761" s="103"/>
      <c r="H761" s="55"/>
      <c r="I761" s="56"/>
      <c r="J761" s="104"/>
    </row>
    <row r="762" spans="1:10" s="59" customFormat="1" ht="12" customHeight="1">
      <c r="A762" s="73"/>
      <c r="B762" s="16" t="s">
        <v>229</v>
      </c>
      <c r="C762" s="102"/>
      <c r="D762" s="103"/>
      <c r="E762" s="103"/>
      <c r="F762" s="71"/>
      <c r="G762" s="54"/>
      <c r="H762" s="55"/>
      <c r="I762" s="56"/>
      <c r="J762" s="104"/>
    </row>
    <row r="763" spans="1:10" s="59" customFormat="1" ht="12" customHeight="1">
      <c r="A763" s="73"/>
      <c r="B763" s="69" t="s">
        <v>591</v>
      </c>
      <c r="C763" s="102"/>
      <c r="D763" s="103"/>
      <c r="E763" s="103"/>
      <c r="F763" s="272">
        <v>667.40000000000009</v>
      </c>
      <c r="G763" s="71"/>
      <c r="H763" s="55"/>
      <c r="I763" s="56"/>
      <c r="J763" s="104" t="s">
        <v>702</v>
      </c>
    </row>
    <row r="764" spans="1:10" s="59" customFormat="1" ht="12" customHeight="1">
      <c r="A764" s="73"/>
      <c r="B764" s="149" t="s">
        <v>592</v>
      </c>
      <c r="C764" s="102"/>
      <c r="D764" s="103"/>
      <c r="E764" s="103"/>
      <c r="F764" s="53">
        <v>24.926237161531304</v>
      </c>
      <c r="G764" s="103"/>
      <c r="H764" s="55"/>
      <c r="I764" s="56"/>
      <c r="J764" s="104"/>
    </row>
    <row r="765" spans="1:10" s="59" customFormat="1" ht="12" customHeight="1">
      <c r="A765" s="73"/>
      <c r="B765" s="102" t="s">
        <v>593</v>
      </c>
      <c r="C765" s="102"/>
      <c r="D765" s="102"/>
      <c r="E765" s="103"/>
      <c r="F765" s="273">
        <f>SUM(F763:F764)</f>
        <v>692.32623716153137</v>
      </c>
      <c r="G765" s="102"/>
      <c r="H765" s="142"/>
      <c r="I765" s="71"/>
      <c r="J765" s="68" t="s">
        <v>224</v>
      </c>
    </row>
    <row r="766" spans="1:10" s="59" customFormat="1" ht="12" customHeight="1">
      <c r="A766" s="73"/>
      <c r="B766" s="102"/>
      <c r="C766" s="102"/>
      <c r="D766" s="102"/>
      <c r="E766" s="103"/>
      <c r="F766" s="241"/>
      <c r="G766" s="102"/>
      <c r="H766" s="142"/>
      <c r="I766" s="71"/>
      <c r="J766" s="104"/>
    </row>
    <row r="767" spans="1:10" s="59" customFormat="1" ht="12" customHeight="1">
      <c r="A767" s="73"/>
      <c r="B767" s="203"/>
      <c r="C767" s="65"/>
      <c r="D767" s="103"/>
      <c r="E767" s="103"/>
      <c r="F767" s="215"/>
      <c r="G767" s="103"/>
      <c r="H767" s="55"/>
      <c r="I767" s="56"/>
      <c r="J767" s="103"/>
    </row>
    <row r="768" spans="1:10" s="59" customFormat="1" ht="12" customHeight="1">
      <c r="A768" s="73"/>
      <c r="B768" s="206"/>
      <c r="C768" s="65"/>
      <c r="D768" s="103"/>
      <c r="E768" s="103"/>
      <c r="F768" s="174"/>
      <c r="G768" s="71"/>
      <c r="H768" s="55"/>
      <c r="I768" s="56"/>
      <c r="J768" s="103"/>
    </row>
    <row r="769" spans="1:10" s="59" customFormat="1" ht="12" customHeight="1">
      <c r="A769" s="73"/>
      <c r="B769" s="206"/>
      <c r="C769" s="65"/>
      <c r="D769" s="103"/>
      <c r="E769" s="103"/>
      <c r="F769" s="71"/>
      <c r="G769" s="71"/>
      <c r="H769" s="55"/>
      <c r="I769" s="56"/>
      <c r="J769" s="103"/>
    </row>
    <row r="770" spans="1:10" s="59" customFormat="1" ht="12" customHeight="1">
      <c r="A770" s="73"/>
      <c r="B770" s="222"/>
      <c r="C770" s="65"/>
      <c r="D770" s="103"/>
      <c r="E770" s="103"/>
      <c r="F770" s="71"/>
      <c r="G770" s="71"/>
      <c r="H770" s="55"/>
      <c r="I770" s="56"/>
      <c r="J770" s="103"/>
    </row>
    <row r="771" spans="1:10" s="59" customFormat="1" ht="12" customHeight="1">
      <c r="A771" s="73"/>
      <c r="B771" s="222"/>
      <c r="C771" s="65"/>
      <c r="D771" s="103"/>
      <c r="E771" s="103"/>
      <c r="F771" s="71"/>
      <c r="G771" s="71"/>
      <c r="H771" s="55"/>
      <c r="I771" s="56"/>
      <c r="J771" s="103"/>
    </row>
    <row r="772" spans="1:10" s="59" customFormat="1" ht="12" customHeight="1">
      <c r="A772" s="73"/>
      <c r="B772" s="73"/>
      <c r="C772" s="73"/>
      <c r="D772" s="66"/>
      <c r="E772" s="66"/>
      <c r="F772" s="82"/>
      <c r="G772" s="115"/>
      <c r="H772" s="55"/>
      <c r="I772" s="56"/>
      <c r="J772" s="56"/>
    </row>
    <row r="773" spans="1:10" s="59" customFormat="1" ht="12" customHeight="1">
      <c r="A773" s="73"/>
      <c r="B773" s="92"/>
      <c r="C773" s="85"/>
      <c r="D773" s="86"/>
      <c r="E773" s="86"/>
      <c r="G773" s="164"/>
      <c r="H773" s="142"/>
      <c r="I773" s="165"/>
      <c r="J773" s="88"/>
    </row>
    <row r="774" spans="1:10" s="59" customFormat="1" ht="12" customHeight="1">
      <c r="A774" s="73"/>
      <c r="B774" s="92"/>
      <c r="C774" s="85"/>
      <c r="D774" s="86"/>
      <c r="E774" s="86"/>
      <c r="G774" s="164"/>
      <c r="H774" s="142"/>
      <c r="I774" s="165"/>
      <c r="J774" s="88"/>
    </row>
    <row r="775" spans="1:10" s="59" customFormat="1" ht="12" customHeight="1">
      <c r="A775" s="73"/>
      <c r="B775" s="119"/>
      <c r="C775" s="85"/>
      <c r="D775" s="86"/>
      <c r="E775" s="86"/>
      <c r="G775" s="164"/>
      <c r="H775" s="142"/>
      <c r="I775" s="71"/>
      <c r="J775" s="88"/>
    </row>
    <row r="776" spans="1:10" s="59" customFormat="1" ht="12" customHeight="1">
      <c r="A776" s="73"/>
      <c r="B776" s="92"/>
      <c r="C776" s="85"/>
      <c r="D776" s="86"/>
      <c r="E776" s="86"/>
      <c r="G776" s="164"/>
      <c r="H776" s="142"/>
      <c r="I776" s="71"/>
      <c r="J776" s="88"/>
    </row>
    <row r="777" spans="1:10" s="59" customFormat="1" ht="12" customHeight="1">
      <c r="A777" s="73"/>
      <c r="B777" s="92"/>
      <c r="C777" s="85"/>
      <c r="D777" s="86"/>
      <c r="E777" s="86"/>
      <c r="G777" s="164"/>
      <c r="H777" s="142"/>
      <c r="I777" s="71"/>
      <c r="J777" s="88"/>
    </row>
    <row r="778" spans="1:10" s="59" customFormat="1" ht="12" customHeight="1">
      <c r="A778" s="73"/>
      <c r="B778" s="92"/>
      <c r="C778" s="85"/>
      <c r="D778" s="86"/>
      <c r="E778" s="86"/>
      <c r="G778" s="164"/>
      <c r="H778" s="142"/>
      <c r="I778" s="71"/>
      <c r="J778" s="88"/>
    </row>
    <row r="779" spans="1:10" s="59" customFormat="1" ht="12" customHeight="1">
      <c r="A779" s="73"/>
      <c r="B779" s="89"/>
      <c r="C779" s="73"/>
      <c r="D779" s="66"/>
      <c r="E779" s="66"/>
      <c r="F779" s="82"/>
      <c r="G779" s="66"/>
      <c r="H779" s="56"/>
      <c r="I779" s="82"/>
      <c r="J779" s="56"/>
    </row>
    <row r="780" spans="1:10" s="59" customFormat="1" ht="12" customHeight="1">
      <c r="A780" s="73"/>
      <c r="B780" s="73"/>
      <c r="C780" s="73"/>
      <c r="D780" s="66"/>
      <c r="E780" s="66"/>
      <c r="F780" s="82"/>
      <c r="G780" s="66"/>
      <c r="H780" s="56"/>
      <c r="I780" s="56"/>
      <c r="J780" s="56"/>
    </row>
    <row r="781" spans="1:10" s="59" customFormat="1" ht="12" customHeight="1">
      <c r="A781" s="73"/>
      <c r="B781" s="73"/>
      <c r="C781" s="73"/>
      <c r="D781" s="66"/>
      <c r="E781" s="66"/>
      <c r="F781" s="82"/>
      <c r="G781" s="66"/>
      <c r="H781" s="56"/>
      <c r="I781" s="56"/>
      <c r="J781" s="56"/>
    </row>
    <row r="782" spans="1:10" s="59" customFormat="1" ht="12" customHeight="1">
      <c r="A782" s="73"/>
      <c r="B782" s="73"/>
      <c r="C782" s="73"/>
      <c r="D782" s="66"/>
      <c r="E782" s="66"/>
      <c r="F782" s="82"/>
      <c r="G782" s="66"/>
      <c r="H782" s="56"/>
      <c r="I782" s="56"/>
      <c r="J782" s="56"/>
    </row>
    <row r="783" spans="1:10" s="59" customFormat="1" ht="12" customHeight="1">
      <c r="A783" s="73"/>
      <c r="B783" s="73"/>
      <c r="C783" s="73"/>
      <c r="D783" s="66"/>
      <c r="E783" s="66"/>
      <c r="F783" s="82"/>
      <c r="G783" s="66"/>
      <c r="H783" s="56"/>
      <c r="I783" s="56"/>
      <c r="J783" s="56"/>
    </row>
    <row r="784" spans="1:10" s="59" customFormat="1" ht="12" customHeight="1">
      <c r="A784" s="64"/>
      <c r="B784" s="73"/>
      <c r="C784" s="73"/>
      <c r="D784" s="66"/>
      <c r="E784" s="66"/>
      <c r="F784" s="82"/>
      <c r="G784" s="66"/>
      <c r="H784" s="56"/>
      <c r="I784" s="56"/>
      <c r="J784" s="56"/>
    </row>
    <row r="785" spans="1:10" s="59" customFormat="1" ht="12" customHeight="1">
      <c r="A785" s="73"/>
      <c r="B785" s="73"/>
      <c r="C785" s="73"/>
      <c r="D785" s="66"/>
      <c r="E785" s="66"/>
      <c r="F785" s="82"/>
      <c r="G785" s="66"/>
      <c r="H785" s="248"/>
      <c r="I785" s="82"/>
      <c r="J785" s="56"/>
    </row>
    <row r="786" spans="1:10" s="59" customFormat="1" ht="12" customHeight="1">
      <c r="A786" s="73"/>
      <c r="B786" s="73"/>
      <c r="C786" s="73"/>
      <c r="D786" s="66"/>
      <c r="E786" s="66"/>
      <c r="F786" s="93"/>
      <c r="G786" s="66"/>
      <c r="H786" s="248"/>
      <c r="I786" s="82"/>
      <c r="J786" s="56"/>
    </row>
    <row r="787" spans="1:10" s="59" customFormat="1" ht="12" customHeight="1">
      <c r="A787" s="73"/>
      <c r="B787" s="73"/>
      <c r="C787" s="73"/>
      <c r="D787" s="66"/>
      <c r="E787" s="66"/>
      <c r="F787" s="125"/>
      <c r="G787" s="66"/>
      <c r="H787" s="123"/>
      <c r="I787" s="82"/>
      <c r="J787" s="56"/>
    </row>
    <row r="788" spans="1:10" s="59" customFormat="1" ht="12" customHeight="1">
      <c r="A788" s="73"/>
      <c r="B788" s="73"/>
      <c r="C788" s="73"/>
      <c r="D788" s="95"/>
      <c r="E788" s="66"/>
      <c r="F788" s="107"/>
      <c r="G788" s="66"/>
      <c r="H788" s="249"/>
      <c r="I788" s="74"/>
      <c r="J788" s="56"/>
    </row>
    <row r="789" spans="1:10" s="59" customFormat="1" ht="12" customHeight="1">
      <c r="A789" s="73"/>
      <c r="B789" s="73"/>
      <c r="C789" s="73"/>
      <c r="D789" s="95"/>
      <c r="E789" s="66"/>
      <c r="F789" s="125"/>
      <c r="G789" s="66"/>
      <c r="H789" s="250"/>
      <c r="I789" s="74"/>
      <c r="J789" s="56"/>
    </row>
    <row r="790" spans="1:10" s="59" customFormat="1" ht="12" customHeight="1">
      <c r="A790" s="73"/>
      <c r="B790" s="73"/>
      <c r="C790" s="73"/>
      <c r="D790" s="95"/>
      <c r="E790" s="66"/>
      <c r="F790" s="125"/>
      <c r="G790" s="66"/>
      <c r="H790" s="123"/>
      <c r="I790" s="74"/>
      <c r="J790" s="56"/>
    </row>
    <row r="791" spans="1:10" s="59" customFormat="1" ht="12" customHeight="1">
      <c r="A791" s="73"/>
      <c r="B791" s="73"/>
      <c r="C791" s="73"/>
      <c r="D791" s="66"/>
      <c r="E791" s="66"/>
      <c r="F791" s="82"/>
      <c r="G791" s="66"/>
      <c r="H791" s="56"/>
      <c r="I791" s="56"/>
      <c r="J791" s="56"/>
    </row>
    <row r="792" spans="1:10" s="59" customFormat="1" ht="12" customHeight="1">
      <c r="A792" s="73"/>
      <c r="B792" s="73"/>
      <c r="C792" s="73"/>
      <c r="D792" s="66"/>
      <c r="E792" s="66"/>
      <c r="F792" s="82"/>
      <c r="G792" s="66"/>
      <c r="H792" s="56"/>
      <c r="I792" s="56"/>
      <c r="J792" s="56"/>
    </row>
    <row r="793" spans="1:10" s="59" customFormat="1" ht="12" customHeight="1">
      <c r="A793" s="73"/>
      <c r="B793" s="73"/>
      <c r="C793" s="73"/>
      <c r="D793" s="66"/>
      <c r="E793" s="66"/>
      <c r="F793" s="82"/>
      <c r="G793" s="66"/>
      <c r="H793" s="56"/>
      <c r="I793" s="56"/>
      <c r="J793" s="56"/>
    </row>
    <row r="794" spans="1:10" s="59" customFormat="1" ht="12" customHeight="1">
      <c r="A794" s="73"/>
      <c r="B794" s="73"/>
      <c r="C794" s="73"/>
      <c r="D794" s="66"/>
      <c r="E794" s="66"/>
      <c r="F794" s="82"/>
      <c r="G794" s="66"/>
      <c r="H794" s="56"/>
      <c r="I794" s="56"/>
      <c r="J794" s="56"/>
    </row>
    <row r="795" spans="1:10" s="59" customFormat="1" ht="12" customHeight="1">
      <c r="A795" s="73"/>
      <c r="B795" s="73"/>
      <c r="C795" s="73"/>
      <c r="D795" s="66"/>
      <c r="E795" s="66"/>
      <c r="F795" s="82"/>
      <c r="G795" s="66"/>
      <c r="H795" s="248"/>
      <c r="I795" s="82"/>
      <c r="J795" s="56"/>
    </row>
    <row r="796" spans="1:10" s="59" customFormat="1" ht="12" customHeight="1">
      <c r="A796" s="73"/>
      <c r="B796" s="73"/>
      <c r="C796" s="73"/>
      <c r="D796" s="66"/>
      <c r="E796" s="66"/>
      <c r="F796" s="93"/>
      <c r="G796" s="66"/>
      <c r="H796" s="248"/>
      <c r="I796" s="82"/>
      <c r="J796" s="56"/>
    </row>
    <row r="797" spans="1:10" s="59" customFormat="1" ht="12" customHeight="1">
      <c r="A797" s="73"/>
      <c r="B797" s="73"/>
      <c r="C797" s="73"/>
      <c r="D797" s="66"/>
      <c r="E797" s="66"/>
      <c r="F797" s="125"/>
      <c r="G797" s="66"/>
      <c r="H797" s="123"/>
      <c r="I797" s="82"/>
      <c r="J797" s="56"/>
    </row>
    <row r="798" spans="1:10" s="59" customFormat="1" ht="12" customHeight="1">
      <c r="A798" s="73"/>
      <c r="B798" s="73"/>
      <c r="C798" s="73"/>
      <c r="D798" s="95"/>
      <c r="E798" s="66"/>
      <c r="F798" s="107"/>
      <c r="G798" s="66"/>
      <c r="H798" s="249"/>
      <c r="I798" s="74"/>
      <c r="J798" s="56"/>
    </row>
    <row r="799" spans="1:10" s="59" customFormat="1" ht="12" customHeight="1">
      <c r="A799" s="73"/>
      <c r="B799" s="73"/>
      <c r="C799" s="73"/>
      <c r="D799" s="95"/>
      <c r="E799" s="66"/>
      <c r="F799" s="125"/>
      <c r="G799" s="66"/>
      <c r="H799" s="250"/>
      <c r="I799" s="74"/>
      <c r="J799" s="56"/>
    </row>
    <row r="800" spans="1:10" s="59" customFormat="1" ht="12" customHeight="1">
      <c r="A800" s="73"/>
      <c r="B800" s="73"/>
      <c r="C800" s="73"/>
      <c r="D800" s="95"/>
      <c r="E800" s="66"/>
      <c r="F800" s="125"/>
      <c r="G800" s="66"/>
      <c r="H800" s="123"/>
      <c r="I800" s="74"/>
      <c r="J800" s="56"/>
    </row>
    <row r="801" spans="1:10" s="59" customFormat="1" ht="12" customHeight="1">
      <c r="A801" s="73"/>
      <c r="B801" s="73"/>
      <c r="C801" s="73"/>
      <c r="D801" s="95"/>
      <c r="E801" s="66"/>
      <c r="F801" s="125"/>
      <c r="G801" s="66"/>
      <c r="H801" s="123"/>
      <c r="I801" s="74"/>
      <c r="J801" s="56"/>
    </row>
    <row r="802" spans="1:10" s="59" customFormat="1" ht="12" customHeight="1">
      <c r="A802" s="73"/>
      <c r="B802" s="73"/>
      <c r="C802" s="73"/>
      <c r="D802" s="66"/>
      <c r="E802" s="66"/>
      <c r="F802" s="93"/>
      <c r="G802" s="123"/>
      <c r="H802" s="123"/>
      <c r="I802" s="74"/>
      <c r="J802" s="56"/>
    </row>
    <row r="803" spans="1:10" s="59" customFormat="1" ht="12" customHeight="1">
      <c r="A803" s="73"/>
      <c r="B803" s="73"/>
      <c r="C803" s="73"/>
      <c r="D803" s="66"/>
      <c r="E803" s="66"/>
      <c r="F803" s="125"/>
      <c r="G803" s="123"/>
      <c r="H803" s="123"/>
      <c r="I803" s="74"/>
      <c r="J803" s="56"/>
    </row>
    <row r="804" spans="1:10" s="59" customFormat="1" ht="12" customHeight="1">
      <c r="A804" s="73"/>
      <c r="B804" s="73"/>
      <c r="C804" s="73"/>
      <c r="D804" s="66"/>
      <c r="E804" s="66"/>
      <c r="F804" s="125"/>
      <c r="G804" s="123"/>
      <c r="H804" s="123"/>
      <c r="I804" s="74"/>
      <c r="J804" s="56"/>
    </row>
    <row r="805" spans="1:10" s="59" customFormat="1" ht="12" customHeight="1">
      <c r="A805" s="73"/>
      <c r="B805" s="7"/>
      <c r="C805" s="73"/>
      <c r="D805" s="66"/>
      <c r="E805" s="66"/>
      <c r="F805" s="125"/>
      <c r="G805" s="66"/>
      <c r="H805" s="66"/>
      <c r="I805" s="74"/>
      <c r="J805" s="56"/>
    </row>
    <row r="806" spans="1:10" s="59" customFormat="1" ht="12" customHeight="1" thickBot="1">
      <c r="A806" s="73"/>
      <c r="B806" s="7" t="s">
        <v>12</v>
      </c>
      <c r="C806" s="73"/>
      <c r="D806" s="66"/>
      <c r="E806" s="66"/>
      <c r="F806" s="125"/>
      <c r="G806" s="66"/>
      <c r="H806" s="66"/>
      <c r="I806" s="74"/>
      <c r="J806" s="56"/>
    </row>
    <row r="807" spans="1:10" s="59" customFormat="1" ht="12" customHeight="1">
      <c r="A807" s="76"/>
      <c r="B807" s="166"/>
      <c r="C807" s="77"/>
      <c r="D807" s="78"/>
      <c r="E807" s="78"/>
      <c r="F807" s="124"/>
      <c r="G807" s="78"/>
      <c r="H807" s="78"/>
      <c r="I807" s="79"/>
      <c r="J807" s="80"/>
    </row>
    <row r="808" spans="1:10" s="59" customFormat="1" ht="12" customHeight="1">
      <c r="A808" s="81"/>
      <c r="B808" s="84"/>
      <c r="C808" s="73"/>
      <c r="D808" s="66"/>
      <c r="E808" s="66"/>
      <c r="F808" s="125"/>
      <c r="G808" s="66"/>
      <c r="H808" s="66"/>
      <c r="I808" s="74"/>
      <c r="J808" s="83"/>
    </row>
    <row r="809" spans="1:10" s="59" customFormat="1" ht="12" customHeight="1">
      <c r="A809" s="81"/>
      <c r="B809" s="7"/>
      <c r="C809" s="73"/>
      <c r="D809" s="66"/>
      <c r="E809" s="66"/>
      <c r="F809" s="125"/>
      <c r="G809" s="66"/>
      <c r="H809" s="66"/>
      <c r="I809" s="74"/>
      <c r="J809" s="83"/>
    </row>
    <row r="810" spans="1:10" s="59" customFormat="1" ht="12" customHeight="1">
      <c r="A810" s="81"/>
      <c r="B810" s="73"/>
      <c r="C810" s="73"/>
      <c r="D810" s="66"/>
      <c r="E810" s="66"/>
      <c r="F810" s="125"/>
      <c r="G810" s="66"/>
      <c r="H810" s="66"/>
      <c r="I810" s="74"/>
      <c r="J810" s="83"/>
    </row>
    <row r="811" spans="1:10" s="59" customFormat="1" ht="12" customHeight="1">
      <c r="A811" s="81"/>
      <c r="B811" s="73"/>
      <c r="C811" s="73"/>
      <c r="D811" s="66"/>
      <c r="E811" s="66"/>
      <c r="F811" s="125"/>
      <c r="G811" s="66"/>
      <c r="H811" s="66"/>
      <c r="I811" s="74"/>
      <c r="J811" s="83"/>
    </row>
    <row r="812" spans="1:10" s="59" customFormat="1" ht="12" customHeight="1">
      <c r="A812" s="81"/>
      <c r="B812" s="73"/>
      <c r="C812" s="73"/>
      <c r="D812" s="66"/>
      <c r="E812" s="66"/>
      <c r="F812" s="125"/>
      <c r="G812" s="66"/>
      <c r="H812" s="66"/>
      <c r="I812" s="74"/>
      <c r="J812" s="83"/>
    </row>
    <row r="813" spans="1:10" s="59" customFormat="1" ht="12" customHeight="1">
      <c r="A813" s="81"/>
      <c r="B813" s="73"/>
      <c r="C813" s="73"/>
      <c r="D813" s="66"/>
      <c r="E813" s="66"/>
      <c r="F813" s="125"/>
      <c r="G813" s="66"/>
      <c r="H813" s="66"/>
      <c r="I813" s="74"/>
      <c r="J813" s="83"/>
    </row>
    <row r="814" spans="1:10" s="59" customFormat="1" ht="12" customHeight="1">
      <c r="A814" s="81"/>
      <c r="B814" s="73"/>
      <c r="C814" s="73"/>
      <c r="D814" s="66"/>
      <c r="E814" s="66"/>
      <c r="F814" s="125"/>
      <c r="G814" s="66"/>
      <c r="H814" s="66"/>
      <c r="I814" s="74"/>
      <c r="J814" s="83"/>
    </row>
    <row r="815" spans="1:10" s="59" customFormat="1" ht="12" customHeight="1">
      <c r="A815" s="81"/>
      <c r="B815" s="73"/>
      <c r="C815" s="73"/>
      <c r="D815" s="66"/>
      <c r="E815" s="66"/>
      <c r="F815" s="125"/>
      <c r="G815" s="66"/>
      <c r="H815" s="66"/>
      <c r="I815" s="74"/>
      <c r="J815" s="83"/>
    </row>
    <row r="816" spans="1:10" s="59" customFormat="1" ht="12" customHeight="1" thickBot="1">
      <c r="A816" s="97"/>
      <c r="B816" s="98"/>
      <c r="C816" s="98"/>
      <c r="D816" s="99"/>
      <c r="E816" s="99"/>
      <c r="F816" s="126"/>
      <c r="G816" s="99"/>
      <c r="H816" s="99"/>
      <c r="I816" s="100"/>
      <c r="J816" s="101"/>
    </row>
    <row r="817" spans="1:10" s="59" customFormat="1" ht="12" customHeight="1">
      <c r="A817" s="65"/>
      <c r="B817" s="65"/>
      <c r="C817" s="65"/>
      <c r="D817" s="54"/>
      <c r="E817" s="54"/>
      <c r="F817" s="138"/>
      <c r="G817" s="54"/>
      <c r="H817" s="54"/>
      <c r="I817" s="148"/>
    </row>
    <row r="818" spans="1:10" s="59" customFormat="1" ht="12" customHeight="1">
      <c r="A818" s="65"/>
      <c r="B818" s="6" t="str">
        <f>Inputs!$D$2</f>
        <v>Rocky Mountain Power</v>
      </c>
      <c r="C818" s="49"/>
      <c r="D818" s="52"/>
      <c r="E818" s="52"/>
      <c r="F818" s="116"/>
      <c r="G818" s="52"/>
      <c r="H818" s="52"/>
      <c r="I818" s="60" t="s">
        <v>0</v>
      </c>
      <c r="J818" s="162">
        <v>12.13</v>
      </c>
    </row>
    <row r="819" spans="1:10" s="59" customFormat="1" ht="12" customHeight="1">
      <c r="A819" s="65"/>
      <c r="B819" s="6" t="str">
        <f>Inputs!$D$3</f>
        <v>Utah General Rate Case - June 2015</v>
      </c>
      <c r="C819" s="49"/>
      <c r="D819" s="52"/>
      <c r="E819" s="52"/>
      <c r="F819" s="116"/>
      <c r="G819" s="52"/>
      <c r="H819" s="52"/>
      <c r="I819" s="50"/>
      <c r="J819" s="62"/>
    </row>
    <row r="820" spans="1:10" s="59" customFormat="1" ht="12" customHeight="1">
      <c r="A820" s="65"/>
      <c r="B820" s="25" t="s">
        <v>646</v>
      </c>
      <c r="C820" s="49"/>
      <c r="D820" s="52"/>
      <c r="E820" s="52"/>
      <c r="F820" s="116"/>
      <c r="G820" s="52"/>
      <c r="H820" s="52"/>
      <c r="I820" s="50"/>
      <c r="J820" s="62"/>
    </row>
    <row r="821" spans="1:10" s="59" customFormat="1" ht="12" customHeight="1">
      <c r="A821" s="65"/>
      <c r="B821" s="49"/>
      <c r="C821" s="49"/>
      <c r="D821" s="52"/>
      <c r="E821" s="52"/>
      <c r="F821" s="116"/>
      <c r="G821" s="52"/>
      <c r="H821" s="52"/>
      <c r="I821" s="50"/>
      <c r="J821" s="62"/>
    </row>
    <row r="822" spans="1:10" s="59" customFormat="1" ht="12" customHeight="1">
      <c r="A822" s="65"/>
      <c r="B822" s="49"/>
      <c r="C822" s="49"/>
      <c r="D822" s="52"/>
      <c r="E822" s="52"/>
      <c r="F822" s="117" t="s">
        <v>583</v>
      </c>
      <c r="G822" s="52"/>
      <c r="H822" s="52"/>
      <c r="I822" s="50"/>
      <c r="J822" s="62"/>
    </row>
    <row r="823" spans="1:10" s="59" customFormat="1" ht="12" customHeight="1">
      <c r="A823" s="65"/>
      <c r="B823" s="49"/>
      <c r="C823" s="49"/>
      <c r="D823" s="52"/>
      <c r="E823" s="52"/>
      <c r="F823" s="117" t="s">
        <v>1</v>
      </c>
      <c r="G823" s="52"/>
      <c r="H823" s="52"/>
      <c r="I823" s="63" t="str">
        <f>+Inputs!$D$6</f>
        <v>UTAH</v>
      </c>
      <c r="J823" s="52"/>
    </row>
    <row r="824" spans="1:10" s="59" customFormat="1" ht="12" customHeight="1">
      <c r="A824" s="65"/>
      <c r="B824" s="49"/>
      <c r="C824" s="49"/>
      <c r="D824" s="33" t="s">
        <v>2</v>
      </c>
      <c r="E824" s="33" t="s">
        <v>3</v>
      </c>
      <c r="F824" s="38" t="s">
        <v>4</v>
      </c>
      <c r="G824" s="33" t="s">
        <v>5</v>
      </c>
      <c r="H824" s="39" t="s">
        <v>6</v>
      </c>
      <c r="I824" s="34" t="s">
        <v>7</v>
      </c>
      <c r="J824" s="33" t="s">
        <v>8</v>
      </c>
    </row>
    <row r="825" spans="1:10" s="59" customFormat="1" ht="12" customHeight="1">
      <c r="A825" s="73"/>
      <c r="B825" s="8" t="s">
        <v>192</v>
      </c>
      <c r="C825" s="73"/>
      <c r="D825" s="66"/>
      <c r="E825" s="66"/>
      <c r="F825" s="66"/>
      <c r="G825" s="66"/>
      <c r="H825" s="66"/>
      <c r="I825" s="74"/>
      <c r="J825" s="56"/>
    </row>
    <row r="826" spans="1:10" s="59" customFormat="1" ht="12" customHeight="1">
      <c r="A826" s="73"/>
      <c r="B826" s="149" t="s">
        <v>597</v>
      </c>
      <c r="C826" s="65"/>
      <c r="D826" s="103">
        <v>923</v>
      </c>
      <c r="E826" s="103">
        <v>3</v>
      </c>
      <c r="F826" s="174">
        <v>-1014774.4226666791</v>
      </c>
      <c r="G826" s="71" t="s">
        <v>49</v>
      </c>
      <c r="H826" s="55">
        <f>VLOOKUP(G826,'Rebuttal Alloc. Factors'!$B$2:$M$110,7,FALSE)</f>
        <v>0.42474154366522493</v>
      </c>
      <c r="I826" s="173">
        <f>F826*H826</f>
        <v>-431016.85475543269</v>
      </c>
      <c r="J826" s="242" t="s">
        <v>493</v>
      </c>
    </row>
    <row r="827" spans="1:10" s="59" customFormat="1" ht="12" customHeight="1">
      <c r="A827" s="73"/>
      <c r="B827" s="149"/>
      <c r="C827" s="65"/>
      <c r="D827" s="54"/>
      <c r="E827" s="54"/>
      <c r="F827" s="189"/>
      <c r="H827" s="55"/>
      <c r="I827" s="56"/>
      <c r="J827" s="54"/>
    </row>
    <row r="828" spans="1:10" s="59" customFormat="1" ht="12" customHeight="1">
      <c r="A828" s="73"/>
      <c r="B828" s="149"/>
      <c r="C828" s="65"/>
      <c r="D828" s="54"/>
      <c r="E828" s="54"/>
      <c r="F828" s="189"/>
      <c r="H828" s="55"/>
      <c r="I828" s="56"/>
      <c r="J828" s="54"/>
    </row>
    <row r="829" spans="1:10" s="59" customFormat="1" ht="12" customHeight="1">
      <c r="A829" s="73"/>
      <c r="B829" s="149"/>
      <c r="C829" s="65"/>
      <c r="D829" s="54"/>
      <c r="E829" s="54"/>
      <c r="F829" s="189"/>
      <c r="H829" s="55"/>
      <c r="I829" s="56"/>
      <c r="J829" s="54"/>
    </row>
    <row r="830" spans="1:10" s="59" customFormat="1" ht="12" customHeight="1">
      <c r="A830" s="73"/>
      <c r="B830" s="40"/>
      <c r="C830" s="65"/>
      <c r="D830" s="54"/>
      <c r="E830" s="54"/>
      <c r="F830" s="189"/>
      <c r="H830" s="142"/>
      <c r="I830" s="189"/>
      <c r="J830" s="54"/>
    </row>
    <row r="831" spans="1:10" s="59" customFormat="1" ht="12" customHeight="1">
      <c r="A831" s="73"/>
      <c r="B831" s="276" t="s">
        <v>493</v>
      </c>
      <c r="C831" s="130" t="s">
        <v>701</v>
      </c>
      <c r="D831" s="54"/>
      <c r="E831" s="54"/>
      <c r="F831" s="71"/>
      <c r="G831" s="115"/>
      <c r="H831" s="55"/>
      <c r="I831" s="56"/>
      <c r="J831" s="66"/>
    </row>
    <row r="832" spans="1:10" s="59" customFormat="1" ht="12" customHeight="1">
      <c r="A832" s="73"/>
      <c r="B832" s="65"/>
      <c r="C832" s="65"/>
      <c r="D832" s="54"/>
      <c r="E832" s="54"/>
      <c r="F832" s="71"/>
      <c r="G832" s="115"/>
      <c r="H832" s="55"/>
      <c r="I832" s="56"/>
      <c r="J832" s="56"/>
    </row>
    <row r="833" spans="1:10" s="59" customFormat="1" ht="12" customHeight="1">
      <c r="A833" s="73"/>
      <c r="B833" s="65"/>
      <c r="C833" s="65"/>
      <c r="D833" s="65"/>
      <c r="E833" s="65"/>
      <c r="F833" s="140"/>
      <c r="G833" s="115"/>
      <c r="H833" s="55"/>
      <c r="I833" s="56"/>
      <c r="J833" s="56"/>
    </row>
    <row r="834" spans="1:10" s="59" customFormat="1" ht="12" customHeight="1">
      <c r="A834" s="73"/>
      <c r="B834" s="65"/>
      <c r="C834" s="65"/>
      <c r="D834" s="65"/>
      <c r="E834" s="65"/>
      <c r="F834" s="140"/>
      <c r="G834" s="115"/>
      <c r="H834" s="55"/>
      <c r="I834" s="56"/>
      <c r="J834" s="56"/>
    </row>
    <row r="835" spans="1:10" s="59" customFormat="1" ht="12" customHeight="1">
      <c r="A835" s="73"/>
      <c r="B835" s="65"/>
      <c r="C835" s="65"/>
      <c r="D835" s="65"/>
      <c r="E835" s="65"/>
      <c r="F835" s="140"/>
      <c r="G835" s="115"/>
      <c r="H835" s="55"/>
      <c r="I835" s="56"/>
      <c r="J835" s="56"/>
    </row>
    <row r="836" spans="1:10" s="59" customFormat="1" ht="12" customHeight="1">
      <c r="A836" s="73"/>
      <c r="B836" s="65"/>
      <c r="C836" s="65"/>
      <c r="D836" s="65"/>
      <c r="E836" s="65"/>
      <c r="F836" s="90"/>
      <c r="G836" s="13"/>
      <c r="H836" s="10"/>
      <c r="I836" s="27"/>
      <c r="J836" s="56"/>
    </row>
    <row r="837" spans="1:10" s="59" customFormat="1" ht="12" customHeight="1">
      <c r="A837" s="73"/>
      <c r="B837" s="149"/>
      <c r="C837" s="65"/>
      <c r="D837" s="65"/>
      <c r="E837" s="65"/>
      <c r="F837" s="90"/>
      <c r="G837" s="54"/>
      <c r="H837" s="66"/>
      <c r="I837" s="74"/>
      <c r="J837" s="56"/>
    </row>
    <row r="838" spans="1:10" s="59" customFormat="1" ht="12" customHeight="1">
      <c r="A838" s="73"/>
      <c r="B838" s="65"/>
      <c r="C838" s="65"/>
      <c r="D838" s="65"/>
      <c r="E838" s="65"/>
      <c r="F838" s="65"/>
      <c r="G838" s="115"/>
      <c r="H838" s="55"/>
      <c r="I838" s="56"/>
      <c r="J838" s="56"/>
    </row>
    <row r="839" spans="1:10" s="59" customFormat="1" ht="12" customHeight="1">
      <c r="A839" s="73"/>
      <c r="B839" s="65"/>
      <c r="C839" s="65"/>
      <c r="D839" s="54"/>
      <c r="E839" s="54"/>
      <c r="F839" s="71"/>
      <c r="G839" s="54"/>
      <c r="H839" s="66"/>
      <c r="I839" s="74"/>
      <c r="J839" s="56"/>
    </row>
    <row r="840" spans="1:10" s="59" customFormat="1" ht="12" customHeight="1">
      <c r="A840" s="73"/>
      <c r="B840" s="65"/>
      <c r="C840" s="65"/>
      <c r="D840" s="54"/>
      <c r="E840" s="54"/>
      <c r="F840" s="71"/>
      <c r="G840" s="54"/>
      <c r="H840" s="66"/>
      <c r="I840" s="74"/>
      <c r="J840" s="56"/>
    </row>
    <row r="841" spans="1:10" s="59" customFormat="1" ht="12" customHeight="1">
      <c r="A841" s="73"/>
      <c r="B841" s="65"/>
      <c r="C841" s="65"/>
      <c r="D841" s="54"/>
      <c r="E841" s="54"/>
      <c r="F841" s="71"/>
      <c r="G841" s="115"/>
      <c r="H841" s="55"/>
      <c r="I841" s="56"/>
      <c r="J841" s="56"/>
    </row>
    <row r="842" spans="1:10" s="59" customFormat="1" ht="12" customHeight="1">
      <c r="A842" s="73"/>
      <c r="B842" s="65"/>
      <c r="C842" s="65"/>
      <c r="D842" s="54"/>
      <c r="E842" s="54"/>
      <c r="F842" s="71"/>
      <c r="G842" s="115"/>
      <c r="H842" s="55"/>
      <c r="I842" s="56"/>
      <c r="J842" s="56"/>
    </row>
    <row r="843" spans="1:10" s="59" customFormat="1" ht="12" customHeight="1">
      <c r="A843" s="73"/>
      <c r="B843" s="65"/>
      <c r="C843" s="65"/>
      <c r="D843" s="54"/>
      <c r="E843" s="54"/>
      <c r="F843" s="71"/>
      <c r="G843" s="115"/>
      <c r="H843" s="55"/>
      <c r="I843" s="56"/>
      <c r="J843" s="56"/>
    </row>
    <row r="844" spans="1:10" s="59" customFormat="1" ht="12" customHeight="1">
      <c r="A844" s="73"/>
      <c r="B844" s="65"/>
      <c r="C844" s="65"/>
      <c r="D844" s="54"/>
      <c r="E844" s="54"/>
      <c r="F844" s="71"/>
      <c r="G844" s="115"/>
      <c r="H844" s="55"/>
      <c r="I844" s="56"/>
      <c r="J844" s="56"/>
    </row>
    <row r="845" spans="1:10" s="59" customFormat="1" ht="12" customHeight="1">
      <c r="A845" s="73"/>
      <c r="B845" s="65"/>
      <c r="C845" s="65"/>
      <c r="D845" s="54"/>
      <c r="E845" s="54"/>
      <c r="F845" s="71"/>
      <c r="G845" s="115"/>
      <c r="H845" s="55"/>
      <c r="I845" s="56"/>
      <c r="J845" s="56"/>
    </row>
    <row r="846" spans="1:10" s="59" customFormat="1" ht="12" customHeight="1">
      <c r="A846" s="73"/>
      <c r="B846" s="65"/>
      <c r="C846" s="65"/>
      <c r="D846" s="54"/>
      <c r="E846" s="54"/>
      <c r="F846" s="71"/>
      <c r="G846" s="115"/>
      <c r="H846" s="55"/>
      <c r="I846" s="56"/>
      <c r="J846" s="56"/>
    </row>
    <row r="847" spans="1:10" s="59" customFormat="1" ht="12" customHeight="1">
      <c r="A847" s="73"/>
      <c r="B847" s="65"/>
      <c r="C847" s="65"/>
      <c r="D847" s="54"/>
      <c r="E847" s="54"/>
      <c r="F847" s="71"/>
      <c r="G847" s="115"/>
      <c r="H847" s="55"/>
      <c r="I847" s="56"/>
      <c r="J847" s="56"/>
    </row>
    <row r="848" spans="1:10" s="59" customFormat="1" ht="12" customHeight="1">
      <c r="A848" s="73"/>
      <c r="B848" s="65"/>
      <c r="C848" s="65"/>
      <c r="D848" s="54"/>
      <c r="E848" s="54"/>
      <c r="F848" s="71"/>
      <c r="G848" s="115"/>
      <c r="H848" s="55"/>
      <c r="I848" s="56"/>
      <c r="J848" s="56"/>
    </row>
    <row r="849" spans="1:10" s="59" customFormat="1" ht="12" customHeight="1">
      <c r="A849" s="73"/>
      <c r="B849" s="69"/>
      <c r="C849" s="65"/>
      <c r="D849" s="54"/>
      <c r="E849" s="54"/>
      <c r="F849" s="27"/>
      <c r="G849" s="27"/>
      <c r="H849" s="10"/>
      <c r="I849" s="27"/>
      <c r="J849" s="56"/>
    </row>
    <row r="850" spans="1:10" s="59" customFormat="1" ht="12" customHeight="1">
      <c r="A850" s="73"/>
      <c r="B850" s="69"/>
      <c r="C850" s="65"/>
      <c r="D850" s="54"/>
      <c r="E850" s="54"/>
      <c r="F850" s="27"/>
      <c r="G850" s="27"/>
      <c r="H850" s="10"/>
      <c r="I850" s="27"/>
      <c r="J850" s="56"/>
    </row>
    <row r="851" spans="1:10" s="59" customFormat="1" ht="12" customHeight="1">
      <c r="A851" s="73"/>
      <c r="B851" s="64"/>
      <c r="C851" s="64"/>
      <c r="D851" s="66"/>
      <c r="E851" s="66"/>
      <c r="F851" s="125"/>
      <c r="G851" s="66"/>
      <c r="H851" s="66"/>
      <c r="I851" s="74"/>
      <c r="J851" s="56"/>
    </row>
    <row r="852" spans="1:10" s="59" customFormat="1" ht="12" customHeight="1">
      <c r="A852" s="64"/>
      <c r="B852" s="64"/>
      <c r="C852" s="64"/>
      <c r="D852" s="66"/>
      <c r="E852" s="66"/>
      <c r="F852" s="125"/>
      <c r="G852" s="66"/>
      <c r="H852" s="66"/>
      <c r="I852" s="74"/>
      <c r="J852" s="56"/>
    </row>
    <row r="853" spans="1:10" s="59" customFormat="1" ht="12" customHeight="1">
      <c r="A853" s="73"/>
      <c r="B853" s="64"/>
      <c r="C853" s="64"/>
      <c r="D853" s="66"/>
      <c r="E853" s="66"/>
      <c r="F853" s="125"/>
      <c r="G853" s="66"/>
      <c r="H853" s="66"/>
      <c r="I853" s="74"/>
      <c r="J853" s="56"/>
    </row>
    <row r="854" spans="1:10" s="59" customFormat="1" ht="12" customHeight="1">
      <c r="A854" s="73"/>
      <c r="B854" s="64"/>
      <c r="C854" s="64"/>
      <c r="D854" s="66"/>
      <c r="E854" s="66"/>
      <c r="F854" s="137"/>
      <c r="G854" s="61"/>
      <c r="H854" s="61"/>
      <c r="I854" s="74"/>
      <c r="J854" s="56"/>
    </row>
    <row r="855" spans="1:10" s="59" customFormat="1" ht="12" customHeight="1">
      <c r="A855" s="73"/>
      <c r="B855" s="84"/>
      <c r="C855" s="163"/>
      <c r="D855" s="66"/>
      <c r="E855" s="66"/>
      <c r="F855" s="93"/>
      <c r="G855" s="66"/>
      <c r="H855" s="66"/>
      <c r="I855" s="74"/>
      <c r="J855" s="56"/>
    </row>
    <row r="856" spans="1:10" s="59" customFormat="1" ht="12" customHeight="1">
      <c r="A856" s="73"/>
      <c r="B856" s="84"/>
      <c r="C856" s="73"/>
      <c r="D856" s="66"/>
      <c r="E856" s="66"/>
      <c r="F856" s="125"/>
      <c r="G856" s="66"/>
      <c r="H856" s="66"/>
      <c r="I856" s="74"/>
      <c r="J856" s="56"/>
    </row>
    <row r="857" spans="1:10" s="59" customFormat="1" ht="12" customHeight="1">
      <c r="A857" s="73"/>
      <c r="B857" s="73"/>
      <c r="C857" s="84"/>
      <c r="D857" s="66"/>
      <c r="E857" s="66"/>
      <c r="F857" s="125"/>
      <c r="G857" s="66"/>
      <c r="H857" s="66"/>
      <c r="I857" s="74"/>
      <c r="J857" s="56"/>
    </row>
    <row r="858" spans="1:10" s="59" customFormat="1" ht="12" customHeight="1">
      <c r="A858" s="73"/>
      <c r="B858" s="73"/>
      <c r="C858" s="84"/>
      <c r="D858" s="66"/>
      <c r="E858" s="66"/>
      <c r="F858" s="125"/>
      <c r="G858" s="66"/>
      <c r="H858" s="66"/>
      <c r="I858" s="74"/>
      <c r="J858" s="56"/>
    </row>
    <row r="859" spans="1:10" s="59" customFormat="1" ht="12" customHeight="1">
      <c r="A859" s="73"/>
      <c r="B859" s="73"/>
      <c r="C859" s="73"/>
      <c r="D859" s="66"/>
      <c r="E859" s="66"/>
      <c r="F859" s="125"/>
      <c r="G859" s="66"/>
      <c r="H859" s="66"/>
      <c r="I859" s="74"/>
      <c r="J859" s="56"/>
    </row>
    <row r="860" spans="1:10" s="59" customFormat="1" ht="12" customHeight="1">
      <c r="A860" s="73"/>
      <c r="B860" s="73"/>
      <c r="C860" s="73"/>
      <c r="D860" s="66"/>
      <c r="E860" s="66"/>
      <c r="F860" s="125"/>
      <c r="G860" s="66"/>
      <c r="H860" s="66"/>
      <c r="I860" s="74"/>
      <c r="J860" s="56"/>
    </row>
    <row r="861" spans="1:10" s="59" customFormat="1" ht="12" customHeight="1">
      <c r="A861" s="73"/>
      <c r="B861" s="73"/>
      <c r="C861" s="73"/>
      <c r="D861" s="66"/>
      <c r="E861" s="66"/>
      <c r="F861" s="125"/>
      <c r="G861" s="66"/>
      <c r="H861" s="66"/>
      <c r="I861" s="74"/>
      <c r="J861" s="56"/>
    </row>
    <row r="862" spans="1:10" s="59" customFormat="1" ht="12" customHeight="1">
      <c r="A862" s="73"/>
      <c r="B862" s="73"/>
      <c r="C862" s="73"/>
      <c r="D862" s="66"/>
      <c r="E862" s="66"/>
      <c r="F862" s="125"/>
      <c r="G862" s="66"/>
      <c r="H862" s="66"/>
      <c r="I862" s="74"/>
      <c r="J862" s="56"/>
    </row>
    <row r="863" spans="1:10" s="59" customFormat="1" ht="12" customHeight="1">
      <c r="A863" s="73"/>
      <c r="B863" s="73"/>
      <c r="C863" s="73"/>
      <c r="D863" s="66"/>
      <c r="E863" s="66"/>
      <c r="F863" s="125"/>
      <c r="G863" s="66"/>
      <c r="H863" s="66"/>
      <c r="I863" s="74"/>
      <c r="J863" s="56"/>
    </row>
    <row r="864" spans="1:10" s="59" customFormat="1" ht="12" customHeight="1">
      <c r="A864" s="73"/>
      <c r="B864" s="73"/>
      <c r="C864" s="73"/>
      <c r="D864" s="66"/>
      <c r="E864" s="66"/>
      <c r="F864" s="125"/>
      <c r="G864" s="66"/>
      <c r="H864" s="66"/>
      <c r="I864" s="74"/>
      <c r="J864" s="56"/>
    </row>
    <row r="865" spans="1:10" s="59" customFormat="1" ht="12" customHeight="1">
      <c r="A865" s="73"/>
      <c r="B865" s="73"/>
      <c r="C865" s="73"/>
      <c r="D865" s="66"/>
      <c r="E865" s="66"/>
      <c r="F865" s="125"/>
      <c r="G865" s="66"/>
      <c r="H865" s="66"/>
      <c r="I865" s="74"/>
      <c r="J865" s="56"/>
    </row>
    <row r="866" spans="1:10" s="59" customFormat="1" ht="12" customHeight="1">
      <c r="A866" s="73"/>
      <c r="B866" s="73"/>
      <c r="C866" s="73"/>
      <c r="D866" s="66"/>
      <c r="E866" s="66"/>
      <c r="F866" s="125"/>
      <c r="G866" s="66"/>
      <c r="H866" s="66"/>
      <c r="I866" s="74"/>
      <c r="J866" s="56"/>
    </row>
    <row r="867" spans="1:10" s="59" customFormat="1" ht="12" customHeight="1">
      <c r="A867" s="73"/>
      <c r="B867" s="73"/>
      <c r="C867" s="64"/>
      <c r="D867" s="66"/>
      <c r="E867" s="66"/>
      <c r="F867" s="137"/>
      <c r="G867" s="66"/>
      <c r="H867" s="66"/>
      <c r="I867" s="74"/>
      <c r="J867" s="56"/>
    </row>
    <row r="868" spans="1:10" s="59" customFormat="1" ht="12" customHeight="1">
      <c r="A868" s="73"/>
      <c r="B868" s="73"/>
      <c r="C868" s="64"/>
      <c r="D868" s="66"/>
      <c r="E868" s="66"/>
      <c r="F868" s="137"/>
      <c r="G868" s="66"/>
      <c r="H868" s="66"/>
      <c r="I868" s="74"/>
      <c r="J868" s="56"/>
    </row>
    <row r="869" spans="1:10" s="59" customFormat="1" ht="12" customHeight="1">
      <c r="A869" s="73"/>
      <c r="B869" s="73"/>
      <c r="C869" s="64"/>
      <c r="D869" s="66"/>
      <c r="E869" s="66"/>
      <c r="F869" s="137"/>
      <c r="G869" s="66"/>
      <c r="H869" s="66"/>
      <c r="I869" s="74"/>
      <c r="J869" s="56"/>
    </row>
    <row r="870" spans="1:10" s="59" customFormat="1" ht="12" customHeight="1">
      <c r="A870" s="73"/>
      <c r="B870" s="73"/>
      <c r="C870" s="73"/>
      <c r="D870" s="66"/>
      <c r="E870" s="66"/>
      <c r="F870" s="125"/>
      <c r="G870" s="66"/>
      <c r="H870" s="66"/>
      <c r="I870" s="74"/>
      <c r="J870" s="56"/>
    </row>
    <row r="871" spans="1:10" s="59" customFormat="1" ht="12" customHeight="1">
      <c r="A871" s="73"/>
      <c r="B871" s="73"/>
      <c r="C871" s="73"/>
      <c r="D871" s="66"/>
      <c r="E871" s="66"/>
      <c r="F871" s="125"/>
      <c r="G871" s="66"/>
      <c r="H871" s="66"/>
      <c r="I871" s="74"/>
      <c r="J871" s="56"/>
    </row>
    <row r="872" spans="1:10" s="59" customFormat="1" ht="12" customHeight="1">
      <c r="A872" s="73"/>
      <c r="B872" s="73"/>
      <c r="C872" s="73"/>
      <c r="D872" s="66"/>
      <c r="E872" s="66"/>
      <c r="F872" s="125"/>
      <c r="G872" s="66"/>
      <c r="H872" s="66"/>
      <c r="I872" s="74"/>
      <c r="J872" s="56"/>
    </row>
    <row r="873" spans="1:10" s="59" customFormat="1" ht="12" customHeight="1">
      <c r="A873" s="73"/>
      <c r="B873" s="73"/>
      <c r="C873" s="73"/>
      <c r="D873" s="66"/>
      <c r="E873" s="66"/>
      <c r="F873" s="125"/>
      <c r="G873" s="66"/>
      <c r="H873" s="66"/>
      <c r="I873" s="74"/>
      <c r="J873" s="56"/>
    </row>
    <row r="874" spans="1:10" s="59" customFormat="1" ht="12" customHeight="1" thickBot="1">
      <c r="A874" s="64"/>
      <c r="B874" s="16" t="s">
        <v>12</v>
      </c>
      <c r="C874" s="64"/>
      <c r="D874" s="66"/>
      <c r="E874" s="66"/>
      <c r="F874" s="137"/>
      <c r="G874" s="61"/>
      <c r="H874" s="61"/>
      <c r="I874" s="91"/>
      <c r="J874" s="96"/>
    </row>
    <row r="875" spans="1:10" s="59" customFormat="1" ht="12" customHeight="1">
      <c r="A875" s="76"/>
      <c r="B875" s="77"/>
      <c r="C875" s="77"/>
      <c r="D875" s="78"/>
      <c r="E875" s="78"/>
      <c r="F875" s="124"/>
      <c r="G875" s="78"/>
      <c r="H875" s="78"/>
      <c r="I875" s="79"/>
      <c r="J875" s="80"/>
    </row>
    <row r="876" spans="1:10" s="59" customFormat="1" ht="12" customHeight="1">
      <c r="A876" s="81"/>
      <c r="B876" s="84"/>
      <c r="C876" s="73"/>
      <c r="D876" s="66"/>
      <c r="E876" s="66"/>
      <c r="F876" s="125"/>
      <c r="G876" s="66"/>
      <c r="H876" s="66"/>
      <c r="I876" s="74"/>
      <c r="J876" s="83"/>
    </row>
    <row r="877" spans="1:10" s="59" customFormat="1" ht="12" customHeight="1">
      <c r="A877" s="81"/>
      <c r="B877" s="84"/>
      <c r="C877" s="73"/>
      <c r="D877" s="66"/>
      <c r="E877" s="66"/>
      <c r="F877" s="125"/>
      <c r="G877" s="66"/>
      <c r="H877" s="66"/>
      <c r="I877" s="74"/>
      <c r="J877" s="83"/>
    </row>
    <row r="878" spans="1:10" s="59" customFormat="1" ht="12" customHeight="1">
      <c r="A878" s="81"/>
      <c r="B878" s="73"/>
      <c r="C878" s="73"/>
      <c r="D878" s="66"/>
      <c r="E878" s="66"/>
      <c r="F878" s="125"/>
      <c r="G878" s="66"/>
      <c r="H878" s="66"/>
      <c r="I878" s="74"/>
      <c r="J878" s="83"/>
    </row>
    <row r="879" spans="1:10" s="59" customFormat="1" ht="12" customHeight="1">
      <c r="A879" s="81"/>
      <c r="B879" s="73"/>
      <c r="C879" s="73"/>
      <c r="D879" s="66"/>
      <c r="E879" s="66"/>
      <c r="F879" s="125"/>
      <c r="G879" s="66"/>
      <c r="H879" s="66"/>
      <c r="I879" s="74"/>
      <c r="J879" s="83"/>
    </row>
    <row r="880" spans="1:10" s="59" customFormat="1" ht="12" customHeight="1">
      <c r="A880" s="81"/>
      <c r="B880" s="73"/>
      <c r="C880" s="73"/>
      <c r="D880" s="66"/>
      <c r="E880" s="66"/>
      <c r="F880" s="125"/>
      <c r="G880" s="66"/>
      <c r="H880" s="66"/>
      <c r="I880" s="74"/>
      <c r="J880" s="83"/>
    </row>
    <row r="881" spans="1:10" s="59" customFormat="1" ht="12" customHeight="1">
      <c r="A881" s="81"/>
      <c r="B881" s="73"/>
      <c r="C881" s="73"/>
      <c r="D881" s="66"/>
      <c r="E881" s="66"/>
      <c r="F881" s="125"/>
      <c r="G881" s="66"/>
      <c r="H881" s="66"/>
      <c r="I881" s="74"/>
      <c r="J881" s="83"/>
    </row>
    <row r="882" spans="1:10" s="59" customFormat="1" ht="12" customHeight="1">
      <c r="A882" s="81"/>
      <c r="B882" s="73"/>
      <c r="C882" s="73"/>
      <c r="D882" s="66"/>
      <c r="E882" s="66"/>
      <c r="F882" s="125"/>
      <c r="G882" s="66"/>
      <c r="H882" s="66"/>
      <c r="I882" s="74"/>
      <c r="J882" s="83"/>
    </row>
    <row r="883" spans="1:10" s="59" customFormat="1" ht="12" customHeight="1">
      <c r="A883" s="81"/>
      <c r="B883" s="73"/>
      <c r="C883" s="73"/>
      <c r="D883" s="66"/>
      <c r="E883" s="66"/>
      <c r="F883" s="125"/>
      <c r="G883" s="66"/>
      <c r="H883" s="66"/>
      <c r="I883" s="74"/>
      <c r="J883" s="83"/>
    </row>
    <row r="884" spans="1:10" s="59" customFormat="1" ht="12" customHeight="1" thickBot="1">
      <c r="A884" s="97"/>
      <c r="B884" s="98"/>
      <c r="C884" s="98"/>
      <c r="D884" s="99"/>
      <c r="E884" s="99"/>
      <c r="F884" s="126"/>
      <c r="G884" s="99"/>
      <c r="H884" s="99"/>
      <c r="I884" s="100"/>
      <c r="J884" s="101"/>
    </row>
    <row r="885" spans="1:10" s="59" customFormat="1" ht="12" customHeight="1">
      <c r="A885" s="65"/>
      <c r="B885" s="65"/>
      <c r="C885" s="65"/>
      <c r="D885" s="54"/>
      <c r="E885" s="54"/>
      <c r="F885" s="138"/>
      <c r="G885" s="54"/>
      <c r="H885" s="54"/>
      <c r="I885" s="148"/>
    </row>
    <row r="886" spans="1:10" s="59" customFormat="1" ht="12" customHeight="1">
      <c r="A886" s="65"/>
      <c r="B886" s="6" t="str">
        <f>Inputs!$D$2</f>
        <v>Rocky Mountain Power</v>
      </c>
      <c r="C886" s="49"/>
      <c r="D886" s="52"/>
      <c r="E886" s="52"/>
      <c r="F886" s="116"/>
      <c r="G886" s="52"/>
      <c r="H886" s="52"/>
      <c r="I886" s="60" t="s">
        <v>0</v>
      </c>
      <c r="J886" s="61">
        <v>12.14</v>
      </c>
    </row>
    <row r="887" spans="1:10" s="59" customFormat="1" ht="12" customHeight="1">
      <c r="A887" s="65"/>
      <c r="B887" s="6" t="str">
        <f>Inputs!$D$3</f>
        <v>Utah General Rate Case - June 2015</v>
      </c>
      <c r="C887" s="49"/>
      <c r="D887" s="52"/>
      <c r="E887" s="52"/>
      <c r="F887" s="116"/>
      <c r="G887" s="52"/>
      <c r="H887" s="52"/>
      <c r="I887" s="50"/>
      <c r="J887" s="62"/>
    </row>
    <row r="888" spans="1:10" s="59" customFormat="1" ht="12" customHeight="1">
      <c r="A888" s="65"/>
      <c r="B888" s="25" t="s">
        <v>611</v>
      </c>
      <c r="C888" s="49"/>
      <c r="D888" s="52"/>
      <c r="E888" s="52"/>
      <c r="F888" s="116"/>
      <c r="G888" s="52"/>
      <c r="H888" s="52"/>
      <c r="I888" s="50"/>
      <c r="J888" s="62"/>
    </row>
    <row r="889" spans="1:10" s="59" customFormat="1" ht="12" customHeight="1">
      <c r="A889" s="65"/>
      <c r="B889" s="49"/>
      <c r="C889" s="49"/>
      <c r="D889" s="52"/>
      <c r="E889" s="52"/>
      <c r="F889" s="116"/>
      <c r="G889" s="52"/>
      <c r="H889" s="52"/>
      <c r="I889" s="50"/>
      <c r="J889" s="62"/>
    </row>
    <row r="890" spans="1:10" s="59" customFormat="1" ht="12" customHeight="1">
      <c r="A890" s="65"/>
      <c r="B890" s="49"/>
      <c r="C890" s="49"/>
      <c r="D890" s="52"/>
      <c r="E890" s="52"/>
      <c r="F890" s="117" t="s">
        <v>583</v>
      </c>
      <c r="G890" s="52"/>
      <c r="H890" s="52"/>
      <c r="I890" s="50"/>
      <c r="J890" s="62"/>
    </row>
    <row r="891" spans="1:10" s="59" customFormat="1" ht="12" customHeight="1">
      <c r="A891" s="65"/>
      <c r="B891" s="49"/>
      <c r="C891" s="49"/>
      <c r="D891" s="52"/>
      <c r="E891" s="52"/>
      <c r="F891" s="117" t="s">
        <v>1</v>
      </c>
      <c r="G891" s="52"/>
      <c r="H891" s="52"/>
      <c r="I891" s="63" t="str">
        <f>+Inputs!$D$6</f>
        <v>UTAH</v>
      </c>
      <c r="J891" s="52"/>
    </row>
    <row r="892" spans="1:10" s="59" customFormat="1" ht="12" customHeight="1">
      <c r="A892" s="65"/>
      <c r="B892" s="49"/>
      <c r="C892" s="49"/>
      <c r="D892" s="33" t="s">
        <v>2</v>
      </c>
      <c r="E892" s="33" t="s">
        <v>3</v>
      </c>
      <c r="F892" s="38" t="s">
        <v>4</v>
      </c>
      <c r="G892" s="33" t="s">
        <v>5</v>
      </c>
      <c r="H892" s="39" t="s">
        <v>6</v>
      </c>
      <c r="I892" s="34" t="s">
        <v>7</v>
      </c>
      <c r="J892" s="33" t="s">
        <v>8</v>
      </c>
    </row>
    <row r="893" spans="1:10" s="59" customFormat="1" ht="12" customHeight="1">
      <c r="A893" s="73"/>
      <c r="B893" s="7" t="s">
        <v>10</v>
      </c>
      <c r="C893" s="73"/>
      <c r="D893" s="66"/>
      <c r="E893" s="66"/>
      <c r="F893" s="125"/>
      <c r="G893" s="66"/>
      <c r="H893" s="66"/>
      <c r="I893" s="82"/>
      <c r="J893" s="70"/>
    </row>
    <row r="894" spans="1:10" s="59" customFormat="1" ht="12" customHeight="1">
      <c r="A894" s="73"/>
      <c r="B894" s="69" t="s">
        <v>611</v>
      </c>
      <c r="C894" s="158"/>
      <c r="D894" s="103">
        <v>105</v>
      </c>
      <c r="E894" s="103">
        <v>3</v>
      </c>
      <c r="F894" s="56">
        <v>-596834.80615385249</v>
      </c>
      <c r="G894" s="71" t="s">
        <v>9</v>
      </c>
      <c r="H894" s="55">
        <f>VLOOKUP(G894,'Rebuttal Alloc. Factors'!$B$2:$M$110,7,FALSE)</f>
        <v>0.41971722672390366</v>
      </c>
      <c r="I894" s="56">
        <f t="shared" ref="I894" si="10">F894*H894</f>
        <v>-250501.8496511936</v>
      </c>
      <c r="J894" s="67" t="s">
        <v>223</v>
      </c>
    </row>
    <row r="895" spans="1:10" s="59" customFormat="1" ht="12" customHeight="1">
      <c r="A895" s="73"/>
      <c r="B895" s="149"/>
      <c r="C895" s="65"/>
      <c r="D895" s="54"/>
      <c r="E895" s="54"/>
      <c r="F895" s="82"/>
      <c r="G895" s="190"/>
      <c r="H895" s="55"/>
      <c r="I895" s="56"/>
      <c r="J895" s="68"/>
    </row>
    <row r="896" spans="1:10" s="59" customFormat="1" ht="12" customHeight="1">
      <c r="A896" s="73"/>
      <c r="B896" s="149"/>
      <c r="C896" s="65"/>
      <c r="D896" s="54"/>
      <c r="E896" s="54"/>
      <c r="F896" s="82"/>
      <c r="G896" s="190"/>
      <c r="H896" s="55"/>
      <c r="I896" s="56"/>
      <c r="J896" s="68"/>
    </row>
    <row r="897" spans="1:10" s="59" customFormat="1" ht="12" customHeight="1">
      <c r="A897" s="73"/>
      <c r="B897" s="73"/>
      <c r="C897" s="73"/>
      <c r="D897" s="66"/>
      <c r="E897" s="66"/>
      <c r="F897" s="93"/>
      <c r="G897" s="115"/>
      <c r="H897" s="55"/>
      <c r="I897" s="56"/>
      <c r="J897" s="68"/>
    </row>
    <row r="898" spans="1:10" s="59" customFormat="1" ht="12" customHeight="1">
      <c r="A898" s="73"/>
      <c r="B898" s="73"/>
      <c r="C898" s="73"/>
      <c r="D898" s="66"/>
      <c r="E898" s="66"/>
      <c r="F898" s="93"/>
      <c r="G898" s="115"/>
      <c r="H898" s="55"/>
      <c r="I898" s="56"/>
      <c r="J898" s="68"/>
    </row>
    <row r="899" spans="1:10" s="59" customFormat="1" ht="12" customHeight="1">
      <c r="A899" s="73"/>
      <c r="B899" s="7" t="s">
        <v>229</v>
      </c>
      <c r="C899" s="73"/>
      <c r="D899" s="147"/>
      <c r="E899" s="66"/>
      <c r="F899" s="93"/>
      <c r="G899" s="115"/>
      <c r="H899" s="55"/>
      <c r="I899" s="56"/>
      <c r="J899" s="68"/>
    </row>
    <row r="900" spans="1:10" s="59" customFormat="1" ht="12" customHeight="1">
      <c r="A900" s="73"/>
      <c r="B900" s="73" t="s">
        <v>612</v>
      </c>
      <c r="C900" s="73"/>
      <c r="D900" s="147"/>
      <c r="E900" s="66"/>
      <c r="F900" s="93">
        <v>5957254</v>
      </c>
      <c r="G900" s="115"/>
      <c r="H900" s="55"/>
      <c r="I900" s="56"/>
      <c r="J900" s="68"/>
    </row>
    <row r="901" spans="1:10" s="59" customFormat="1" ht="12" customHeight="1">
      <c r="A901" s="73"/>
      <c r="B901" s="73" t="s">
        <v>614</v>
      </c>
      <c r="C901" s="73"/>
      <c r="D901" s="147"/>
      <c r="E901" s="66"/>
      <c r="F901" s="270">
        <v>5360419.1938461475</v>
      </c>
      <c r="G901" s="115"/>
      <c r="H901" s="55"/>
      <c r="I901" s="56"/>
      <c r="J901" s="68"/>
    </row>
    <row r="902" spans="1:10" s="59" customFormat="1" ht="12" customHeight="1">
      <c r="A902" s="73"/>
      <c r="B902" s="73" t="s">
        <v>613</v>
      </c>
      <c r="C902" s="73"/>
      <c r="D902" s="147"/>
      <c r="E902" s="66"/>
      <c r="F902" s="93">
        <f>+F901-F900</f>
        <v>-596834.80615385249</v>
      </c>
      <c r="G902" s="115"/>
      <c r="H902" s="55"/>
      <c r="I902" s="56"/>
      <c r="J902" s="68" t="s">
        <v>224</v>
      </c>
    </row>
    <row r="903" spans="1:10" s="59" customFormat="1" ht="12" customHeight="1">
      <c r="A903" s="73"/>
      <c r="B903" s="89"/>
      <c r="C903" s="73"/>
      <c r="D903" s="147"/>
      <c r="E903" s="66"/>
      <c r="F903" s="93"/>
      <c r="G903" s="115"/>
      <c r="H903" s="55"/>
      <c r="I903" s="93"/>
      <c r="J903" s="68"/>
    </row>
    <row r="904" spans="1:10" s="59" customFormat="1" ht="12" customHeight="1">
      <c r="A904" s="73"/>
      <c r="B904" s="73"/>
      <c r="C904" s="73"/>
      <c r="D904" s="147"/>
      <c r="E904" s="66"/>
      <c r="F904" s="93"/>
      <c r="G904" s="115"/>
      <c r="H904" s="55"/>
      <c r="I904" s="56"/>
      <c r="J904" s="68"/>
    </row>
    <row r="905" spans="1:10" s="59" customFormat="1" ht="12" customHeight="1">
      <c r="A905" s="73"/>
      <c r="B905" s="89"/>
      <c r="C905" s="73"/>
      <c r="D905" s="147"/>
      <c r="E905" s="66"/>
      <c r="F905" s="93"/>
      <c r="G905" s="115"/>
      <c r="H905" s="55"/>
      <c r="I905" s="93"/>
      <c r="J905" s="68"/>
    </row>
    <row r="906" spans="1:10" s="59" customFormat="1" ht="12" customHeight="1">
      <c r="A906" s="73"/>
      <c r="B906" s="73"/>
      <c r="C906" s="73"/>
      <c r="D906" s="147"/>
      <c r="E906" s="66"/>
      <c r="F906" s="93"/>
      <c r="G906" s="115"/>
      <c r="H906" s="55"/>
      <c r="I906" s="93"/>
      <c r="J906" s="68"/>
    </row>
    <row r="907" spans="1:10" s="59" customFormat="1" ht="12" customHeight="1">
      <c r="A907" s="73"/>
      <c r="B907" s="7"/>
      <c r="C907" s="73"/>
      <c r="D907" s="147"/>
      <c r="E907" s="66"/>
      <c r="F907" s="106"/>
      <c r="G907" s="115"/>
      <c r="H907" s="55"/>
      <c r="I907" s="56"/>
      <c r="J907" s="68"/>
    </row>
    <row r="908" spans="1:10" s="59" customFormat="1" ht="12" customHeight="1">
      <c r="A908" s="73"/>
      <c r="B908" s="19"/>
      <c r="C908" s="65"/>
      <c r="D908" s="54"/>
      <c r="E908" s="54"/>
      <c r="F908" s="71"/>
      <c r="G908" s="54"/>
      <c r="H908" s="55"/>
      <c r="I908" s="106"/>
      <c r="J908" s="68"/>
    </row>
    <row r="909" spans="1:10" s="59" customFormat="1" ht="12" customHeight="1">
      <c r="A909" s="73"/>
      <c r="B909" s="69"/>
      <c r="C909" s="65"/>
      <c r="D909" s="54"/>
      <c r="E909" s="54"/>
      <c r="F909" s="71"/>
      <c r="G909" s="54"/>
      <c r="H909" s="55"/>
      <c r="I909" s="56"/>
      <c r="J909" s="68"/>
    </row>
    <row r="910" spans="1:10" s="59" customFormat="1" ht="12" customHeight="1">
      <c r="A910" s="73"/>
      <c r="B910" s="73"/>
      <c r="C910" s="73"/>
      <c r="D910" s="147"/>
      <c r="E910" s="66"/>
      <c r="F910" s="106"/>
      <c r="G910" s="115"/>
      <c r="H910" s="55"/>
      <c r="I910" s="56"/>
      <c r="J910" s="68"/>
    </row>
    <row r="911" spans="1:10" s="59" customFormat="1" ht="12" customHeight="1">
      <c r="A911" s="73"/>
      <c r="B911" s="73"/>
      <c r="C911" s="73"/>
      <c r="D911" s="147"/>
      <c r="E911" s="66"/>
      <c r="F911" s="106"/>
      <c r="G911" s="115"/>
      <c r="H911" s="55"/>
      <c r="I911" s="56"/>
      <c r="J911" s="68"/>
    </row>
    <row r="912" spans="1:10" s="59" customFormat="1" ht="12" customHeight="1">
      <c r="A912" s="73"/>
      <c r="B912" s="84"/>
      <c r="C912" s="73"/>
      <c r="D912" s="147"/>
      <c r="E912" s="66"/>
      <c r="F912" s="106"/>
      <c r="G912" s="115"/>
      <c r="H912" s="55"/>
      <c r="I912" s="56"/>
      <c r="J912" s="68"/>
    </row>
    <row r="913" spans="1:10" s="59" customFormat="1" ht="12" customHeight="1">
      <c r="A913" s="73"/>
      <c r="B913" s="8"/>
      <c r="C913" s="73"/>
      <c r="D913" s="147"/>
      <c r="E913" s="66"/>
      <c r="F913" s="106"/>
      <c r="G913" s="115"/>
      <c r="H913" s="55"/>
      <c r="I913" s="56"/>
      <c r="J913" s="147"/>
    </row>
    <row r="914" spans="1:10" s="59" customFormat="1" ht="12" customHeight="1">
      <c r="A914" s="73"/>
      <c r="B914" s="89"/>
      <c r="C914" s="73"/>
      <c r="D914" s="147"/>
      <c r="E914" s="66"/>
      <c r="F914" s="106"/>
      <c r="G914" s="115"/>
      <c r="H914" s="55"/>
      <c r="I914" s="106"/>
      <c r="J914" s="147"/>
    </row>
    <row r="915" spans="1:10" s="59" customFormat="1" ht="12" customHeight="1">
      <c r="A915" s="73"/>
      <c r="B915" s="89"/>
      <c r="C915" s="73"/>
      <c r="D915" s="147"/>
      <c r="E915" s="66"/>
      <c r="F915" s="106"/>
      <c r="G915" s="115"/>
      <c r="H915" s="55"/>
      <c r="I915" s="56"/>
      <c r="J915" s="147"/>
    </row>
    <row r="916" spans="1:10" s="59" customFormat="1" ht="12" customHeight="1">
      <c r="A916" s="73"/>
      <c r="B916" s="84"/>
      <c r="C916" s="73"/>
      <c r="D916" s="147"/>
      <c r="E916" s="66"/>
      <c r="F916" s="106"/>
      <c r="G916" s="115"/>
      <c r="H916" s="55"/>
      <c r="I916" s="106"/>
      <c r="J916" s="67"/>
    </row>
    <row r="917" spans="1:10" s="59" customFormat="1" ht="12" customHeight="1">
      <c r="A917" s="73"/>
      <c r="B917" s="84"/>
      <c r="C917" s="73"/>
      <c r="D917" s="147"/>
      <c r="E917" s="66"/>
      <c r="F917" s="106"/>
      <c r="G917" s="66"/>
      <c r="H917" s="66"/>
      <c r="I917" s="56"/>
      <c r="J917" s="56"/>
    </row>
    <row r="918" spans="1:10" s="59" customFormat="1" ht="12" customHeight="1">
      <c r="A918" s="73"/>
      <c r="B918" s="84"/>
      <c r="C918" s="73"/>
      <c r="D918" s="147"/>
      <c r="E918" s="66"/>
      <c r="F918" s="106"/>
      <c r="G918" s="66"/>
      <c r="H918" s="66"/>
      <c r="I918" s="56"/>
      <c r="J918" s="56"/>
    </row>
    <row r="919" spans="1:10" s="59" customFormat="1" ht="12" customHeight="1">
      <c r="A919" s="73"/>
      <c r="B919" s="84"/>
      <c r="C919" s="73"/>
      <c r="D919" s="147"/>
      <c r="E919" s="66"/>
      <c r="F919" s="106"/>
      <c r="G919" s="66"/>
      <c r="H919" s="66"/>
      <c r="I919" s="74"/>
      <c r="J919" s="56"/>
    </row>
    <row r="920" spans="1:10" s="59" customFormat="1" ht="12" customHeight="1">
      <c r="A920" s="64"/>
      <c r="B920" s="73"/>
      <c r="C920" s="73"/>
      <c r="D920" s="147"/>
      <c r="E920" s="66"/>
      <c r="F920" s="106"/>
      <c r="G920" s="66"/>
      <c r="H920" s="66"/>
      <c r="I920" s="56"/>
      <c r="J920" s="67"/>
    </row>
    <row r="921" spans="1:10" s="59" customFormat="1" ht="12" customHeight="1">
      <c r="A921" s="64"/>
      <c r="B921" s="73"/>
      <c r="C921" s="73"/>
      <c r="D921" s="147"/>
      <c r="E921" s="66"/>
      <c r="F921" s="125"/>
      <c r="G921" s="123"/>
      <c r="H921" s="66"/>
      <c r="I921" s="74"/>
      <c r="J921" s="66"/>
    </row>
    <row r="922" spans="1:10" s="59" customFormat="1" ht="12" customHeight="1">
      <c r="A922" s="64"/>
      <c r="B922" s="73"/>
      <c r="C922" s="73"/>
      <c r="D922" s="147"/>
      <c r="E922" s="66"/>
      <c r="F922" s="150"/>
      <c r="G922" s="115"/>
      <c r="H922" s="55"/>
      <c r="I922" s="56"/>
      <c r="J922" s="66"/>
    </row>
    <row r="923" spans="1:10" s="59" customFormat="1" ht="12" customHeight="1">
      <c r="A923" s="64"/>
      <c r="B923" s="73"/>
      <c r="C923" s="73"/>
      <c r="D923" s="147"/>
      <c r="E923" s="66"/>
      <c r="F923" s="125"/>
      <c r="G923" s="66"/>
      <c r="H923" s="66"/>
      <c r="I923" s="74"/>
      <c r="J923" s="66"/>
    </row>
    <row r="924" spans="1:10" s="59" customFormat="1" ht="12" customHeight="1">
      <c r="A924" s="64"/>
      <c r="B924" s="73"/>
      <c r="C924" s="73"/>
      <c r="D924" s="147"/>
      <c r="E924" s="66"/>
      <c r="F924" s="125"/>
      <c r="G924" s="66"/>
      <c r="H924" s="66"/>
      <c r="I924" s="74"/>
      <c r="J924" s="66"/>
    </row>
    <row r="925" spans="1:10" s="59" customFormat="1" ht="12" customHeight="1">
      <c r="A925" s="64"/>
      <c r="B925" s="73"/>
      <c r="C925" s="73"/>
      <c r="D925" s="147"/>
      <c r="E925" s="66"/>
      <c r="F925" s="125"/>
      <c r="G925" s="66"/>
      <c r="H925" s="66"/>
      <c r="I925" s="74"/>
      <c r="J925" s="66"/>
    </row>
    <row r="926" spans="1:10" s="59" customFormat="1" ht="12" customHeight="1">
      <c r="A926" s="64"/>
      <c r="B926" s="73"/>
      <c r="C926" s="73"/>
      <c r="D926" s="147"/>
      <c r="E926" s="66"/>
      <c r="F926" s="125"/>
      <c r="G926" s="66"/>
      <c r="H926" s="66"/>
      <c r="I926" s="74"/>
      <c r="J926" s="66"/>
    </row>
    <row r="927" spans="1:10" s="59" customFormat="1" ht="12" customHeight="1">
      <c r="A927" s="64"/>
      <c r="B927" s="73"/>
      <c r="C927" s="73"/>
      <c r="D927" s="147"/>
      <c r="E927" s="66"/>
      <c r="F927" s="125"/>
      <c r="G927" s="66"/>
      <c r="H927" s="66"/>
      <c r="I927" s="74"/>
      <c r="J927" s="66"/>
    </row>
    <row r="928" spans="1:10" s="59" customFormat="1" ht="12" customHeight="1">
      <c r="A928" s="64"/>
      <c r="B928" s="73"/>
      <c r="C928" s="73"/>
      <c r="D928" s="147"/>
      <c r="E928" s="66"/>
      <c r="F928" s="125"/>
      <c r="G928" s="66"/>
      <c r="H928" s="66"/>
      <c r="I928" s="74"/>
      <c r="J928" s="66"/>
    </row>
    <row r="929" spans="1:10" s="59" customFormat="1" ht="12" customHeight="1">
      <c r="A929" s="64"/>
      <c r="B929" s="73"/>
      <c r="C929" s="73"/>
      <c r="D929" s="147"/>
      <c r="E929" s="66"/>
      <c r="F929" s="125"/>
      <c r="G929" s="66"/>
      <c r="H929" s="66"/>
      <c r="I929" s="74"/>
      <c r="J929" s="66"/>
    </row>
    <row r="930" spans="1:10" s="59" customFormat="1" ht="12" customHeight="1">
      <c r="A930" s="64"/>
      <c r="B930" s="73"/>
      <c r="C930" s="73"/>
      <c r="D930" s="147"/>
      <c r="E930" s="66"/>
      <c r="F930" s="125"/>
      <c r="G930" s="66"/>
      <c r="H930" s="66"/>
      <c r="I930" s="74"/>
      <c r="J930" s="66"/>
    </row>
    <row r="931" spans="1:10" s="59" customFormat="1" ht="12" customHeight="1">
      <c r="A931" s="64"/>
      <c r="B931" s="73"/>
      <c r="C931" s="73"/>
      <c r="D931" s="147"/>
      <c r="E931" s="66"/>
      <c r="F931" s="125"/>
      <c r="G931" s="66"/>
      <c r="H931" s="66"/>
      <c r="I931" s="74"/>
      <c r="J931" s="66"/>
    </row>
    <row r="932" spans="1:10" s="59" customFormat="1" ht="12" customHeight="1">
      <c r="A932" s="64"/>
      <c r="B932" s="73"/>
      <c r="C932" s="73"/>
      <c r="D932" s="147"/>
      <c r="E932" s="66"/>
      <c r="F932" s="125"/>
      <c r="G932" s="66"/>
      <c r="H932" s="66"/>
      <c r="I932" s="74"/>
      <c r="J932" s="66"/>
    </row>
    <row r="933" spans="1:10" s="59" customFormat="1" ht="12" customHeight="1">
      <c r="A933" s="64"/>
      <c r="B933" s="73"/>
      <c r="C933" s="73"/>
      <c r="D933" s="147"/>
      <c r="E933" s="66"/>
      <c r="F933" s="125"/>
      <c r="G933" s="66"/>
      <c r="H933" s="66"/>
      <c r="I933" s="74"/>
      <c r="J933" s="66"/>
    </row>
    <row r="934" spans="1:10" s="59" customFormat="1" ht="12" customHeight="1">
      <c r="A934" s="64"/>
      <c r="B934" s="73"/>
      <c r="C934" s="73"/>
      <c r="D934" s="147"/>
      <c r="E934" s="66"/>
      <c r="F934" s="125"/>
      <c r="G934" s="66"/>
      <c r="H934" s="66"/>
      <c r="I934" s="74"/>
      <c r="J934" s="66"/>
    </row>
    <row r="935" spans="1:10" s="59" customFormat="1" ht="12" customHeight="1">
      <c r="A935" s="64"/>
      <c r="B935" s="73"/>
      <c r="C935" s="73"/>
      <c r="D935" s="147"/>
      <c r="E935" s="66"/>
      <c r="F935" s="125"/>
      <c r="G935" s="66"/>
      <c r="H935" s="66"/>
      <c r="I935" s="74"/>
      <c r="J935" s="66"/>
    </row>
    <row r="936" spans="1:10" s="59" customFormat="1" ht="12" customHeight="1">
      <c r="A936" s="64"/>
      <c r="B936" s="73"/>
      <c r="C936" s="73"/>
      <c r="D936" s="147"/>
      <c r="E936" s="66"/>
      <c r="F936" s="125"/>
      <c r="G936" s="66"/>
      <c r="H936" s="66"/>
      <c r="I936" s="74"/>
      <c r="J936" s="66"/>
    </row>
    <row r="937" spans="1:10" s="59" customFormat="1" ht="12" customHeight="1">
      <c r="A937" s="73"/>
      <c r="B937" s="73"/>
      <c r="C937" s="73"/>
      <c r="D937" s="147"/>
      <c r="E937" s="66"/>
      <c r="F937" s="125"/>
      <c r="G937" s="66"/>
      <c r="H937" s="66"/>
      <c r="I937" s="74"/>
      <c r="J937" s="56"/>
    </row>
    <row r="938" spans="1:10" s="59" customFormat="1" ht="12" customHeight="1">
      <c r="A938" s="73"/>
      <c r="B938" s="73"/>
      <c r="C938" s="73"/>
      <c r="D938" s="147"/>
      <c r="E938" s="66"/>
      <c r="F938" s="125"/>
      <c r="G938" s="66"/>
      <c r="H938" s="66"/>
      <c r="I938" s="74"/>
      <c r="J938" s="56"/>
    </row>
    <row r="939" spans="1:10" s="59" customFormat="1" ht="12" customHeight="1">
      <c r="A939" s="73"/>
      <c r="B939" s="73"/>
      <c r="C939" s="73"/>
      <c r="D939" s="147"/>
      <c r="E939" s="66"/>
      <c r="F939" s="125"/>
      <c r="G939" s="66"/>
      <c r="H939" s="66"/>
      <c r="I939" s="74"/>
      <c r="J939" s="56"/>
    </row>
    <row r="940" spans="1:10" s="59" customFormat="1" ht="12" customHeight="1">
      <c r="A940" s="73"/>
      <c r="B940" s="73"/>
      <c r="C940" s="73"/>
      <c r="D940" s="147"/>
      <c r="E940" s="66"/>
      <c r="F940" s="125"/>
      <c r="G940" s="66"/>
      <c r="H940" s="66"/>
      <c r="I940" s="74"/>
      <c r="J940" s="56"/>
    </row>
    <row r="941" spans="1:10" s="59" customFormat="1" ht="12" customHeight="1">
      <c r="A941" s="73"/>
      <c r="B941" s="73"/>
      <c r="C941" s="73"/>
      <c r="D941" s="147"/>
      <c r="E941" s="66"/>
      <c r="F941" s="125"/>
      <c r="G941" s="66"/>
      <c r="H941" s="66"/>
      <c r="I941" s="74"/>
      <c r="J941" s="56"/>
    </row>
    <row r="942" spans="1:10" s="59" customFormat="1" ht="12" customHeight="1" thickBot="1">
      <c r="A942" s="64"/>
      <c r="B942" s="16" t="s">
        <v>12</v>
      </c>
      <c r="C942" s="64"/>
      <c r="D942" s="147"/>
      <c r="E942" s="66"/>
      <c r="F942" s="137"/>
      <c r="G942" s="61"/>
      <c r="H942" s="61"/>
      <c r="I942" s="91"/>
      <c r="J942" s="96"/>
    </row>
    <row r="943" spans="1:10" s="59" customFormat="1" ht="12" customHeight="1">
      <c r="A943" s="76"/>
      <c r="B943" s="77"/>
      <c r="C943" s="77"/>
      <c r="D943" s="151"/>
      <c r="E943" s="78"/>
      <c r="F943" s="124"/>
      <c r="G943" s="78"/>
      <c r="H943" s="78"/>
      <c r="I943" s="79"/>
      <c r="J943" s="80"/>
    </row>
    <row r="944" spans="1:10" s="59" customFormat="1" ht="12" customHeight="1">
      <c r="A944" s="81"/>
      <c r="B944" s="84"/>
      <c r="C944" s="73"/>
      <c r="D944" s="147"/>
      <c r="E944" s="66"/>
      <c r="F944" s="125"/>
      <c r="G944" s="66"/>
      <c r="H944" s="66"/>
      <c r="I944" s="74"/>
      <c r="J944" s="83"/>
    </row>
    <row r="945" spans="1:10" s="59" customFormat="1" ht="12" customHeight="1">
      <c r="A945" s="81"/>
      <c r="B945" s="84"/>
      <c r="C945" s="73"/>
      <c r="D945" s="147"/>
      <c r="E945" s="66"/>
      <c r="F945" s="125"/>
      <c r="G945" s="66"/>
      <c r="H945" s="66"/>
      <c r="I945" s="74"/>
      <c r="J945" s="83"/>
    </row>
    <row r="946" spans="1:10" s="59" customFormat="1" ht="12" customHeight="1">
      <c r="A946" s="81"/>
      <c r="B946" s="73"/>
      <c r="C946" s="73"/>
      <c r="D946" s="147"/>
      <c r="E946" s="66"/>
      <c r="F946" s="125"/>
      <c r="G946" s="66"/>
      <c r="H946" s="66"/>
      <c r="I946" s="74"/>
      <c r="J946" s="83"/>
    </row>
    <row r="947" spans="1:10" s="59" customFormat="1" ht="12" customHeight="1">
      <c r="A947" s="81"/>
      <c r="B947" s="73"/>
      <c r="C947" s="73"/>
      <c r="D947" s="147"/>
      <c r="E947" s="66"/>
      <c r="F947" s="125"/>
      <c r="G947" s="66"/>
      <c r="H947" s="66"/>
      <c r="I947" s="74"/>
      <c r="J947" s="83"/>
    </row>
    <row r="948" spans="1:10" s="59" customFormat="1" ht="12" customHeight="1">
      <c r="A948" s="81"/>
      <c r="B948" s="73"/>
      <c r="C948" s="73"/>
      <c r="D948" s="147"/>
      <c r="E948" s="66"/>
      <c r="F948" s="125"/>
      <c r="G948" s="66"/>
      <c r="H948" s="66"/>
      <c r="I948" s="74"/>
      <c r="J948" s="83"/>
    </row>
    <row r="949" spans="1:10" s="59" customFormat="1" ht="12" customHeight="1">
      <c r="A949" s="81"/>
      <c r="B949" s="73"/>
      <c r="C949" s="73"/>
      <c r="D949" s="147"/>
      <c r="E949" s="66"/>
      <c r="F949" s="125"/>
      <c r="G949" s="66"/>
      <c r="H949" s="66"/>
      <c r="I949" s="74"/>
      <c r="J949" s="83"/>
    </row>
    <row r="950" spans="1:10" s="59" customFormat="1" ht="12" customHeight="1">
      <c r="A950" s="81"/>
      <c r="B950" s="73"/>
      <c r="C950" s="73"/>
      <c r="D950" s="147"/>
      <c r="E950" s="66"/>
      <c r="F950" s="125"/>
      <c r="G950" s="66"/>
      <c r="H950" s="66"/>
      <c r="I950" s="74"/>
      <c r="J950" s="83"/>
    </row>
    <row r="951" spans="1:10" s="59" customFormat="1" ht="12" customHeight="1">
      <c r="A951" s="81"/>
      <c r="B951" s="73"/>
      <c r="C951" s="73"/>
      <c r="D951" s="147"/>
      <c r="E951" s="66"/>
      <c r="F951" s="125"/>
      <c r="G951" s="66"/>
      <c r="H951" s="66"/>
      <c r="I951" s="74"/>
      <c r="J951" s="83"/>
    </row>
    <row r="952" spans="1:10" s="59" customFormat="1" ht="12" customHeight="1" thickBot="1">
      <c r="A952" s="97"/>
      <c r="B952" s="98"/>
      <c r="C952" s="98"/>
      <c r="D952" s="152"/>
      <c r="E952" s="99"/>
      <c r="F952" s="126"/>
      <c r="G952" s="99"/>
      <c r="H952" s="99"/>
      <c r="I952" s="100"/>
      <c r="J952" s="101"/>
    </row>
    <row r="953" spans="1:10" s="59" customFormat="1" ht="12" customHeight="1">
      <c r="A953" s="65"/>
      <c r="B953" s="65"/>
      <c r="C953" s="65"/>
      <c r="D953" s="54"/>
      <c r="E953" s="54"/>
      <c r="F953" s="138"/>
      <c r="G953" s="54"/>
      <c r="H953" s="54"/>
      <c r="I953" s="148"/>
    </row>
    <row r="954" spans="1:10" s="59" customFormat="1" ht="12" customHeight="1">
      <c r="A954" s="65"/>
      <c r="B954" s="6" t="str">
        <f>Inputs!$D$2</f>
        <v>Rocky Mountain Power</v>
      </c>
      <c r="C954" s="49"/>
      <c r="D954" s="52"/>
      <c r="E954" s="52"/>
      <c r="F954" s="116"/>
      <c r="G954" s="52"/>
      <c r="H954" s="52"/>
      <c r="I954" s="60" t="s">
        <v>0</v>
      </c>
      <c r="J954" s="61">
        <v>12.15</v>
      </c>
    </row>
    <row r="955" spans="1:10" s="59" customFormat="1" ht="12" customHeight="1">
      <c r="A955" s="65"/>
      <c r="B955" s="6" t="str">
        <f>Inputs!$D$3</f>
        <v>Utah General Rate Case - June 2015</v>
      </c>
      <c r="C955" s="49"/>
      <c r="D955" s="52"/>
      <c r="E955" s="52"/>
      <c r="F955" s="116"/>
      <c r="G955" s="52"/>
      <c r="H955" s="52"/>
      <c r="I955" s="50"/>
      <c r="J955" s="62"/>
    </row>
    <row r="956" spans="1:10" s="59" customFormat="1" ht="12" customHeight="1">
      <c r="A956" s="65"/>
      <c r="B956" s="25" t="s">
        <v>658</v>
      </c>
      <c r="C956" s="49"/>
      <c r="D956" s="52"/>
      <c r="E956" s="52"/>
      <c r="F956" s="116"/>
      <c r="G956" s="52"/>
      <c r="H956" s="52"/>
      <c r="I956" s="50"/>
      <c r="J956" s="62"/>
    </row>
    <row r="957" spans="1:10" s="59" customFormat="1" ht="12" customHeight="1">
      <c r="A957" s="65"/>
      <c r="B957" s="49"/>
      <c r="C957" s="49"/>
      <c r="D957" s="52"/>
      <c r="E957" s="52"/>
      <c r="F957" s="116"/>
      <c r="G957" s="52"/>
      <c r="H957" s="52"/>
      <c r="I957" s="50"/>
      <c r="J957" s="62"/>
    </row>
    <row r="958" spans="1:10" s="59" customFormat="1" ht="12" customHeight="1">
      <c r="A958" s="65"/>
      <c r="B958" s="49"/>
      <c r="C958" s="49"/>
      <c r="D958" s="52"/>
      <c r="E958" s="52"/>
      <c r="F958" s="117" t="s">
        <v>583</v>
      </c>
      <c r="G958" s="52"/>
      <c r="H958" s="52"/>
      <c r="I958" s="50"/>
      <c r="J958" s="62"/>
    </row>
    <row r="959" spans="1:10" s="59" customFormat="1" ht="12" customHeight="1">
      <c r="A959" s="65"/>
      <c r="B959" s="49"/>
      <c r="C959" s="49"/>
      <c r="D959" s="52"/>
      <c r="E959" s="52"/>
      <c r="F959" s="117" t="s">
        <v>1</v>
      </c>
      <c r="G959" s="52"/>
      <c r="H959" s="52"/>
      <c r="I959" s="63" t="str">
        <f>+Inputs!$D$6</f>
        <v>UTAH</v>
      </c>
      <c r="J959" s="52"/>
    </row>
    <row r="960" spans="1:10" s="59" customFormat="1" ht="12" customHeight="1">
      <c r="A960" s="65"/>
      <c r="B960" s="49"/>
      <c r="C960" s="49"/>
      <c r="D960" s="33" t="s">
        <v>2</v>
      </c>
      <c r="E960" s="33" t="s">
        <v>3</v>
      </c>
      <c r="F960" s="38" t="s">
        <v>4</v>
      </c>
      <c r="G960" s="33" t="s">
        <v>5</v>
      </c>
      <c r="H960" s="39" t="s">
        <v>6</v>
      </c>
      <c r="I960" s="34" t="s">
        <v>7</v>
      </c>
      <c r="J960" s="33" t="s">
        <v>8</v>
      </c>
    </row>
    <row r="961" spans="1:10" s="59" customFormat="1" ht="12" customHeight="1">
      <c r="A961" s="73"/>
      <c r="B961" s="7" t="s">
        <v>10</v>
      </c>
      <c r="C961" s="73"/>
      <c r="D961" s="66"/>
      <c r="E961" s="66"/>
      <c r="F961" s="125"/>
      <c r="G961" s="66"/>
      <c r="H961" s="66"/>
      <c r="I961" s="82"/>
      <c r="J961" s="70"/>
    </row>
    <row r="962" spans="1:10" s="59" customFormat="1" ht="12" customHeight="1">
      <c r="A962" s="73"/>
      <c r="B962" s="49" t="s">
        <v>285</v>
      </c>
      <c r="C962" s="65"/>
      <c r="D962" s="54">
        <v>399</v>
      </c>
      <c r="E962" s="54">
        <v>3</v>
      </c>
      <c r="F962" s="71">
        <f>+F974</f>
        <v>1341584.8161954712</v>
      </c>
      <c r="G962" s="54" t="s">
        <v>9</v>
      </c>
      <c r="H962" s="55">
        <f>VLOOKUP(G962,'Rebuttal Alloc. Factors'!$B$2:$M$110,7,FALSE)</f>
        <v>0.41971722672390366</v>
      </c>
      <c r="I962" s="56">
        <f t="shared" ref="I962:I963" si="11">F962*H962</f>
        <v>563086.25846846122</v>
      </c>
      <c r="J962" s="70" t="s">
        <v>223</v>
      </c>
    </row>
    <row r="963" spans="1:10" s="59" customFormat="1" ht="12" customHeight="1">
      <c r="A963" s="73"/>
      <c r="B963" s="49" t="s">
        <v>285</v>
      </c>
      <c r="C963" s="65"/>
      <c r="D963" s="54">
        <v>399</v>
      </c>
      <c r="E963" s="54">
        <v>3</v>
      </c>
      <c r="F963" s="232">
        <f>+F981</f>
        <v>589311.86073127389</v>
      </c>
      <c r="G963" s="54" t="s">
        <v>9</v>
      </c>
      <c r="H963" s="55">
        <f>VLOOKUP(G963,'Rebuttal Alloc. Factors'!$B$2:$M$110,7,FALSE)</f>
        <v>0.41971722672390366</v>
      </c>
      <c r="I963" s="56">
        <f t="shared" si="11"/>
        <v>247344.33986163363</v>
      </c>
      <c r="J963" s="70" t="s">
        <v>223</v>
      </c>
    </row>
    <row r="964" spans="1:10" s="59" customFormat="1" ht="12" customHeight="1">
      <c r="A964" s="73"/>
      <c r="B964" s="94"/>
      <c r="C964" s="65"/>
      <c r="D964" s="54"/>
      <c r="E964" s="54"/>
      <c r="F964" s="184">
        <f>SUM(F962:F963)</f>
        <v>1930896.6769267451</v>
      </c>
      <c r="G964" s="54"/>
      <c r="H964" s="55"/>
      <c r="I964" s="214">
        <f>SUM(I962:I963)</f>
        <v>810430.59833009483</v>
      </c>
      <c r="J964" s="70" t="s">
        <v>13</v>
      </c>
    </row>
    <row r="965" spans="1:10" s="59" customFormat="1" ht="12" customHeight="1">
      <c r="A965" s="73"/>
      <c r="B965" s="65"/>
      <c r="C965" s="65"/>
      <c r="D965" s="54"/>
      <c r="E965" s="54"/>
      <c r="F965" s="71"/>
      <c r="G965" s="54"/>
      <c r="H965" s="55"/>
      <c r="I965" s="56"/>
      <c r="J965" s="70"/>
    </row>
    <row r="966" spans="1:10" s="59" customFormat="1" ht="12" customHeight="1">
      <c r="A966" s="73"/>
      <c r="B966" s="69" t="s">
        <v>311</v>
      </c>
      <c r="C966" s="65"/>
      <c r="D966" s="54">
        <v>2533</v>
      </c>
      <c r="E966" s="54">
        <v>3</v>
      </c>
      <c r="F966" s="71">
        <v>-15663.329402736388</v>
      </c>
      <c r="G966" s="54" t="s">
        <v>9</v>
      </c>
      <c r="H966" s="55">
        <f>VLOOKUP(G966,'Rebuttal Alloc. Factors'!$B$2:$M$110,7,FALSE)</f>
        <v>0.41971722672390366</v>
      </c>
      <c r="I966" s="56">
        <f>F966*H966</f>
        <v>-6574.1691781794952</v>
      </c>
      <c r="J966" s="70" t="s">
        <v>13</v>
      </c>
    </row>
    <row r="967" spans="1:10" s="59" customFormat="1" ht="12" customHeight="1">
      <c r="A967" s="73"/>
      <c r="B967" s="65"/>
      <c r="C967" s="65"/>
      <c r="D967" s="54"/>
      <c r="E967" s="54"/>
      <c r="F967" s="71"/>
      <c r="G967" s="54"/>
      <c r="H967" s="55"/>
      <c r="I967" s="56"/>
      <c r="J967" s="70"/>
    </row>
    <row r="968" spans="1:10" s="59" customFormat="1" ht="12" customHeight="1">
      <c r="A968" s="73"/>
      <c r="B968" s="65"/>
      <c r="C968" s="65"/>
      <c r="D968" s="54"/>
      <c r="E968" s="54"/>
      <c r="F968" s="71"/>
      <c r="G968" s="54"/>
      <c r="H968" s="55"/>
      <c r="I968" s="56"/>
      <c r="J968" s="70"/>
    </row>
    <row r="969" spans="1:10" s="59" customFormat="1" ht="12" customHeight="1">
      <c r="A969" s="73"/>
      <c r="B969" s="65"/>
      <c r="C969" s="65"/>
      <c r="D969" s="54"/>
      <c r="E969" s="54"/>
      <c r="F969" s="71"/>
      <c r="G969" s="54"/>
      <c r="H969" s="55"/>
      <c r="I969" s="56"/>
      <c r="J969" s="70"/>
    </row>
    <row r="970" spans="1:10" s="59" customFormat="1" ht="12" customHeight="1">
      <c r="A970" s="73"/>
      <c r="B970" s="65"/>
      <c r="C970" s="65"/>
      <c r="D970" s="54"/>
      <c r="E970" s="54"/>
      <c r="F970" s="71"/>
      <c r="G970" s="54"/>
      <c r="H970" s="55"/>
      <c r="I970" s="56"/>
      <c r="J970" s="70"/>
    </row>
    <row r="971" spans="1:10" s="59" customFormat="1" ht="12" customHeight="1">
      <c r="A971" s="73"/>
      <c r="B971" s="29" t="s">
        <v>609</v>
      </c>
      <c r="C971" s="65"/>
      <c r="D971" s="54"/>
      <c r="E971" s="54"/>
      <c r="F971" s="71"/>
      <c r="G971" s="54"/>
      <c r="H971" s="55"/>
      <c r="I971" s="56"/>
      <c r="J971" s="70"/>
    </row>
    <row r="972" spans="1:10" s="59" customFormat="1" ht="12" customHeight="1">
      <c r="A972" s="73"/>
      <c r="B972" s="252" t="s">
        <v>607</v>
      </c>
      <c r="C972" s="278"/>
      <c r="D972" s="255"/>
      <c r="E972" s="54"/>
      <c r="F972" s="266">
        <v>8097810.5334377289</v>
      </c>
      <c r="G972" s="54"/>
      <c r="H972" s="55"/>
      <c r="I972" s="56"/>
      <c r="J972" s="70"/>
    </row>
    <row r="973" spans="1:10" s="59" customFormat="1" ht="12" customHeight="1">
      <c r="A973" s="73"/>
      <c r="B973" s="252" t="s">
        <v>608</v>
      </c>
      <c r="C973" s="253"/>
      <c r="D973" s="255"/>
      <c r="E973" s="54"/>
      <c r="F973" s="267">
        <v>9439395.3496332001</v>
      </c>
      <c r="G973" s="54"/>
      <c r="H973" s="55"/>
      <c r="I973" s="56"/>
      <c r="J973" s="70"/>
    </row>
    <row r="974" spans="1:10" s="59" customFormat="1" ht="12" customHeight="1">
      <c r="A974" s="73"/>
      <c r="B974" s="254" t="s">
        <v>569</v>
      </c>
      <c r="C974" s="255"/>
      <c r="D974" s="255"/>
      <c r="E974" s="54"/>
      <c r="F974" s="268">
        <f>F973-F972</f>
        <v>1341584.8161954712</v>
      </c>
      <c r="G974" s="65"/>
      <c r="H974" s="55"/>
      <c r="I974" s="56"/>
      <c r="J974" s="54" t="s">
        <v>13</v>
      </c>
    </row>
    <row r="975" spans="1:10" s="59" customFormat="1" ht="12" customHeight="1">
      <c r="A975" s="73"/>
      <c r="B975" s="65"/>
      <c r="C975" s="65"/>
      <c r="D975" s="54"/>
      <c r="E975" s="54"/>
      <c r="F975" s="54"/>
      <c r="G975" s="65"/>
      <c r="H975" s="55"/>
      <c r="I975" s="56"/>
      <c r="J975" s="68"/>
    </row>
    <row r="976" spans="1:10" s="59" customFormat="1" ht="12" customHeight="1">
      <c r="A976" s="73"/>
      <c r="B976" s="65"/>
      <c r="C976" s="65"/>
      <c r="D976" s="54"/>
      <c r="E976" s="54"/>
      <c r="F976" s="71"/>
      <c r="G976" s="54"/>
      <c r="H976" s="55"/>
      <c r="I976" s="56"/>
      <c r="J976" s="68"/>
    </row>
    <row r="977" spans="1:10" s="59" customFormat="1" ht="12" customHeight="1">
      <c r="A977" s="73"/>
      <c r="B977" s="65"/>
      <c r="C977" s="89"/>
      <c r="D977" s="66"/>
      <c r="E977" s="71"/>
      <c r="F977" s="71"/>
      <c r="G977" s="55"/>
      <c r="H977" s="56"/>
      <c r="I977" s="56"/>
      <c r="J977" s="54"/>
    </row>
    <row r="978" spans="1:10" s="59" customFormat="1" ht="12" customHeight="1">
      <c r="A978" s="73"/>
      <c r="B978" s="29" t="s">
        <v>610</v>
      </c>
      <c r="C978" s="168"/>
      <c r="D978" s="54"/>
      <c r="E978" s="71"/>
      <c r="F978" s="71"/>
      <c r="G978" s="54"/>
      <c r="H978" s="55"/>
      <c r="I978" s="56"/>
      <c r="J978" s="67"/>
    </row>
    <row r="979" spans="1:10" s="59" customFormat="1" ht="12" customHeight="1">
      <c r="A979" s="73"/>
      <c r="B979" s="254" t="s">
        <v>607</v>
      </c>
      <c r="C979" s="254"/>
      <c r="D979" s="255"/>
      <c r="E979" s="71"/>
      <c r="F979" s="75">
        <v>171858154.30442137</v>
      </c>
      <c r="G979" s="115"/>
      <c r="H979" s="55"/>
      <c r="I979" s="56"/>
      <c r="J979" s="68"/>
    </row>
    <row r="980" spans="1:10" s="59" customFormat="1" ht="12" customHeight="1">
      <c r="A980" s="73"/>
      <c r="B980" s="254" t="s">
        <v>608</v>
      </c>
      <c r="C980" s="254"/>
      <c r="D980" s="255"/>
      <c r="E980" s="71"/>
      <c r="F980" s="269">
        <v>172447466.16515264</v>
      </c>
      <c r="G980" s="115"/>
      <c r="H980" s="55"/>
      <c r="I980" s="56"/>
      <c r="J980" s="68"/>
    </row>
    <row r="981" spans="1:10" s="59" customFormat="1" ht="12" customHeight="1">
      <c r="A981" s="73"/>
      <c r="B981" s="254" t="s">
        <v>569</v>
      </c>
      <c r="C981" s="254"/>
      <c r="D981" s="255"/>
      <c r="E981" s="71"/>
      <c r="F981" s="75">
        <f>F980-F979</f>
        <v>589311.86073127389</v>
      </c>
      <c r="G981" s="115"/>
      <c r="H981" s="55"/>
      <c r="I981" s="56"/>
      <c r="J981" s="147"/>
    </row>
    <row r="982" spans="1:10" s="59" customFormat="1" ht="12" customHeight="1">
      <c r="A982" s="73"/>
      <c r="B982" s="89"/>
      <c r="C982" s="73"/>
      <c r="D982" s="147"/>
      <c r="E982" s="71"/>
      <c r="F982" s="106"/>
      <c r="G982" s="115"/>
      <c r="H982" s="55"/>
      <c r="I982" s="106"/>
      <c r="J982" s="147"/>
    </row>
    <row r="983" spans="1:10" s="59" customFormat="1" ht="12" customHeight="1">
      <c r="A983" s="73"/>
      <c r="B983" s="89"/>
      <c r="C983" s="73"/>
      <c r="D983" s="147"/>
      <c r="E983" s="66"/>
      <c r="F983" s="106"/>
      <c r="G983" s="115"/>
      <c r="H983" s="55"/>
      <c r="I983" s="56"/>
      <c r="J983" s="147"/>
    </row>
    <row r="984" spans="1:10" s="59" customFormat="1" ht="12" customHeight="1">
      <c r="A984" s="73"/>
      <c r="B984" s="84"/>
      <c r="C984" s="73"/>
      <c r="D984" s="147"/>
      <c r="E984" s="66"/>
      <c r="F984" s="106"/>
      <c r="G984" s="115"/>
      <c r="H984" s="55"/>
      <c r="I984" s="106"/>
      <c r="J984" s="67"/>
    </row>
    <row r="985" spans="1:10" s="59" customFormat="1" ht="12" customHeight="1">
      <c r="A985" s="73"/>
      <c r="B985" s="84"/>
      <c r="C985" s="73"/>
      <c r="D985" s="147"/>
      <c r="E985" s="66"/>
      <c r="F985" s="106"/>
      <c r="G985" s="66"/>
      <c r="H985" s="66"/>
      <c r="I985" s="56"/>
      <c r="J985" s="56"/>
    </row>
    <row r="986" spans="1:10" s="59" customFormat="1" ht="12" customHeight="1">
      <c r="A986" s="73"/>
      <c r="B986" s="84"/>
      <c r="C986" s="73"/>
      <c r="D986" s="147"/>
      <c r="E986" s="66"/>
      <c r="F986" s="106"/>
      <c r="G986" s="66"/>
      <c r="H986" s="66"/>
      <c r="I986" s="56"/>
      <c r="J986" s="56"/>
    </row>
    <row r="987" spans="1:10" s="59" customFormat="1" ht="12" customHeight="1">
      <c r="A987" s="73"/>
      <c r="B987" s="84"/>
      <c r="C987" s="73"/>
      <c r="D987" s="147"/>
      <c r="E987" s="66"/>
      <c r="F987" s="106"/>
      <c r="G987" s="66"/>
      <c r="H987" s="66"/>
      <c r="I987" s="74"/>
      <c r="J987" s="56"/>
    </row>
    <row r="988" spans="1:10" s="59" customFormat="1" ht="12" customHeight="1">
      <c r="A988" s="64"/>
      <c r="B988" s="73"/>
      <c r="C988" s="73"/>
      <c r="D988" s="147"/>
      <c r="E988" s="66"/>
      <c r="F988" s="106"/>
      <c r="G988" s="66"/>
      <c r="H988" s="66"/>
      <c r="I988" s="56"/>
      <c r="J988" s="67"/>
    </row>
    <row r="989" spans="1:10" s="59" customFormat="1" ht="12" customHeight="1">
      <c r="A989" s="64"/>
      <c r="B989" s="73"/>
      <c r="C989" s="73"/>
      <c r="D989" s="147"/>
      <c r="E989" s="66"/>
      <c r="F989" s="125"/>
      <c r="G989" s="123"/>
      <c r="H989" s="66"/>
      <c r="I989" s="74"/>
      <c r="J989" s="66"/>
    </row>
    <row r="990" spans="1:10" s="59" customFormat="1" ht="12" customHeight="1">
      <c r="A990" s="64"/>
      <c r="B990" s="73"/>
      <c r="C990" s="73"/>
      <c r="D990" s="147"/>
      <c r="E990" s="66"/>
      <c r="F990" s="150"/>
      <c r="G990" s="115"/>
      <c r="H990" s="55"/>
      <c r="I990" s="56"/>
      <c r="J990" s="66"/>
    </row>
    <row r="991" spans="1:10" s="59" customFormat="1" ht="12" customHeight="1">
      <c r="A991" s="64"/>
      <c r="B991" s="73"/>
      <c r="C991" s="73"/>
      <c r="D991" s="147"/>
      <c r="E991" s="66"/>
      <c r="F991" s="125"/>
      <c r="G991" s="66"/>
      <c r="H991" s="66"/>
      <c r="I991" s="74"/>
      <c r="J991" s="66"/>
    </row>
    <row r="992" spans="1:10" s="59" customFormat="1" ht="12" customHeight="1">
      <c r="A992" s="64"/>
      <c r="B992" s="73"/>
      <c r="C992" s="73"/>
      <c r="D992" s="147"/>
      <c r="E992" s="66"/>
      <c r="F992" s="125"/>
      <c r="G992" s="66"/>
      <c r="H992" s="66"/>
      <c r="I992" s="74"/>
      <c r="J992" s="66"/>
    </row>
    <row r="993" spans="1:10" s="59" customFormat="1" ht="12" customHeight="1">
      <c r="A993" s="64"/>
      <c r="B993" s="73"/>
      <c r="C993" s="73"/>
      <c r="D993" s="147"/>
      <c r="E993" s="66"/>
      <c r="F993" s="125"/>
      <c r="G993" s="66"/>
      <c r="H993" s="66"/>
      <c r="I993" s="74"/>
      <c r="J993" s="66"/>
    </row>
    <row r="994" spans="1:10" s="59" customFormat="1" ht="12" customHeight="1">
      <c r="A994" s="64"/>
      <c r="B994" s="73"/>
      <c r="C994" s="73"/>
      <c r="D994" s="147"/>
      <c r="E994" s="66"/>
      <c r="F994" s="125"/>
      <c r="G994" s="66"/>
      <c r="H994" s="66"/>
      <c r="I994" s="74"/>
      <c r="J994" s="66"/>
    </row>
    <row r="995" spans="1:10" s="59" customFormat="1" ht="12" customHeight="1">
      <c r="A995" s="64"/>
      <c r="B995" s="73"/>
      <c r="C995" s="73"/>
      <c r="D995" s="147"/>
      <c r="E995" s="66"/>
      <c r="F995" s="125"/>
      <c r="G995" s="66"/>
      <c r="H995" s="66"/>
      <c r="I995" s="74"/>
      <c r="J995" s="66"/>
    </row>
    <row r="996" spans="1:10" s="59" customFormat="1" ht="12" customHeight="1">
      <c r="A996" s="64"/>
      <c r="B996" s="73"/>
      <c r="C996" s="73"/>
      <c r="D996" s="147"/>
      <c r="E996" s="66"/>
      <c r="F996" s="125"/>
      <c r="G996" s="66"/>
      <c r="H996" s="66"/>
      <c r="I996" s="74"/>
      <c r="J996" s="66"/>
    </row>
    <row r="997" spans="1:10" s="59" customFormat="1" ht="12" customHeight="1">
      <c r="A997" s="64"/>
      <c r="B997" s="73"/>
      <c r="C997" s="73"/>
      <c r="D997" s="147"/>
      <c r="E997" s="66"/>
      <c r="F997" s="125"/>
      <c r="G997" s="66"/>
      <c r="H997" s="66"/>
      <c r="I997" s="74"/>
      <c r="J997" s="66"/>
    </row>
    <row r="998" spans="1:10" s="59" customFormat="1" ht="12" customHeight="1">
      <c r="A998" s="64"/>
      <c r="B998" s="73"/>
      <c r="C998" s="73"/>
      <c r="D998" s="147"/>
      <c r="E998" s="66"/>
      <c r="F998" s="125"/>
      <c r="G998" s="66"/>
      <c r="H998" s="66"/>
      <c r="I998" s="74"/>
      <c r="J998" s="66"/>
    </row>
    <row r="999" spans="1:10" s="59" customFormat="1" ht="12" customHeight="1">
      <c r="A999" s="64"/>
      <c r="B999" s="73"/>
      <c r="C999" s="73"/>
      <c r="D999" s="147"/>
      <c r="E999" s="66"/>
      <c r="F999" s="125"/>
      <c r="G999" s="66"/>
      <c r="H999" s="66"/>
      <c r="I999" s="74"/>
      <c r="J999" s="66"/>
    </row>
    <row r="1000" spans="1:10" s="59" customFormat="1" ht="12" customHeight="1">
      <c r="A1000" s="64"/>
      <c r="B1000" s="73"/>
      <c r="C1000" s="73"/>
      <c r="D1000" s="147"/>
      <c r="E1000" s="66"/>
      <c r="F1000" s="125"/>
      <c r="G1000" s="66"/>
      <c r="H1000" s="66"/>
      <c r="I1000" s="74"/>
      <c r="J1000" s="66"/>
    </row>
    <row r="1001" spans="1:10" s="59" customFormat="1" ht="12" customHeight="1">
      <c r="A1001" s="64"/>
      <c r="B1001" s="73"/>
      <c r="C1001" s="73"/>
      <c r="D1001" s="147"/>
      <c r="E1001" s="66"/>
      <c r="F1001" s="125"/>
      <c r="G1001" s="66"/>
      <c r="H1001" s="66"/>
      <c r="I1001" s="74"/>
      <c r="J1001" s="66"/>
    </row>
    <row r="1002" spans="1:10" s="59" customFormat="1" ht="12" customHeight="1">
      <c r="A1002" s="64"/>
      <c r="B1002" s="73"/>
      <c r="C1002" s="73"/>
      <c r="D1002" s="147"/>
      <c r="E1002" s="66"/>
      <c r="F1002" s="125"/>
      <c r="G1002" s="66"/>
      <c r="H1002" s="66"/>
      <c r="I1002" s="74"/>
      <c r="J1002" s="66"/>
    </row>
    <row r="1003" spans="1:10" s="59" customFormat="1" ht="12" customHeight="1">
      <c r="A1003" s="64"/>
      <c r="B1003" s="73"/>
      <c r="C1003" s="73"/>
      <c r="D1003" s="147"/>
      <c r="E1003" s="66"/>
      <c r="F1003" s="125"/>
      <c r="G1003" s="66"/>
      <c r="H1003" s="66"/>
      <c r="I1003" s="74"/>
      <c r="J1003" s="66"/>
    </row>
    <row r="1004" spans="1:10" s="59" customFormat="1" ht="12" customHeight="1">
      <c r="A1004" s="64"/>
      <c r="B1004" s="73"/>
      <c r="C1004" s="73"/>
      <c r="D1004" s="147"/>
      <c r="E1004" s="66"/>
      <c r="F1004" s="125"/>
      <c r="G1004" s="66"/>
      <c r="H1004" s="66"/>
      <c r="I1004" s="74"/>
      <c r="J1004" s="66"/>
    </row>
    <row r="1005" spans="1:10" s="59" customFormat="1" ht="12" customHeight="1">
      <c r="A1005" s="73"/>
      <c r="B1005" s="73"/>
      <c r="C1005" s="73"/>
      <c r="D1005" s="147"/>
      <c r="E1005" s="66"/>
      <c r="F1005" s="125"/>
      <c r="G1005" s="66"/>
      <c r="H1005" s="66"/>
      <c r="I1005" s="74"/>
      <c r="J1005" s="56"/>
    </row>
    <row r="1006" spans="1:10" s="59" customFormat="1" ht="12" customHeight="1">
      <c r="A1006" s="73"/>
      <c r="B1006" s="73"/>
      <c r="C1006" s="73"/>
      <c r="D1006" s="147"/>
      <c r="E1006" s="66"/>
      <c r="F1006" s="125"/>
      <c r="G1006" s="66"/>
      <c r="H1006" s="66"/>
      <c r="I1006" s="74"/>
      <c r="J1006" s="56"/>
    </row>
    <row r="1007" spans="1:10" s="59" customFormat="1" ht="12" customHeight="1">
      <c r="A1007" s="73"/>
      <c r="B1007" s="73"/>
      <c r="C1007" s="73"/>
      <c r="D1007" s="147"/>
      <c r="E1007" s="66"/>
      <c r="F1007" s="125"/>
      <c r="G1007" s="66"/>
      <c r="H1007" s="66"/>
      <c r="I1007" s="74"/>
      <c r="J1007" s="56"/>
    </row>
    <row r="1008" spans="1:10" s="59" customFormat="1" ht="12" customHeight="1">
      <c r="A1008" s="73"/>
      <c r="B1008" s="73"/>
      <c r="C1008" s="73"/>
      <c r="D1008" s="147"/>
      <c r="E1008" s="66"/>
      <c r="F1008" s="125"/>
      <c r="G1008" s="66"/>
      <c r="H1008" s="66"/>
      <c r="I1008" s="74"/>
      <c r="J1008" s="56"/>
    </row>
    <row r="1009" spans="1:10" s="59" customFormat="1" ht="12" customHeight="1">
      <c r="A1009" s="73"/>
      <c r="B1009" s="73"/>
      <c r="C1009" s="73"/>
      <c r="D1009" s="147"/>
      <c r="E1009" s="66"/>
      <c r="F1009" s="125"/>
      <c r="G1009" s="66"/>
      <c r="H1009" s="66"/>
      <c r="I1009" s="74"/>
      <c r="J1009" s="56"/>
    </row>
    <row r="1010" spans="1:10" s="59" customFormat="1" ht="12" customHeight="1" thickBot="1">
      <c r="A1010" s="64"/>
      <c r="B1010" s="16" t="s">
        <v>12</v>
      </c>
      <c r="C1010" s="64"/>
      <c r="D1010" s="147"/>
      <c r="E1010" s="66"/>
      <c r="F1010" s="137"/>
      <c r="G1010" s="61"/>
      <c r="H1010" s="61"/>
      <c r="I1010" s="91"/>
      <c r="J1010" s="96"/>
    </row>
    <row r="1011" spans="1:10" s="59" customFormat="1" ht="12" customHeight="1">
      <c r="A1011" s="76"/>
      <c r="B1011" s="77"/>
      <c r="C1011" s="77"/>
      <c r="D1011" s="151"/>
      <c r="E1011" s="78"/>
      <c r="F1011" s="124"/>
      <c r="G1011" s="78"/>
      <c r="H1011" s="78"/>
      <c r="I1011" s="79"/>
      <c r="J1011" s="80"/>
    </row>
    <row r="1012" spans="1:10" s="59" customFormat="1" ht="12" customHeight="1">
      <c r="A1012" s="81"/>
      <c r="B1012" s="84"/>
      <c r="C1012" s="73"/>
      <c r="D1012" s="147"/>
      <c r="E1012" s="66"/>
      <c r="F1012" s="125"/>
      <c r="G1012" s="66"/>
      <c r="H1012" s="66"/>
      <c r="I1012" s="74"/>
      <c r="J1012" s="83"/>
    </row>
    <row r="1013" spans="1:10" s="59" customFormat="1" ht="12" customHeight="1">
      <c r="A1013" s="81"/>
      <c r="B1013" s="84"/>
      <c r="C1013" s="73"/>
      <c r="D1013" s="147"/>
      <c r="E1013" s="66"/>
      <c r="F1013" s="125"/>
      <c r="G1013" s="66"/>
      <c r="H1013" s="66"/>
      <c r="I1013" s="74"/>
      <c r="J1013" s="83"/>
    </row>
    <row r="1014" spans="1:10" s="59" customFormat="1" ht="12" customHeight="1">
      <c r="A1014" s="81"/>
      <c r="B1014" s="73"/>
      <c r="C1014" s="73"/>
      <c r="D1014" s="147"/>
      <c r="E1014" s="66"/>
      <c r="F1014" s="125"/>
      <c r="G1014" s="66"/>
      <c r="H1014" s="66"/>
      <c r="I1014" s="74"/>
      <c r="J1014" s="83"/>
    </row>
    <row r="1015" spans="1:10" s="59" customFormat="1" ht="12" customHeight="1">
      <c r="A1015" s="81"/>
      <c r="B1015" s="73"/>
      <c r="C1015" s="73"/>
      <c r="D1015" s="147"/>
      <c r="E1015" s="66"/>
      <c r="F1015" s="125"/>
      <c r="G1015" s="66"/>
      <c r="H1015" s="66"/>
      <c r="I1015" s="74"/>
      <c r="J1015" s="83"/>
    </row>
    <row r="1016" spans="1:10" s="59" customFormat="1" ht="12" customHeight="1">
      <c r="A1016" s="81"/>
      <c r="B1016" s="73"/>
      <c r="C1016" s="73"/>
      <c r="D1016" s="147"/>
      <c r="E1016" s="66"/>
      <c r="F1016" s="125"/>
      <c r="G1016" s="66"/>
      <c r="H1016" s="66"/>
      <c r="I1016" s="74"/>
      <c r="J1016" s="83"/>
    </row>
    <row r="1017" spans="1:10" s="59" customFormat="1" ht="12" customHeight="1">
      <c r="A1017" s="81"/>
      <c r="B1017" s="73"/>
      <c r="C1017" s="73"/>
      <c r="D1017" s="147"/>
      <c r="E1017" s="66"/>
      <c r="F1017" s="125"/>
      <c r="G1017" s="66"/>
      <c r="H1017" s="66"/>
      <c r="I1017" s="74"/>
      <c r="J1017" s="83"/>
    </row>
    <row r="1018" spans="1:10" s="59" customFormat="1" ht="12" customHeight="1">
      <c r="A1018" s="81"/>
      <c r="B1018" s="73"/>
      <c r="C1018" s="73"/>
      <c r="D1018" s="147"/>
      <c r="E1018" s="66"/>
      <c r="F1018" s="125"/>
      <c r="G1018" s="66"/>
      <c r="H1018" s="66"/>
      <c r="I1018" s="74"/>
      <c r="J1018" s="83"/>
    </row>
    <row r="1019" spans="1:10" s="59" customFormat="1" ht="12" customHeight="1">
      <c r="A1019" s="81"/>
      <c r="B1019" s="73"/>
      <c r="C1019" s="73"/>
      <c r="D1019" s="147"/>
      <c r="E1019" s="66"/>
      <c r="F1019" s="125"/>
      <c r="G1019" s="66"/>
      <c r="H1019" s="66"/>
      <c r="I1019" s="74"/>
      <c r="J1019" s="83"/>
    </row>
    <row r="1020" spans="1:10" s="59" customFormat="1" ht="12" customHeight="1" thickBot="1">
      <c r="A1020" s="97"/>
      <c r="B1020" s="98"/>
      <c r="C1020" s="98"/>
      <c r="D1020" s="152"/>
      <c r="E1020" s="99"/>
      <c r="F1020" s="126"/>
      <c r="G1020" s="99"/>
      <c r="H1020" s="99"/>
      <c r="I1020" s="100"/>
      <c r="J1020" s="101"/>
    </row>
    <row r="1021" spans="1:10" s="59" customFormat="1" ht="12" customHeight="1">
      <c r="A1021" s="65"/>
      <c r="B1021" s="65"/>
      <c r="C1021" s="65"/>
      <c r="D1021" s="54"/>
      <c r="E1021" s="54"/>
      <c r="F1021" s="138"/>
      <c r="G1021" s="54"/>
      <c r="H1021" s="54"/>
      <c r="I1021" s="148"/>
    </row>
    <row r="1022" spans="1:10" s="59" customFormat="1" ht="12" customHeight="1">
      <c r="A1022" s="65"/>
      <c r="B1022" s="6" t="str">
        <f>Inputs!$D$2</f>
        <v>Rocky Mountain Power</v>
      </c>
      <c r="C1022" s="49"/>
      <c r="D1022" s="52"/>
      <c r="E1022" s="52"/>
      <c r="F1022" s="116"/>
      <c r="G1022" s="52"/>
      <c r="H1022" s="52"/>
      <c r="I1022" s="60" t="s">
        <v>0</v>
      </c>
      <c r="J1022" s="162">
        <v>12.16</v>
      </c>
    </row>
    <row r="1023" spans="1:10" s="59" customFormat="1" ht="12" customHeight="1">
      <c r="A1023" s="65"/>
      <c r="B1023" s="6" t="str">
        <f>Inputs!$D$3</f>
        <v>Utah General Rate Case - June 2015</v>
      </c>
      <c r="C1023" s="49"/>
      <c r="D1023" s="52"/>
      <c r="E1023" s="52"/>
      <c r="F1023" s="116"/>
      <c r="G1023" s="52"/>
      <c r="H1023" s="52"/>
      <c r="I1023" s="50"/>
      <c r="J1023" s="62"/>
    </row>
    <row r="1024" spans="1:10" s="59" customFormat="1" ht="12" customHeight="1">
      <c r="A1024" s="65"/>
      <c r="B1024" s="25" t="s">
        <v>661</v>
      </c>
      <c r="C1024" s="49"/>
      <c r="D1024" s="52"/>
      <c r="E1024" s="52"/>
      <c r="F1024" s="116"/>
      <c r="G1024" s="52"/>
      <c r="H1024" s="52"/>
      <c r="I1024" s="50"/>
      <c r="J1024" s="62"/>
    </row>
    <row r="1025" spans="1:10" s="59" customFormat="1" ht="12" customHeight="1">
      <c r="A1025" s="65"/>
      <c r="B1025" s="49"/>
      <c r="C1025" s="49"/>
      <c r="D1025" s="52"/>
      <c r="E1025" s="52"/>
      <c r="F1025" s="116"/>
      <c r="G1025" s="52"/>
      <c r="H1025" s="52"/>
      <c r="I1025" s="50"/>
      <c r="J1025" s="62"/>
    </row>
    <row r="1026" spans="1:10" s="59" customFormat="1" ht="12" customHeight="1">
      <c r="A1026" s="65"/>
      <c r="B1026" s="49"/>
      <c r="C1026" s="49"/>
      <c r="D1026" s="52"/>
      <c r="E1026" s="52"/>
      <c r="F1026" s="117" t="s">
        <v>583</v>
      </c>
      <c r="G1026" s="52"/>
      <c r="H1026" s="52"/>
      <c r="I1026" s="50"/>
      <c r="J1026" s="62"/>
    </row>
    <row r="1027" spans="1:10" s="59" customFormat="1" ht="12" customHeight="1">
      <c r="A1027" s="65"/>
      <c r="B1027" s="49"/>
      <c r="C1027" s="49"/>
      <c r="D1027" s="52"/>
      <c r="E1027" s="52"/>
      <c r="F1027" s="117" t="s">
        <v>1</v>
      </c>
      <c r="G1027" s="52"/>
      <c r="H1027" s="52"/>
      <c r="I1027" s="63" t="str">
        <f>+Inputs!$D$6</f>
        <v>UTAH</v>
      </c>
      <c r="J1027" s="52"/>
    </row>
    <row r="1028" spans="1:10" s="59" customFormat="1" ht="12" customHeight="1">
      <c r="A1028" s="65"/>
      <c r="B1028" s="49"/>
      <c r="C1028" s="49"/>
      <c r="D1028" s="33" t="s">
        <v>2</v>
      </c>
      <c r="E1028" s="33" t="s">
        <v>3</v>
      </c>
      <c r="F1028" s="38" t="s">
        <v>4</v>
      </c>
      <c r="G1028" s="33" t="s">
        <v>5</v>
      </c>
      <c r="H1028" s="39" t="s">
        <v>6</v>
      </c>
      <c r="I1028" s="34" t="s">
        <v>7</v>
      </c>
      <c r="J1028" s="33" t="s">
        <v>8</v>
      </c>
    </row>
    <row r="1029" spans="1:10" s="59" customFormat="1" ht="12" customHeight="1">
      <c r="A1029" s="73"/>
      <c r="B1029" s="7" t="s">
        <v>10</v>
      </c>
      <c r="C1029" s="73"/>
      <c r="D1029" s="66"/>
      <c r="E1029" s="66"/>
      <c r="F1029" s="125"/>
      <c r="G1029" s="66"/>
      <c r="H1029" s="66"/>
      <c r="I1029" s="82"/>
      <c r="J1029" s="70"/>
    </row>
    <row r="1030" spans="1:10" s="59" customFormat="1" ht="12" customHeight="1">
      <c r="A1030" s="73"/>
      <c r="B1030" s="69" t="s">
        <v>630</v>
      </c>
      <c r="C1030" s="158"/>
      <c r="D1030" s="141">
        <v>343</v>
      </c>
      <c r="E1030" s="103">
        <v>3</v>
      </c>
      <c r="F1030" s="56">
        <v>-5037791.692307692</v>
      </c>
      <c r="G1030" s="71" t="s">
        <v>28</v>
      </c>
      <c r="H1030" s="55">
        <f>VLOOKUP(G1030,'Rebuttal Alloc. Factors'!$B$2:$M$110,7,FALSE)</f>
        <v>0.4262831716003761</v>
      </c>
      <c r="I1030" s="56">
        <f t="shared" ref="I1030" si="12">F1030*H1030</f>
        <v>-2147525.8204589491</v>
      </c>
      <c r="J1030" s="67" t="s">
        <v>662</v>
      </c>
    </row>
    <row r="1031" spans="1:10" s="59" customFormat="1" ht="12" customHeight="1">
      <c r="A1031" s="73"/>
      <c r="B1031" s="149"/>
      <c r="C1031" s="65"/>
      <c r="D1031" s="141"/>
      <c r="E1031" s="103"/>
      <c r="F1031" s="56"/>
      <c r="G1031" s="71"/>
      <c r="H1031" s="55"/>
      <c r="I1031" s="56"/>
      <c r="J1031" s="67"/>
    </row>
    <row r="1032" spans="1:10" s="59" customFormat="1" ht="12" customHeight="1">
      <c r="A1032" s="73"/>
      <c r="B1032" s="149"/>
      <c r="C1032" s="65"/>
      <c r="D1032" s="141"/>
      <c r="E1032" s="103"/>
      <c r="F1032" s="56"/>
      <c r="G1032" s="71"/>
      <c r="H1032" s="55"/>
      <c r="I1032" s="56"/>
      <c r="J1032" s="67"/>
    </row>
    <row r="1033" spans="1:10" s="59" customFormat="1" ht="12" customHeight="1">
      <c r="A1033" s="73"/>
      <c r="B1033" s="7" t="s">
        <v>615</v>
      </c>
      <c r="C1033" s="73"/>
      <c r="D1033" s="66"/>
      <c r="E1033" s="66"/>
      <c r="F1033" s="125"/>
      <c r="G1033" s="66"/>
      <c r="H1033" s="66"/>
      <c r="I1033" s="82"/>
      <c r="J1033" s="70"/>
    </row>
    <row r="1034" spans="1:10" s="59" customFormat="1" ht="12" customHeight="1">
      <c r="A1034" s="73"/>
      <c r="B1034" s="69" t="s">
        <v>617</v>
      </c>
      <c r="C1034" s="158"/>
      <c r="D1034" s="141" t="s">
        <v>272</v>
      </c>
      <c r="E1034" s="103">
        <v>3</v>
      </c>
      <c r="F1034" s="56">
        <v>37013.998199315167</v>
      </c>
      <c r="G1034" s="71" t="s">
        <v>28</v>
      </c>
      <c r="H1034" s="55">
        <f>VLOOKUP(G1034,'Rebuttal Alloc. Factors'!$B$2:$M$110,7,FALSE)</f>
        <v>0.4262831716003761</v>
      </c>
      <c r="I1034" s="56">
        <f t="shared" ref="I1034" si="13">F1034*H1034</f>
        <v>15778.44454601468</v>
      </c>
      <c r="J1034" s="67" t="s">
        <v>662</v>
      </c>
    </row>
    <row r="1035" spans="1:10" s="59" customFormat="1" ht="12" customHeight="1">
      <c r="A1035" s="73"/>
      <c r="B1035" s="149"/>
      <c r="C1035" s="65"/>
      <c r="D1035" s="103"/>
      <c r="E1035" s="103"/>
      <c r="F1035" s="56"/>
      <c r="G1035" s="71"/>
      <c r="H1035" s="55"/>
      <c r="I1035" s="56"/>
      <c r="J1035" s="67"/>
    </row>
    <row r="1036" spans="1:10" s="59" customFormat="1" ht="12" customHeight="1">
      <c r="A1036" s="73"/>
      <c r="B1036" s="89"/>
      <c r="C1036" s="73"/>
      <c r="D1036" s="147"/>
      <c r="E1036" s="66"/>
      <c r="F1036" s="93"/>
      <c r="G1036" s="115"/>
      <c r="H1036" s="55"/>
      <c r="I1036" s="93"/>
      <c r="J1036" s="68"/>
    </row>
    <row r="1037" spans="1:10" s="59" customFormat="1" ht="12" customHeight="1">
      <c r="A1037" s="73"/>
      <c r="B1037" s="7" t="s">
        <v>192</v>
      </c>
      <c r="C1037" s="73"/>
      <c r="D1037" s="66"/>
      <c r="E1037" s="66"/>
      <c r="F1037" s="125"/>
      <c r="G1037" s="66"/>
      <c r="H1037" s="66"/>
      <c r="I1037" s="82"/>
      <c r="J1037" s="70"/>
    </row>
    <row r="1038" spans="1:10" s="59" customFormat="1" ht="12" customHeight="1">
      <c r="A1038" s="73"/>
      <c r="B1038" s="69" t="s">
        <v>618</v>
      </c>
      <c r="C1038" s="158"/>
      <c r="D1038" s="141" t="s">
        <v>262</v>
      </c>
      <c r="E1038" s="103">
        <v>3</v>
      </c>
      <c r="F1038" s="56">
        <v>-160393.99219703244</v>
      </c>
      <c r="G1038" s="71" t="s">
        <v>28</v>
      </c>
      <c r="H1038" s="55">
        <f>VLOOKUP(G1038,'Rebuttal Alloc. Factors'!$B$2:$M$110,7,FALSE)</f>
        <v>0.4262831716003761</v>
      </c>
      <c r="I1038" s="56">
        <f t="shared" ref="I1038" si="14">F1038*H1038</f>
        <v>-68373.259699396964</v>
      </c>
      <c r="J1038" s="67" t="s">
        <v>662</v>
      </c>
    </row>
    <row r="1039" spans="1:10" s="59" customFormat="1" ht="12" customHeight="1">
      <c r="A1039" s="73"/>
      <c r="B1039" s="73"/>
      <c r="C1039" s="73"/>
      <c r="D1039" s="147"/>
      <c r="E1039" s="66"/>
      <c r="F1039" s="93"/>
      <c r="G1039" s="115"/>
      <c r="H1039" s="55"/>
      <c r="I1039" s="93"/>
      <c r="J1039" s="68"/>
    </row>
    <row r="1040" spans="1:10" s="59" customFormat="1" ht="12" customHeight="1">
      <c r="A1040" s="73"/>
      <c r="B1040" s="7"/>
      <c r="C1040" s="73"/>
      <c r="D1040" s="147"/>
      <c r="E1040" s="66"/>
      <c r="F1040" s="106"/>
      <c r="G1040" s="115"/>
      <c r="H1040" s="55"/>
      <c r="I1040" s="56"/>
      <c r="J1040" s="68"/>
    </row>
    <row r="1041" spans="1:10" s="59" customFormat="1" ht="12" customHeight="1">
      <c r="A1041" s="73"/>
      <c r="B1041" s="7" t="s">
        <v>306</v>
      </c>
      <c r="C1041" s="73"/>
      <c r="D1041" s="66"/>
      <c r="E1041" s="66"/>
      <c r="F1041" s="125"/>
      <c r="G1041" s="66"/>
      <c r="H1041" s="66"/>
      <c r="I1041" s="82"/>
      <c r="J1041" s="70"/>
    </row>
    <row r="1042" spans="1:10" s="59" customFormat="1" ht="12" customHeight="1">
      <c r="A1042" s="73"/>
      <c r="B1042" s="73" t="s">
        <v>492</v>
      </c>
      <c r="C1042" s="73"/>
      <c r="D1042" s="147" t="s">
        <v>220</v>
      </c>
      <c r="E1042" s="66">
        <v>3</v>
      </c>
      <c r="F1042" s="106">
        <v>-160393.99142351211</v>
      </c>
      <c r="G1042" s="71" t="s">
        <v>28</v>
      </c>
      <c r="H1042" s="55">
        <f>VLOOKUP(G1042,'Rebuttal Alloc. Factors'!$B$2:$M$110,7,FALSE)</f>
        <v>0.4262831716003761</v>
      </c>
      <c r="I1042" s="56">
        <f t="shared" ref="I1042" si="15">F1042*H1042</f>
        <v>-68373.259369658263</v>
      </c>
      <c r="J1042" s="67" t="s">
        <v>13</v>
      </c>
    </row>
    <row r="1043" spans="1:10" s="59" customFormat="1" ht="12" customHeight="1">
      <c r="A1043" s="73"/>
      <c r="B1043" s="65" t="s">
        <v>491</v>
      </c>
      <c r="C1043" s="73"/>
      <c r="D1043" s="147">
        <v>41010</v>
      </c>
      <c r="E1043" s="66">
        <v>3</v>
      </c>
      <c r="F1043" s="106">
        <v>60871</v>
      </c>
      <c r="G1043" s="71" t="s">
        <v>28</v>
      </c>
      <c r="H1043" s="55">
        <f>VLOOKUP(G1043,'Rebuttal Alloc. Factors'!$B$2:$M$110,7,FALSE)</f>
        <v>0.4262831716003761</v>
      </c>
      <c r="I1043" s="56">
        <f t="shared" ref="I1043:I1044" si="16">F1043*H1043</f>
        <v>25948.282938486493</v>
      </c>
      <c r="J1043" s="68"/>
    </row>
    <row r="1044" spans="1:10" s="59" customFormat="1" ht="12" customHeight="1">
      <c r="A1044" s="73"/>
      <c r="B1044" s="65" t="s">
        <v>628</v>
      </c>
      <c r="C1044" s="73"/>
      <c r="D1044" s="147">
        <v>282</v>
      </c>
      <c r="E1044" s="66">
        <v>3</v>
      </c>
      <c r="F1044" s="106">
        <v>-3052.0369769230747</v>
      </c>
      <c r="G1044" s="71" t="s">
        <v>28</v>
      </c>
      <c r="H1044" s="55">
        <f>VLOOKUP(G1044,'Rebuttal Alloc. Factors'!$B$2:$M$110,7,FALSE)</f>
        <v>0.4262831716003761</v>
      </c>
      <c r="I1044" s="56">
        <f t="shared" si="16"/>
        <v>-1301.0320023643922</v>
      </c>
      <c r="J1044" s="68"/>
    </row>
    <row r="1045" spans="1:10" s="59" customFormat="1" ht="12" customHeight="1">
      <c r="A1045" s="73"/>
      <c r="B1045" s="73"/>
      <c r="C1045" s="73"/>
      <c r="D1045" s="147"/>
      <c r="E1045" s="66"/>
      <c r="F1045" s="106"/>
      <c r="G1045" s="115"/>
      <c r="H1045" s="55"/>
      <c r="I1045" s="56"/>
      <c r="J1045" s="68"/>
    </row>
    <row r="1046" spans="1:10" s="59" customFormat="1" ht="12" customHeight="1">
      <c r="A1046" s="73"/>
      <c r="B1046" s="73"/>
      <c r="C1046" s="73"/>
      <c r="D1046" s="147"/>
      <c r="E1046" s="66"/>
      <c r="F1046" s="106"/>
      <c r="G1046" s="115"/>
      <c r="H1046" s="55"/>
      <c r="I1046" s="56"/>
      <c r="J1046" s="68"/>
    </row>
    <row r="1047" spans="1:10" s="59" customFormat="1" ht="12" customHeight="1">
      <c r="A1047" s="73"/>
      <c r="B1047" s="84"/>
      <c r="C1047" s="73"/>
      <c r="D1047" s="147"/>
      <c r="E1047" s="66"/>
      <c r="F1047" s="106"/>
      <c r="G1047" s="115"/>
      <c r="H1047" s="55"/>
      <c r="I1047" s="56"/>
      <c r="J1047" s="68"/>
    </row>
    <row r="1048" spans="1:10" s="59" customFormat="1" ht="12" customHeight="1">
      <c r="A1048" s="73"/>
      <c r="B1048" s="8"/>
      <c r="C1048" s="73"/>
      <c r="D1048" s="147"/>
      <c r="E1048" s="66"/>
      <c r="F1048" s="106"/>
      <c r="G1048" s="115"/>
      <c r="H1048" s="55"/>
      <c r="I1048" s="56"/>
      <c r="J1048" s="147"/>
    </row>
    <row r="1049" spans="1:10" s="59" customFormat="1" ht="12" customHeight="1">
      <c r="A1049" s="73"/>
      <c r="B1049" s="8"/>
      <c r="C1049" s="73"/>
      <c r="D1049" s="147"/>
      <c r="E1049" s="66"/>
      <c r="F1049" s="106"/>
      <c r="G1049" s="115"/>
      <c r="H1049" s="55"/>
      <c r="I1049" s="56"/>
      <c r="J1049" s="147"/>
    </row>
    <row r="1050" spans="1:10" s="59" customFormat="1" ht="12" customHeight="1">
      <c r="A1050" s="73"/>
      <c r="B1050" s="89"/>
      <c r="C1050" s="73"/>
      <c r="D1050" s="147"/>
      <c r="E1050" s="66"/>
      <c r="F1050" s="106"/>
      <c r="G1050" s="115"/>
      <c r="H1050" s="55"/>
      <c r="I1050" s="106"/>
      <c r="J1050" s="147"/>
    </row>
    <row r="1051" spans="1:10" s="59" customFormat="1" ht="12" customHeight="1">
      <c r="A1051" s="73"/>
      <c r="B1051" s="89"/>
      <c r="C1051" s="73"/>
      <c r="D1051" s="147"/>
      <c r="E1051" s="66"/>
      <c r="F1051" s="106"/>
      <c r="G1051" s="115"/>
      <c r="H1051" s="55"/>
      <c r="I1051" s="56"/>
      <c r="J1051" s="147"/>
    </row>
    <row r="1052" spans="1:10" s="59" customFormat="1" ht="12" customHeight="1">
      <c r="A1052" s="73"/>
      <c r="B1052" s="84"/>
      <c r="C1052" s="73"/>
      <c r="D1052" s="147"/>
      <c r="E1052" s="66"/>
      <c r="F1052" s="106"/>
      <c r="G1052" s="115"/>
      <c r="H1052" s="55"/>
      <c r="I1052" s="106"/>
      <c r="J1052" s="67"/>
    </row>
    <row r="1053" spans="1:10" s="59" customFormat="1" ht="12" customHeight="1">
      <c r="A1053" s="73"/>
      <c r="B1053" s="84"/>
      <c r="C1053" s="73"/>
      <c r="D1053" s="147"/>
      <c r="E1053" s="66"/>
      <c r="F1053" s="106"/>
      <c r="G1053" s="66"/>
      <c r="H1053" s="66"/>
      <c r="I1053" s="56"/>
      <c r="J1053" s="56"/>
    </row>
    <row r="1054" spans="1:10" s="59" customFormat="1" ht="12" customHeight="1">
      <c r="A1054" s="73"/>
      <c r="B1054" s="84"/>
      <c r="C1054" s="73"/>
      <c r="D1054" s="147"/>
      <c r="E1054" s="66"/>
      <c r="F1054" s="106"/>
      <c r="G1054" s="66"/>
      <c r="H1054" s="66"/>
      <c r="I1054" s="56"/>
      <c r="J1054" s="56"/>
    </row>
    <row r="1055" spans="1:10" s="59" customFormat="1" ht="12" customHeight="1">
      <c r="A1055" s="73"/>
      <c r="B1055" s="84"/>
      <c r="C1055" s="73"/>
      <c r="D1055" s="147"/>
      <c r="E1055" s="66"/>
      <c r="F1055" s="106"/>
      <c r="G1055" s="66"/>
      <c r="H1055" s="66"/>
      <c r="I1055" s="74"/>
      <c r="J1055" s="56"/>
    </row>
    <row r="1056" spans="1:10" s="59" customFormat="1" ht="12" customHeight="1">
      <c r="A1056" s="64"/>
      <c r="B1056" s="73"/>
      <c r="C1056" s="73"/>
      <c r="D1056" s="147"/>
      <c r="E1056" s="66"/>
      <c r="F1056" s="106"/>
      <c r="G1056" s="66"/>
      <c r="H1056" s="66"/>
      <c r="I1056" s="56"/>
      <c r="J1056" s="67"/>
    </row>
    <row r="1057" spans="1:10" s="59" customFormat="1" ht="12" customHeight="1">
      <c r="A1057" s="64"/>
      <c r="B1057" s="73"/>
      <c r="C1057" s="73"/>
      <c r="D1057" s="147"/>
      <c r="E1057" s="66"/>
      <c r="F1057" s="125"/>
      <c r="G1057" s="123"/>
      <c r="H1057" s="66"/>
      <c r="I1057" s="74"/>
      <c r="J1057" s="66"/>
    </row>
    <row r="1058" spans="1:10" s="59" customFormat="1" ht="12" customHeight="1">
      <c r="A1058" s="64"/>
      <c r="B1058" s="73"/>
      <c r="C1058" s="73"/>
      <c r="D1058" s="147"/>
      <c r="E1058" s="66"/>
      <c r="F1058" s="150"/>
      <c r="G1058" s="115"/>
      <c r="H1058" s="55"/>
      <c r="I1058" s="56"/>
      <c r="J1058" s="66"/>
    </row>
    <row r="1059" spans="1:10" s="59" customFormat="1" ht="12" customHeight="1">
      <c r="A1059" s="64"/>
      <c r="B1059" s="73"/>
      <c r="C1059" s="73"/>
      <c r="D1059" s="147"/>
      <c r="E1059" s="66"/>
      <c r="F1059" s="125"/>
      <c r="G1059" s="66"/>
      <c r="H1059" s="66"/>
      <c r="I1059" s="74"/>
      <c r="J1059" s="66"/>
    </row>
    <row r="1060" spans="1:10" s="59" customFormat="1" ht="12" customHeight="1">
      <c r="A1060" s="64"/>
      <c r="B1060" s="73"/>
      <c r="C1060" s="73"/>
      <c r="D1060" s="147"/>
      <c r="E1060" s="66"/>
      <c r="F1060" s="125"/>
      <c r="G1060" s="66"/>
      <c r="H1060" s="66"/>
      <c r="I1060" s="74"/>
      <c r="J1060" s="66"/>
    </row>
    <row r="1061" spans="1:10" s="59" customFormat="1" ht="12" customHeight="1">
      <c r="A1061" s="64"/>
      <c r="B1061" s="73"/>
      <c r="C1061" s="73"/>
      <c r="D1061" s="147"/>
      <c r="E1061" s="66"/>
      <c r="F1061" s="125"/>
      <c r="G1061" s="66"/>
      <c r="H1061" s="66"/>
      <c r="I1061" s="74"/>
      <c r="J1061" s="66"/>
    </row>
    <row r="1062" spans="1:10" s="59" customFormat="1" ht="12" customHeight="1">
      <c r="A1062" s="64"/>
      <c r="B1062" s="73"/>
      <c r="C1062" s="73"/>
      <c r="D1062" s="147"/>
      <c r="E1062" s="66"/>
      <c r="F1062" s="125"/>
      <c r="G1062" s="66"/>
      <c r="H1062" s="66"/>
      <c r="I1062" s="74"/>
      <c r="J1062" s="66"/>
    </row>
    <row r="1063" spans="1:10" s="59" customFormat="1" ht="12" customHeight="1">
      <c r="A1063" s="64"/>
      <c r="B1063" s="73"/>
      <c r="C1063" s="73"/>
      <c r="D1063" s="147"/>
      <c r="E1063" s="66"/>
      <c r="F1063" s="125"/>
      <c r="G1063" s="66"/>
      <c r="H1063" s="66"/>
      <c r="I1063" s="74"/>
      <c r="J1063" s="66"/>
    </row>
    <row r="1064" spans="1:10" s="59" customFormat="1" ht="12" customHeight="1">
      <c r="A1064" s="64"/>
      <c r="B1064" s="73"/>
      <c r="C1064" s="73"/>
      <c r="D1064" s="147"/>
      <c r="E1064" s="66"/>
      <c r="F1064" s="125"/>
      <c r="G1064" s="66"/>
      <c r="H1064" s="66"/>
      <c r="I1064" s="74"/>
      <c r="J1064" s="66"/>
    </row>
    <row r="1065" spans="1:10" s="59" customFormat="1" ht="12" customHeight="1">
      <c r="A1065" s="64"/>
      <c r="B1065" s="73"/>
      <c r="C1065" s="73"/>
      <c r="D1065" s="147"/>
      <c r="E1065" s="66"/>
      <c r="F1065" s="125"/>
      <c r="G1065" s="66"/>
      <c r="H1065" s="66"/>
      <c r="I1065" s="74"/>
      <c r="J1065" s="66"/>
    </row>
    <row r="1066" spans="1:10" s="59" customFormat="1" ht="12" customHeight="1">
      <c r="A1066" s="64"/>
      <c r="B1066" s="73"/>
      <c r="C1066" s="73"/>
      <c r="D1066" s="147"/>
      <c r="E1066" s="66"/>
      <c r="F1066" s="125"/>
      <c r="G1066" s="66"/>
      <c r="H1066" s="66"/>
      <c r="I1066" s="74"/>
      <c r="J1066" s="66"/>
    </row>
    <row r="1067" spans="1:10" s="59" customFormat="1" ht="12" customHeight="1">
      <c r="A1067" s="64"/>
      <c r="B1067" s="73"/>
      <c r="C1067" s="73"/>
      <c r="D1067" s="147"/>
      <c r="E1067" s="66"/>
      <c r="F1067" s="125"/>
      <c r="G1067" s="66"/>
      <c r="H1067" s="66"/>
      <c r="I1067" s="74"/>
      <c r="J1067" s="66"/>
    </row>
    <row r="1068" spans="1:10" s="59" customFormat="1" ht="12" customHeight="1">
      <c r="A1068" s="64"/>
      <c r="B1068" s="73"/>
      <c r="C1068" s="73"/>
      <c r="D1068" s="147"/>
      <c r="E1068" s="66"/>
      <c r="F1068" s="125"/>
      <c r="G1068" s="66"/>
      <c r="H1068" s="66"/>
      <c r="I1068" s="74"/>
      <c r="J1068" s="66"/>
    </row>
    <row r="1069" spans="1:10" s="59" customFormat="1" ht="12" customHeight="1">
      <c r="A1069" s="64"/>
      <c r="B1069" s="73"/>
      <c r="C1069" s="73"/>
      <c r="D1069" s="147"/>
      <c r="E1069" s="66"/>
      <c r="F1069" s="125"/>
      <c r="G1069" s="66"/>
      <c r="H1069" s="66"/>
      <c r="I1069" s="74"/>
      <c r="J1069" s="66"/>
    </row>
    <row r="1070" spans="1:10" s="59" customFormat="1" ht="12" customHeight="1">
      <c r="A1070" s="64"/>
      <c r="B1070" s="73"/>
      <c r="C1070" s="73"/>
      <c r="D1070" s="147"/>
      <c r="E1070" s="66"/>
      <c r="F1070" s="125"/>
      <c r="G1070" s="66"/>
      <c r="H1070" s="66"/>
      <c r="I1070" s="74"/>
      <c r="J1070" s="66"/>
    </row>
    <row r="1071" spans="1:10" s="59" customFormat="1" ht="12" customHeight="1">
      <c r="A1071" s="64"/>
      <c r="B1071" s="73"/>
      <c r="C1071" s="73"/>
      <c r="D1071" s="147"/>
      <c r="E1071" s="66"/>
      <c r="F1071" s="125"/>
      <c r="G1071" s="66"/>
      <c r="H1071" s="66"/>
      <c r="I1071" s="74"/>
      <c r="J1071" s="66"/>
    </row>
    <row r="1072" spans="1:10" s="59" customFormat="1" ht="12" customHeight="1">
      <c r="A1072" s="64"/>
      <c r="B1072" s="73"/>
      <c r="C1072" s="73"/>
      <c r="D1072" s="147"/>
      <c r="E1072" s="66"/>
      <c r="F1072" s="125"/>
      <c r="G1072" s="66"/>
      <c r="H1072" s="66"/>
      <c r="I1072" s="74"/>
      <c r="J1072" s="66"/>
    </row>
    <row r="1073" spans="1:10" s="59" customFormat="1" ht="12" customHeight="1">
      <c r="A1073" s="73"/>
      <c r="B1073" s="73"/>
      <c r="C1073" s="73"/>
      <c r="D1073" s="147"/>
      <c r="E1073" s="66"/>
      <c r="F1073" s="125"/>
      <c r="G1073" s="66"/>
      <c r="H1073" s="66"/>
      <c r="I1073" s="74"/>
      <c r="J1073" s="56"/>
    </row>
    <row r="1074" spans="1:10" s="59" customFormat="1" ht="12" customHeight="1">
      <c r="A1074" s="73"/>
      <c r="B1074" s="73"/>
      <c r="C1074" s="73"/>
      <c r="D1074" s="147"/>
      <c r="E1074" s="66"/>
      <c r="F1074" s="125"/>
      <c r="G1074" s="66"/>
      <c r="H1074" s="66"/>
      <c r="I1074" s="74"/>
      <c r="J1074" s="56"/>
    </row>
    <row r="1075" spans="1:10" s="59" customFormat="1" ht="12" customHeight="1">
      <c r="A1075" s="73"/>
      <c r="B1075" s="73"/>
      <c r="C1075" s="73"/>
      <c r="D1075" s="147"/>
      <c r="E1075" s="66"/>
      <c r="F1075" s="125"/>
      <c r="G1075" s="66"/>
      <c r="H1075" s="66"/>
      <c r="I1075" s="74"/>
      <c r="J1075" s="56"/>
    </row>
    <row r="1076" spans="1:10" s="59" customFormat="1" ht="12" customHeight="1">
      <c r="A1076" s="73"/>
      <c r="B1076" s="73"/>
      <c r="C1076" s="73"/>
      <c r="D1076" s="147"/>
      <c r="E1076" s="66"/>
      <c r="F1076" s="125"/>
      <c r="G1076" s="66"/>
      <c r="H1076" s="66"/>
      <c r="I1076" s="74"/>
      <c r="J1076" s="56"/>
    </row>
    <row r="1077" spans="1:10" s="59" customFormat="1" ht="12" customHeight="1">
      <c r="A1077" s="73"/>
      <c r="B1077" s="73"/>
      <c r="C1077" s="73"/>
      <c r="D1077" s="147"/>
      <c r="E1077" s="66"/>
      <c r="F1077" s="125"/>
      <c r="G1077" s="66"/>
      <c r="H1077" s="66"/>
      <c r="I1077" s="74"/>
      <c r="J1077" s="56"/>
    </row>
    <row r="1078" spans="1:10" s="59" customFormat="1" ht="12" customHeight="1" thickBot="1">
      <c r="A1078" s="64"/>
      <c r="B1078" s="16" t="s">
        <v>12</v>
      </c>
      <c r="C1078" s="64"/>
      <c r="D1078" s="147"/>
      <c r="E1078" s="66"/>
      <c r="F1078" s="137"/>
      <c r="G1078" s="61"/>
      <c r="H1078" s="61"/>
      <c r="I1078" s="91"/>
      <c r="J1078" s="96"/>
    </row>
    <row r="1079" spans="1:10" s="59" customFormat="1" ht="12" customHeight="1">
      <c r="A1079" s="76"/>
      <c r="B1079" s="77"/>
      <c r="C1079" s="77"/>
      <c r="D1079" s="151"/>
      <c r="E1079" s="78"/>
      <c r="F1079" s="124"/>
      <c r="G1079" s="78"/>
      <c r="H1079" s="78"/>
      <c r="I1079" s="79"/>
      <c r="J1079" s="80"/>
    </row>
    <row r="1080" spans="1:10" s="59" customFormat="1" ht="12" customHeight="1">
      <c r="A1080" s="81"/>
      <c r="B1080" s="84"/>
      <c r="C1080" s="73"/>
      <c r="D1080" s="147"/>
      <c r="E1080" s="66"/>
      <c r="F1080" s="125"/>
      <c r="G1080" s="66"/>
      <c r="H1080" s="66"/>
      <c r="I1080" s="74"/>
      <c r="J1080" s="83"/>
    </row>
    <row r="1081" spans="1:10" s="59" customFormat="1" ht="12" customHeight="1">
      <c r="A1081" s="81"/>
      <c r="B1081" s="84"/>
      <c r="C1081" s="73"/>
      <c r="D1081" s="147"/>
      <c r="E1081" s="66"/>
      <c r="F1081" s="125"/>
      <c r="G1081" s="66"/>
      <c r="H1081" s="66"/>
      <c r="I1081" s="74"/>
      <c r="J1081" s="83"/>
    </row>
    <row r="1082" spans="1:10" s="59" customFormat="1" ht="12" customHeight="1">
      <c r="A1082" s="81"/>
      <c r="B1082" s="73"/>
      <c r="C1082" s="73"/>
      <c r="D1082" s="147"/>
      <c r="E1082" s="66"/>
      <c r="F1082" s="125"/>
      <c r="G1082" s="66"/>
      <c r="H1082" s="66"/>
      <c r="I1082" s="74"/>
      <c r="J1082" s="83"/>
    </row>
    <row r="1083" spans="1:10" s="59" customFormat="1" ht="12" customHeight="1">
      <c r="A1083" s="81"/>
      <c r="B1083" s="73"/>
      <c r="C1083" s="73"/>
      <c r="D1083" s="147"/>
      <c r="E1083" s="66"/>
      <c r="F1083" s="125"/>
      <c r="G1083" s="66"/>
      <c r="H1083" s="66"/>
      <c r="I1083" s="74"/>
      <c r="J1083" s="83"/>
    </row>
    <row r="1084" spans="1:10" s="59" customFormat="1" ht="12" customHeight="1">
      <c r="A1084" s="81"/>
      <c r="B1084" s="73"/>
      <c r="C1084" s="73"/>
      <c r="D1084" s="147"/>
      <c r="E1084" s="66"/>
      <c r="F1084" s="125"/>
      <c r="G1084" s="66"/>
      <c r="H1084" s="66"/>
      <c r="I1084" s="74"/>
      <c r="J1084" s="83"/>
    </row>
    <row r="1085" spans="1:10" s="59" customFormat="1" ht="12" customHeight="1">
      <c r="A1085" s="81"/>
      <c r="B1085" s="73"/>
      <c r="C1085" s="73"/>
      <c r="D1085" s="147"/>
      <c r="E1085" s="66"/>
      <c r="F1085" s="125"/>
      <c r="G1085" s="66"/>
      <c r="H1085" s="66"/>
      <c r="I1085" s="74"/>
      <c r="J1085" s="83"/>
    </row>
    <row r="1086" spans="1:10" s="59" customFormat="1" ht="12" customHeight="1">
      <c r="A1086" s="81"/>
      <c r="B1086" s="73"/>
      <c r="C1086" s="73"/>
      <c r="D1086" s="147"/>
      <c r="E1086" s="66"/>
      <c r="F1086" s="125"/>
      <c r="G1086" s="66"/>
      <c r="H1086" s="66"/>
      <c r="I1086" s="74"/>
      <c r="J1086" s="83"/>
    </row>
    <row r="1087" spans="1:10" s="59" customFormat="1" ht="12" customHeight="1">
      <c r="A1087" s="81"/>
      <c r="B1087" s="73"/>
      <c r="C1087" s="73"/>
      <c r="D1087" s="147"/>
      <c r="E1087" s="66"/>
      <c r="F1087" s="125"/>
      <c r="G1087" s="66"/>
      <c r="H1087" s="66"/>
      <c r="I1087" s="74"/>
      <c r="J1087" s="83"/>
    </row>
    <row r="1088" spans="1:10" s="59" customFormat="1" ht="12" customHeight="1" thickBot="1">
      <c r="A1088" s="97"/>
      <c r="B1088" s="98"/>
      <c r="C1088" s="98"/>
      <c r="D1088" s="152"/>
      <c r="E1088" s="99"/>
      <c r="F1088" s="126"/>
      <c r="G1088" s="99"/>
      <c r="H1088" s="99"/>
      <c r="I1088" s="100"/>
      <c r="J1088" s="101"/>
    </row>
    <row r="1089" spans="1:10" s="59" customFormat="1" ht="12" customHeight="1">
      <c r="A1089" s="65"/>
      <c r="B1089" s="65"/>
      <c r="C1089" s="65"/>
      <c r="D1089" s="54"/>
      <c r="E1089" s="54"/>
      <c r="F1089" s="138"/>
      <c r="G1089" s="54"/>
      <c r="H1089" s="54"/>
      <c r="I1089" s="148"/>
    </row>
    <row r="1090" spans="1:10" s="59" customFormat="1" ht="12" customHeight="1">
      <c r="A1090" s="65"/>
      <c r="B1090" s="6" t="str">
        <f>Inputs!$D$2</f>
        <v>Rocky Mountain Power</v>
      </c>
      <c r="C1090" s="49"/>
      <c r="D1090" s="52"/>
      <c r="E1090" s="52"/>
      <c r="F1090" s="116"/>
      <c r="G1090" s="52"/>
      <c r="H1090" s="52"/>
      <c r="I1090" s="60" t="s">
        <v>0</v>
      </c>
      <c r="J1090" s="61">
        <v>12.17</v>
      </c>
    </row>
    <row r="1091" spans="1:10" s="59" customFormat="1" ht="12" customHeight="1">
      <c r="A1091" s="65"/>
      <c r="B1091" s="6" t="str">
        <f>Inputs!$D$3</f>
        <v>Utah General Rate Case - June 2015</v>
      </c>
      <c r="C1091" s="49"/>
      <c r="D1091" s="52"/>
      <c r="E1091" s="52"/>
      <c r="F1091" s="116"/>
      <c r="G1091" s="52"/>
      <c r="H1091" s="52"/>
      <c r="I1091" s="50"/>
      <c r="J1091" s="62"/>
    </row>
    <row r="1092" spans="1:10" s="59" customFormat="1" ht="12" customHeight="1">
      <c r="A1092" s="65"/>
      <c r="B1092" s="25" t="s">
        <v>665</v>
      </c>
      <c r="C1092" s="49"/>
      <c r="D1092" s="52"/>
      <c r="E1092" s="52"/>
      <c r="F1092" s="116"/>
      <c r="G1092" s="52"/>
      <c r="H1092" s="52"/>
      <c r="I1092" s="50"/>
      <c r="J1092" s="62"/>
    </row>
    <row r="1093" spans="1:10" s="59" customFormat="1" ht="12" customHeight="1">
      <c r="A1093" s="65"/>
      <c r="B1093" s="49"/>
      <c r="C1093" s="49"/>
      <c r="D1093" s="52"/>
      <c r="E1093" s="52"/>
      <c r="F1093" s="116"/>
      <c r="G1093" s="52"/>
      <c r="H1093" s="52"/>
      <c r="I1093" s="50"/>
      <c r="J1093" s="62"/>
    </row>
    <row r="1094" spans="1:10" s="59" customFormat="1" ht="12" customHeight="1">
      <c r="A1094" s="65"/>
      <c r="B1094" s="49"/>
      <c r="C1094" s="49"/>
      <c r="D1094" s="52"/>
      <c r="E1094" s="52"/>
      <c r="F1094" s="117" t="s">
        <v>583</v>
      </c>
      <c r="G1094" s="52"/>
      <c r="H1094" s="52"/>
      <c r="I1094" s="50"/>
      <c r="J1094" s="62"/>
    </row>
    <row r="1095" spans="1:10" s="59" customFormat="1" ht="12" customHeight="1">
      <c r="A1095" s="65"/>
      <c r="B1095" s="49"/>
      <c r="C1095" s="49"/>
      <c r="D1095" s="52"/>
      <c r="E1095" s="52"/>
      <c r="F1095" s="117" t="s">
        <v>1</v>
      </c>
      <c r="G1095" s="52"/>
      <c r="H1095" s="52"/>
      <c r="I1095" s="63" t="str">
        <f>+Inputs!$D$6</f>
        <v>UTAH</v>
      </c>
      <c r="J1095" s="52"/>
    </row>
    <row r="1096" spans="1:10" s="59" customFormat="1" ht="12" customHeight="1">
      <c r="A1096" s="65"/>
      <c r="B1096" s="49"/>
      <c r="C1096" s="49"/>
      <c r="D1096" s="33" t="s">
        <v>2</v>
      </c>
      <c r="E1096" s="33" t="s">
        <v>3</v>
      </c>
      <c r="F1096" s="38" t="s">
        <v>4</v>
      </c>
      <c r="G1096" s="33" t="s">
        <v>5</v>
      </c>
      <c r="H1096" s="39" t="s">
        <v>6</v>
      </c>
      <c r="I1096" s="34" t="s">
        <v>7</v>
      </c>
      <c r="J1096" s="33" t="s">
        <v>8</v>
      </c>
    </row>
    <row r="1097" spans="1:10" s="59" customFormat="1" ht="12" customHeight="1">
      <c r="A1097" s="73"/>
      <c r="B1097" s="7" t="s">
        <v>10</v>
      </c>
      <c r="C1097" s="73"/>
      <c r="D1097" s="66"/>
      <c r="E1097" s="66"/>
      <c r="F1097" s="125"/>
      <c r="G1097" s="66"/>
      <c r="H1097" s="66"/>
      <c r="I1097" s="82"/>
      <c r="J1097" s="70"/>
    </row>
    <row r="1098" spans="1:10" s="59" customFormat="1" ht="12" customHeight="1">
      <c r="A1098" s="73"/>
      <c r="B1098" s="69" t="s">
        <v>624</v>
      </c>
      <c r="C1098" s="158"/>
      <c r="D1098" s="141">
        <v>312</v>
      </c>
      <c r="E1098" s="103">
        <v>3</v>
      </c>
      <c r="F1098" s="56">
        <v>-787352.35877538449</v>
      </c>
      <c r="G1098" s="71" t="s">
        <v>28</v>
      </c>
      <c r="H1098" s="55">
        <f>VLOOKUP(G1098,'Rebuttal Alloc. Factors'!$B$2:$M$110,7,FALSE)</f>
        <v>0.4262831716003761</v>
      </c>
      <c r="I1098" s="56">
        <f t="shared" ref="I1098" si="17">F1098*H1098</f>
        <v>-335635.06066580809</v>
      </c>
      <c r="J1098" s="242" t="s">
        <v>493</v>
      </c>
    </row>
    <row r="1099" spans="1:10" s="59" customFormat="1" ht="12" customHeight="1">
      <c r="A1099" s="73"/>
      <c r="B1099" s="73"/>
      <c r="C1099" s="73"/>
      <c r="D1099" s="66"/>
      <c r="E1099" s="66"/>
      <c r="F1099" s="93"/>
      <c r="G1099" s="115"/>
      <c r="H1099" s="55"/>
      <c r="I1099" s="56"/>
      <c r="J1099" s="68"/>
    </row>
    <row r="1100" spans="1:10" s="59" customFormat="1" ht="12" customHeight="1">
      <c r="A1100" s="73"/>
      <c r="B1100" s="73"/>
      <c r="C1100" s="73"/>
      <c r="D1100" s="66"/>
      <c r="E1100" s="66"/>
      <c r="F1100" s="93"/>
      <c r="G1100" s="115"/>
      <c r="H1100" s="55"/>
      <c r="I1100" s="56"/>
      <c r="J1100" s="68"/>
    </row>
    <row r="1101" spans="1:10" s="59" customFormat="1" ht="12" customHeight="1">
      <c r="A1101" s="73"/>
      <c r="B1101" s="7" t="s">
        <v>615</v>
      </c>
      <c r="C1101" s="73"/>
      <c r="D1101" s="66"/>
      <c r="E1101" s="66"/>
      <c r="F1101" s="125"/>
      <c r="G1101" s="66"/>
      <c r="H1101" s="66"/>
      <c r="I1101" s="82"/>
      <c r="J1101" s="70"/>
    </row>
    <row r="1102" spans="1:10" s="59" customFormat="1" ht="12" customHeight="1">
      <c r="A1102" s="73"/>
      <c r="B1102" s="69" t="s">
        <v>617</v>
      </c>
      <c r="C1102" s="158"/>
      <c r="D1102" s="141" t="s">
        <v>269</v>
      </c>
      <c r="E1102" s="103">
        <v>3</v>
      </c>
      <c r="F1102" s="56">
        <v>1487.5613478639902</v>
      </c>
      <c r="G1102" s="71" t="s">
        <v>28</v>
      </c>
      <c r="H1102" s="55">
        <f>VLOOKUP(G1102,'Rebuttal Alloc. Factors'!$B$2:$M$110,7,FALSE)</f>
        <v>0.4262831716003761</v>
      </c>
      <c r="I1102" s="56">
        <f t="shared" ref="I1102" si="18">F1102*H1102</f>
        <v>634.12236931759207</v>
      </c>
      <c r="J1102" s="242" t="s">
        <v>493</v>
      </c>
    </row>
    <row r="1103" spans="1:10" s="59" customFormat="1" ht="12" customHeight="1">
      <c r="A1103" s="73"/>
      <c r="B1103" s="89"/>
      <c r="C1103" s="73"/>
      <c r="D1103" s="147"/>
      <c r="E1103" s="66"/>
      <c r="F1103" s="93"/>
      <c r="G1103" s="115"/>
      <c r="H1103" s="55"/>
      <c r="I1103" s="93"/>
      <c r="J1103" s="68"/>
    </row>
    <row r="1104" spans="1:10" s="59" customFormat="1" ht="12" customHeight="1">
      <c r="A1104" s="73"/>
      <c r="B1104" s="73"/>
      <c r="C1104" s="73"/>
      <c r="D1104" s="147"/>
      <c r="E1104" s="66"/>
      <c r="F1104" s="93"/>
      <c r="G1104" s="115"/>
      <c r="H1104" s="55"/>
      <c r="I1104" s="56"/>
      <c r="J1104" s="68"/>
    </row>
    <row r="1105" spans="1:10" s="59" customFormat="1" ht="12" customHeight="1">
      <c r="A1105" s="73"/>
      <c r="B1105" s="7" t="s">
        <v>192</v>
      </c>
      <c r="C1105" s="73"/>
      <c r="D1105" s="66"/>
      <c r="E1105" s="66"/>
      <c r="F1105" s="125"/>
      <c r="G1105" s="66"/>
      <c r="H1105" s="66"/>
      <c r="I1105" s="82"/>
      <c r="J1105" s="70"/>
    </row>
    <row r="1106" spans="1:10" s="59" customFormat="1" ht="12" customHeight="1">
      <c r="A1106" s="73"/>
      <c r="B1106" s="69" t="s">
        <v>618</v>
      </c>
      <c r="C1106" s="158"/>
      <c r="D1106" s="141" t="s">
        <v>258</v>
      </c>
      <c r="E1106" s="103">
        <v>3</v>
      </c>
      <c r="F1106" s="56">
        <v>-17856.944260832923</v>
      </c>
      <c r="G1106" s="71" t="s">
        <v>28</v>
      </c>
      <c r="H1106" s="55">
        <f>VLOOKUP(G1106,'Rebuttal Alloc. Factors'!$B$2:$M$110,7,FALSE)</f>
        <v>0.4262831716003761</v>
      </c>
      <c r="I1106" s="56">
        <f t="shared" ref="I1106" si="19">F1106*H1106</f>
        <v>-7612.1148345989923</v>
      </c>
      <c r="J1106" s="242" t="s">
        <v>493</v>
      </c>
    </row>
    <row r="1107" spans="1:10" s="59" customFormat="1" ht="12" customHeight="1">
      <c r="A1107" s="73"/>
      <c r="B1107" s="69"/>
      <c r="C1107" s="65"/>
      <c r="D1107" s="54"/>
      <c r="E1107" s="54"/>
      <c r="F1107" s="71"/>
      <c r="G1107" s="54"/>
      <c r="H1107" s="55"/>
      <c r="I1107" s="56"/>
      <c r="J1107" s="68"/>
    </row>
    <row r="1108" spans="1:10" s="59" customFormat="1" ht="12" customHeight="1">
      <c r="A1108" s="73"/>
      <c r="B1108" s="69"/>
      <c r="C1108" s="65"/>
      <c r="D1108" s="54"/>
      <c r="E1108" s="54"/>
      <c r="F1108" s="71"/>
      <c r="G1108" s="54"/>
      <c r="H1108" s="55"/>
      <c r="I1108" s="56"/>
      <c r="J1108" s="68"/>
    </row>
    <row r="1109" spans="1:10" s="59" customFormat="1" ht="12" customHeight="1">
      <c r="A1109" s="73"/>
      <c r="B1109" s="7" t="s">
        <v>306</v>
      </c>
      <c r="C1109" s="73"/>
      <c r="D1109" s="147"/>
      <c r="E1109" s="66"/>
      <c r="F1109" s="106"/>
      <c r="G1109" s="115"/>
      <c r="H1109" s="55"/>
      <c r="I1109" s="56"/>
      <c r="J1109" s="67"/>
    </row>
    <row r="1110" spans="1:10" s="59" customFormat="1" ht="12" customHeight="1">
      <c r="A1110" s="73"/>
      <c r="B1110" s="102" t="s">
        <v>492</v>
      </c>
      <c r="C1110" s="158"/>
      <c r="D1110" s="141" t="s">
        <v>220</v>
      </c>
      <c r="E1110" s="103">
        <v>3</v>
      </c>
      <c r="F1110" s="56">
        <v>-17856.944260832923</v>
      </c>
      <c r="G1110" s="71" t="s">
        <v>28</v>
      </c>
      <c r="H1110" s="55">
        <f>VLOOKUP(G1110,'Rebuttal Alloc. Factors'!$B$2:$M$110,7,FALSE)</f>
        <v>0.4262831716003761</v>
      </c>
      <c r="I1110" s="56">
        <f t="shared" ref="I1110:I1113" si="20">F1110*H1110</f>
        <v>-7612.1148345989923</v>
      </c>
      <c r="J1110" s="67"/>
    </row>
    <row r="1111" spans="1:10" s="59" customFormat="1" ht="12" customHeight="1">
      <c r="A1111" s="73"/>
      <c r="B1111" s="102" t="s">
        <v>221</v>
      </c>
      <c r="C1111" s="158"/>
      <c r="D1111" s="141" t="s">
        <v>222</v>
      </c>
      <c r="E1111" s="103">
        <v>3</v>
      </c>
      <c r="F1111" s="56">
        <v>-174558</v>
      </c>
      <c r="G1111" s="71" t="s">
        <v>28</v>
      </c>
      <c r="H1111" s="55">
        <f>VLOOKUP(G1111,'Rebuttal Alloc. Factors'!$B$2:$M$110,7,FALSE)</f>
        <v>0.4262831716003761</v>
      </c>
      <c r="I1111" s="56">
        <f t="shared" si="20"/>
        <v>-74411.137868218444</v>
      </c>
      <c r="J1111" s="67"/>
    </row>
    <row r="1112" spans="1:10" s="59" customFormat="1" ht="12" customHeight="1">
      <c r="A1112" s="73"/>
      <c r="B1112" s="102" t="s">
        <v>491</v>
      </c>
      <c r="C1112" s="158"/>
      <c r="D1112" s="141">
        <v>41010</v>
      </c>
      <c r="E1112" s="103">
        <v>3</v>
      </c>
      <c r="F1112" s="56">
        <v>-59469</v>
      </c>
      <c r="G1112" s="71" t="s">
        <v>28</v>
      </c>
      <c r="H1112" s="55">
        <f>VLOOKUP(G1112,'Rebuttal Alloc. Factors'!$B$2:$M$110,7,FALSE)</f>
        <v>0.4262831716003761</v>
      </c>
      <c r="I1112" s="56">
        <f t="shared" si="20"/>
        <v>-25350.633931902765</v>
      </c>
      <c r="J1112" s="67"/>
    </row>
    <row r="1113" spans="1:10" s="59" customFormat="1" ht="12" customHeight="1">
      <c r="A1113" s="73"/>
      <c r="B1113" s="102" t="s">
        <v>628</v>
      </c>
      <c r="C1113" s="158"/>
      <c r="D1113" s="141">
        <v>282</v>
      </c>
      <c r="E1113" s="103">
        <v>3</v>
      </c>
      <c r="F1113" s="56">
        <v>5925.3824276923078</v>
      </c>
      <c r="G1113" s="71" t="s">
        <v>28</v>
      </c>
      <c r="H1113" s="55">
        <f>VLOOKUP(G1113,'Rebuttal Alloc. Factors'!$B$2:$M$110,7,FALSE)</f>
        <v>0.4262831716003761</v>
      </c>
      <c r="I1113" s="56">
        <f t="shared" si="20"/>
        <v>2525.8908142218133</v>
      </c>
      <c r="J1113" s="67"/>
    </row>
    <row r="1114" spans="1:10" s="59" customFormat="1" ht="12" customHeight="1">
      <c r="A1114" s="73"/>
      <c r="B1114" s="102"/>
      <c r="C1114" s="158"/>
      <c r="D1114" s="141"/>
      <c r="E1114" s="103"/>
      <c r="F1114" s="56"/>
      <c r="G1114" s="71"/>
      <c r="H1114" s="55"/>
      <c r="I1114" s="56"/>
      <c r="J1114" s="67"/>
    </row>
    <row r="1115" spans="1:10" s="59" customFormat="1" ht="12" customHeight="1">
      <c r="A1115" s="73"/>
      <c r="B1115" s="102"/>
      <c r="C1115" s="73"/>
      <c r="D1115" s="141"/>
      <c r="E1115" s="103"/>
      <c r="F1115" s="56"/>
      <c r="G1115" s="71"/>
      <c r="H1115" s="55"/>
      <c r="I1115" s="56"/>
      <c r="J1115" s="67"/>
    </row>
    <row r="1116" spans="1:10" s="59" customFormat="1" ht="12" customHeight="1">
      <c r="A1116" s="73"/>
      <c r="B1116" s="84"/>
      <c r="C1116" s="73"/>
      <c r="D1116" s="147"/>
      <c r="E1116" s="66"/>
      <c r="F1116" s="106"/>
      <c r="G1116" s="115"/>
      <c r="H1116" s="55"/>
      <c r="I1116" s="56"/>
      <c r="J1116" s="68"/>
    </row>
    <row r="1117" spans="1:10" s="59" customFormat="1" ht="12" customHeight="1">
      <c r="A1117" s="73"/>
      <c r="B1117" s="8"/>
      <c r="C1117" s="73"/>
      <c r="D1117" s="147"/>
      <c r="E1117" s="66"/>
      <c r="F1117" s="106"/>
      <c r="G1117" s="115"/>
      <c r="H1117" s="55"/>
      <c r="I1117" s="56"/>
      <c r="J1117" s="147"/>
    </row>
    <row r="1118" spans="1:10" s="59" customFormat="1" ht="12" customHeight="1">
      <c r="A1118" s="73"/>
      <c r="B1118" s="242" t="s">
        <v>493</v>
      </c>
      <c r="C1118" s="73" t="s">
        <v>704</v>
      </c>
      <c r="D1118" s="147"/>
      <c r="E1118" s="66"/>
      <c r="F1118" s="106"/>
      <c r="G1118" s="115"/>
      <c r="H1118" s="55"/>
      <c r="I1118" s="106"/>
      <c r="J1118" s="147"/>
    </row>
    <row r="1119" spans="1:10" s="59" customFormat="1" ht="12" customHeight="1">
      <c r="A1119" s="73"/>
      <c r="B1119" s="89"/>
      <c r="C1119" s="73"/>
      <c r="D1119" s="147"/>
      <c r="E1119" s="66"/>
      <c r="F1119" s="106"/>
      <c r="G1119" s="115"/>
      <c r="H1119" s="55"/>
      <c r="I1119" s="56"/>
      <c r="J1119" s="147"/>
    </row>
    <row r="1120" spans="1:10" s="59" customFormat="1" ht="12" customHeight="1">
      <c r="A1120" s="73"/>
      <c r="B1120" s="84"/>
      <c r="C1120" s="73"/>
      <c r="D1120" s="147"/>
      <c r="E1120" s="66"/>
      <c r="F1120" s="106"/>
      <c r="G1120" s="115"/>
      <c r="H1120" s="55"/>
      <c r="I1120" s="106"/>
      <c r="J1120" s="67"/>
    </row>
    <row r="1121" spans="1:10" s="59" customFormat="1" ht="12" customHeight="1">
      <c r="A1121" s="73"/>
      <c r="B1121" s="84"/>
      <c r="C1121" s="73"/>
      <c r="D1121" s="147"/>
      <c r="E1121" s="66"/>
      <c r="F1121" s="106"/>
      <c r="G1121" s="66"/>
      <c r="H1121" s="66"/>
      <c r="I1121" s="56"/>
      <c r="J1121" s="56"/>
    </row>
    <row r="1122" spans="1:10" s="59" customFormat="1" ht="12" customHeight="1">
      <c r="A1122" s="73"/>
      <c r="B1122" s="84"/>
      <c r="C1122" s="73"/>
      <c r="D1122" s="147"/>
      <c r="E1122" s="66"/>
      <c r="F1122" s="106"/>
      <c r="G1122" s="66"/>
      <c r="H1122" s="66"/>
      <c r="I1122" s="56"/>
      <c r="J1122" s="56"/>
    </row>
    <row r="1123" spans="1:10" s="59" customFormat="1" ht="12" customHeight="1">
      <c r="A1123" s="73"/>
      <c r="B1123" s="84"/>
      <c r="C1123" s="73"/>
      <c r="D1123" s="147"/>
      <c r="E1123" s="66"/>
      <c r="F1123" s="106"/>
      <c r="G1123" s="66"/>
      <c r="H1123" s="66"/>
      <c r="I1123" s="74"/>
      <c r="J1123" s="56"/>
    </row>
    <row r="1124" spans="1:10" s="59" customFormat="1" ht="12" customHeight="1">
      <c r="A1124" s="64"/>
      <c r="B1124" s="73"/>
      <c r="C1124" s="73"/>
      <c r="D1124" s="147"/>
      <c r="E1124" s="66"/>
      <c r="F1124" s="106"/>
      <c r="G1124" s="66"/>
      <c r="H1124" s="66"/>
      <c r="I1124" s="56"/>
      <c r="J1124" s="67"/>
    </row>
    <row r="1125" spans="1:10" s="59" customFormat="1" ht="12" customHeight="1">
      <c r="A1125" s="64"/>
      <c r="B1125" s="73"/>
      <c r="C1125" s="73"/>
      <c r="D1125" s="147"/>
      <c r="E1125" s="66"/>
      <c r="F1125" s="125"/>
      <c r="G1125" s="123"/>
      <c r="H1125" s="66"/>
      <c r="I1125" s="74"/>
      <c r="J1125" s="66"/>
    </row>
    <row r="1126" spans="1:10" s="59" customFormat="1" ht="12" customHeight="1">
      <c r="A1126" s="64"/>
      <c r="B1126" s="73"/>
      <c r="C1126" s="73"/>
      <c r="D1126" s="147"/>
      <c r="E1126" s="66"/>
      <c r="F1126" s="150"/>
      <c r="G1126" s="115"/>
      <c r="H1126" s="55"/>
      <c r="I1126" s="56"/>
      <c r="J1126" s="66"/>
    </row>
    <row r="1127" spans="1:10" s="59" customFormat="1" ht="12" customHeight="1">
      <c r="A1127" s="64"/>
      <c r="B1127" s="73"/>
      <c r="C1127" s="73"/>
      <c r="D1127" s="147"/>
      <c r="E1127" s="66"/>
      <c r="F1127" s="125"/>
      <c r="G1127" s="66"/>
      <c r="H1127" s="66"/>
      <c r="I1127" s="74"/>
      <c r="J1127" s="66"/>
    </row>
    <row r="1128" spans="1:10" s="59" customFormat="1" ht="12" customHeight="1">
      <c r="A1128" s="64"/>
      <c r="B1128" s="73"/>
      <c r="C1128" s="73"/>
      <c r="D1128" s="147"/>
      <c r="E1128" s="66"/>
      <c r="F1128" s="125"/>
      <c r="G1128" s="66"/>
      <c r="H1128" s="66"/>
      <c r="I1128" s="74"/>
      <c r="J1128" s="66"/>
    </row>
    <row r="1129" spans="1:10" s="59" customFormat="1" ht="12" customHeight="1">
      <c r="A1129" s="64"/>
      <c r="B1129" s="73"/>
      <c r="C1129" s="73"/>
      <c r="D1129" s="147"/>
      <c r="E1129" s="66"/>
      <c r="F1129" s="125"/>
      <c r="G1129" s="66"/>
      <c r="H1129" s="66"/>
      <c r="I1129" s="74"/>
      <c r="J1129" s="66"/>
    </row>
    <row r="1130" spans="1:10" s="59" customFormat="1" ht="12" customHeight="1">
      <c r="A1130" s="64"/>
      <c r="B1130" s="73"/>
      <c r="C1130" s="73"/>
      <c r="D1130" s="147"/>
      <c r="E1130" s="66"/>
      <c r="F1130" s="125"/>
      <c r="G1130" s="66"/>
      <c r="H1130" s="66"/>
      <c r="I1130" s="74"/>
      <c r="J1130" s="66"/>
    </row>
    <row r="1131" spans="1:10" s="59" customFormat="1" ht="12" customHeight="1">
      <c r="A1131" s="64"/>
      <c r="B1131" s="73"/>
      <c r="C1131" s="73"/>
      <c r="D1131" s="147"/>
      <c r="E1131" s="66"/>
      <c r="F1131" s="125"/>
      <c r="G1131" s="66"/>
      <c r="H1131" s="66"/>
      <c r="I1131" s="74"/>
      <c r="J1131" s="66"/>
    </row>
    <row r="1132" spans="1:10" s="59" customFormat="1" ht="12" customHeight="1">
      <c r="A1132" s="64"/>
      <c r="B1132" s="73"/>
      <c r="C1132" s="73"/>
      <c r="D1132" s="147"/>
      <c r="E1132" s="66"/>
      <c r="F1132" s="125"/>
      <c r="G1132" s="66"/>
      <c r="H1132" s="66"/>
      <c r="I1132" s="74"/>
      <c r="J1132" s="66"/>
    </row>
    <row r="1133" spans="1:10" s="59" customFormat="1" ht="12" customHeight="1">
      <c r="A1133" s="64"/>
      <c r="B1133" s="73"/>
      <c r="C1133" s="73"/>
      <c r="D1133" s="147"/>
      <c r="E1133" s="66"/>
      <c r="F1133" s="125"/>
      <c r="G1133" s="66"/>
      <c r="H1133" s="66"/>
      <c r="I1133" s="74"/>
      <c r="J1133" s="66"/>
    </row>
    <row r="1134" spans="1:10" s="59" customFormat="1" ht="12" customHeight="1">
      <c r="A1134" s="64"/>
      <c r="B1134" s="73"/>
      <c r="C1134" s="73"/>
      <c r="D1134" s="147"/>
      <c r="E1134" s="66"/>
      <c r="F1134" s="125"/>
      <c r="G1134" s="66"/>
      <c r="H1134" s="66"/>
      <c r="I1134" s="74"/>
      <c r="J1134" s="66"/>
    </row>
    <row r="1135" spans="1:10" s="59" customFormat="1" ht="12" customHeight="1">
      <c r="A1135" s="64"/>
      <c r="B1135" s="73"/>
      <c r="C1135" s="73"/>
      <c r="D1135" s="147"/>
      <c r="E1135" s="66"/>
      <c r="F1135" s="125"/>
      <c r="G1135" s="66"/>
      <c r="H1135" s="66"/>
      <c r="I1135" s="74"/>
      <c r="J1135" s="66"/>
    </row>
    <row r="1136" spans="1:10" s="59" customFormat="1" ht="12" customHeight="1">
      <c r="A1136" s="64"/>
      <c r="B1136" s="73"/>
      <c r="C1136" s="73"/>
      <c r="D1136" s="147"/>
      <c r="E1136" s="66"/>
      <c r="F1136" s="125"/>
      <c r="G1136" s="66"/>
      <c r="H1136" s="66"/>
      <c r="I1136" s="74"/>
      <c r="J1136" s="66"/>
    </row>
    <row r="1137" spans="1:10" s="59" customFormat="1" ht="12" customHeight="1">
      <c r="A1137" s="64"/>
      <c r="B1137" s="73"/>
      <c r="C1137" s="73"/>
      <c r="D1137" s="147"/>
      <c r="E1137" s="66"/>
      <c r="F1137" s="125"/>
      <c r="G1137" s="66"/>
      <c r="H1137" s="66"/>
      <c r="I1137" s="74"/>
      <c r="J1137" s="66"/>
    </row>
    <row r="1138" spans="1:10" s="59" customFormat="1" ht="12" customHeight="1">
      <c r="A1138" s="64"/>
      <c r="B1138" s="73"/>
      <c r="C1138" s="73"/>
      <c r="D1138" s="147"/>
      <c r="E1138" s="66"/>
      <c r="F1138" s="125"/>
      <c r="G1138" s="66"/>
      <c r="H1138" s="66"/>
      <c r="I1138" s="74"/>
      <c r="J1138" s="66"/>
    </row>
    <row r="1139" spans="1:10" s="59" customFormat="1" ht="12" customHeight="1">
      <c r="A1139" s="64"/>
      <c r="B1139" s="73"/>
      <c r="C1139" s="73"/>
      <c r="D1139" s="147"/>
      <c r="E1139" s="66"/>
      <c r="F1139" s="125"/>
      <c r="G1139" s="66"/>
      <c r="H1139" s="66"/>
      <c r="I1139" s="74"/>
      <c r="J1139" s="66"/>
    </row>
    <row r="1140" spans="1:10" s="59" customFormat="1" ht="12" customHeight="1">
      <c r="A1140" s="64"/>
      <c r="B1140" s="73"/>
      <c r="C1140" s="73"/>
      <c r="D1140" s="147"/>
      <c r="E1140" s="66"/>
      <c r="F1140" s="125"/>
      <c r="G1140" s="66"/>
      <c r="H1140" s="66"/>
      <c r="I1140" s="74"/>
      <c r="J1140" s="66"/>
    </row>
    <row r="1141" spans="1:10" s="59" customFormat="1" ht="12" customHeight="1">
      <c r="A1141" s="73"/>
      <c r="B1141" s="73"/>
      <c r="C1141" s="73"/>
      <c r="D1141" s="147"/>
      <c r="E1141" s="66"/>
      <c r="F1141" s="125"/>
      <c r="G1141" s="66"/>
      <c r="H1141" s="66"/>
      <c r="I1141" s="74"/>
      <c r="J1141" s="56"/>
    </row>
    <row r="1142" spans="1:10" s="59" customFormat="1" ht="12" customHeight="1">
      <c r="A1142" s="73"/>
      <c r="B1142" s="73"/>
      <c r="C1142" s="73"/>
      <c r="D1142" s="147"/>
      <c r="E1142" s="66"/>
      <c r="F1142" s="125"/>
      <c r="G1142" s="66"/>
      <c r="H1142" s="66"/>
      <c r="I1142" s="74"/>
      <c r="J1142" s="56"/>
    </row>
    <row r="1143" spans="1:10" s="59" customFormat="1" ht="12" customHeight="1">
      <c r="A1143" s="73"/>
      <c r="B1143" s="73"/>
      <c r="C1143" s="73"/>
      <c r="D1143" s="147"/>
      <c r="E1143" s="66"/>
      <c r="F1143" s="125"/>
      <c r="G1143" s="66"/>
      <c r="H1143" s="66"/>
      <c r="I1143" s="74"/>
      <c r="J1143" s="56"/>
    </row>
    <row r="1144" spans="1:10" s="59" customFormat="1" ht="12" customHeight="1">
      <c r="A1144" s="73"/>
      <c r="B1144" s="73"/>
      <c r="C1144" s="73"/>
      <c r="D1144" s="147"/>
      <c r="E1144" s="66"/>
      <c r="F1144" s="125"/>
      <c r="G1144" s="66"/>
      <c r="H1144" s="66"/>
      <c r="I1144" s="74"/>
      <c r="J1144" s="56"/>
    </row>
    <row r="1145" spans="1:10" s="59" customFormat="1" ht="12" customHeight="1">
      <c r="A1145" s="73"/>
      <c r="B1145" s="73"/>
      <c r="C1145" s="73"/>
      <c r="D1145" s="147"/>
      <c r="E1145" s="66"/>
      <c r="F1145" s="125"/>
      <c r="G1145" s="66"/>
      <c r="H1145" s="66"/>
      <c r="I1145" s="74"/>
      <c r="J1145" s="56"/>
    </row>
    <row r="1146" spans="1:10" s="59" customFormat="1" ht="12" customHeight="1" thickBot="1">
      <c r="A1146" s="64"/>
      <c r="B1146" s="16" t="s">
        <v>12</v>
      </c>
      <c r="C1146" s="64"/>
      <c r="D1146" s="147"/>
      <c r="E1146" s="66"/>
      <c r="F1146" s="137"/>
      <c r="G1146" s="61"/>
      <c r="H1146" s="61"/>
      <c r="I1146" s="91"/>
      <c r="J1146" s="96"/>
    </row>
    <row r="1147" spans="1:10" s="59" customFormat="1" ht="12" customHeight="1">
      <c r="A1147" s="76"/>
      <c r="B1147" s="77"/>
      <c r="C1147" s="77"/>
      <c r="D1147" s="151"/>
      <c r="E1147" s="78"/>
      <c r="F1147" s="124"/>
      <c r="G1147" s="78"/>
      <c r="H1147" s="78"/>
      <c r="I1147" s="79"/>
      <c r="J1147" s="80"/>
    </row>
    <row r="1148" spans="1:10" s="59" customFormat="1" ht="12" customHeight="1">
      <c r="A1148" s="81"/>
      <c r="B1148" s="84"/>
      <c r="C1148" s="73"/>
      <c r="D1148" s="147"/>
      <c r="E1148" s="66"/>
      <c r="F1148" s="125"/>
      <c r="G1148" s="66"/>
      <c r="H1148" s="66"/>
      <c r="I1148" s="74"/>
      <c r="J1148" s="83"/>
    </row>
    <row r="1149" spans="1:10" s="59" customFormat="1" ht="12" customHeight="1">
      <c r="A1149" s="81"/>
      <c r="B1149" s="84"/>
      <c r="C1149" s="73"/>
      <c r="D1149" s="147"/>
      <c r="E1149" s="66"/>
      <c r="F1149" s="125"/>
      <c r="G1149" s="66"/>
      <c r="H1149" s="66"/>
      <c r="I1149" s="74"/>
      <c r="J1149" s="83"/>
    </row>
    <row r="1150" spans="1:10" s="59" customFormat="1" ht="12" customHeight="1">
      <c r="A1150" s="81"/>
      <c r="B1150" s="73"/>
      <c r="C1150" s="73"/>
      <c r="D1150" s="147"/>
      <c r="E1150" s="66"/>
      <c r="F1150" s="125"/>
      <c r="G1150" s="66"/>
      <c r="H1150" s="66"/>
      <c r="I1150" s="74"/>
      <c r="J1150" s="83"/>
    </row>
    <row r="1151" spans="1:10" s="59" customFormat="1" ht="12" customHeight="1">
      <c r="A1151" s="81"/>
      <c r="B1151" s="73"/>
      <c r="C1151" s="73"/>
      <c r="D1151" s="147"/>
      <c r="E1151" s="66"/>
      <c r="F1151" s="125"/>
      <c r="G1151" s="66"/>
      <c r="H1151" s="66"/>
      <c r="I1151" s="74"/>
      <c r="J1151" s="83"/>
    </row>
    <row r="1152" spans="1:10" s="59" customFormat="1" ht="12" customHeight="1">
      <c r="A1152" s="81"/>
      <c r="B1152" s="73"/>
      <c r="C1152" s="73"/>
      <c r="D1152" s="147"/>
      <c r="E1152" s="66"/>
      <c r="F1152" s="125"/>
      <c r="G1152" s="66"/>
      <c r="H1152" s="66"/>
      <c r="I1152" s="74"/>
      <c r="J1152" s="83"/>
    </row>
    <row r="1153" spans="1:10" s="59" customFormat="1" ht="12" customHeight="1">
      <c r="A1153" s="81"/>
      <c r="B1153" s="73"/>
      <c r="C1153" s="73"/>
      <c r="D1153" s="147"/>
      <c r="E1153" s="66"/>
      <c r="F1153" s="125"/>
      <c r="G1153" s="66"/>
      <c r="H1153" s="66"/>
      <c r="I1153" s="74"/>
      <c r="J1153" s="83"/>
    </row>
    <row r="1154" spans="1:10" s="59" customFormat="1" ht="12" customHeight="1">
      <c r="A1154" s="81"/>
      <c r="B1154" s="73"/>
      <c r="C1154" s="73"/>
      <c r="D1154" s="147"/>
      <c r="E1154" s="66"/>
      <c r="F1154" s="125"/>
      <c r="G1154" s="66"/>
      <c r="H1154" s="66"/>
      <c r="I1154" s="74"/>
      <c r="J1154" s="83"/>
    </row>
    <row r="1155" spans="1:10" s="59" customFormat="1" ht="12" customHeight="1">
      <c r="A1155" s="81"/>
      <c r="B1155" s="73"/>
      <c r="C1155" s="73"/>
      <c r="D1155" s="147"/>
      <c r="E1155" s="66"/>
      <c r="F1155" s="125"/>
      <c r="G1155" s="66"/>
      <c r="H1155" s="66"/>
      <c r="I1155" s="74"/>
      <c r="J1155" s="83"/>
    </row>
    <row r="1156" spans="1:10" s="59" customFormat="1" ht="12" customHeight="1" thickBot="1">
      <c r="A1156" s="97"/>
      <c r="B1156" s="98"/>
      <c r="C1156" s="98"/>
      <c r="D1156" s="152"/>
      <c r="E1156" s="99"/>
      <c r="F1156" s="126"/>
      <c r="G1156" s="99"/>
      <c r="H1156" s="99"/>
      <c r="I1156" s="100"/>
      <c r="J1156" s="101"/>
    </row>
    <row r="1157" spans="1:10" s="59" customFormat="1" ht="12" customHeight="1">
      <c r="A1157" s="65"/>
      <c r="B1157" s="65"/>
      <c r="C1157" s="65"/>
      <c r="D1157" s="54"/>
      <c r="E1157" s="54"/>
      <c r="F1157" s="138"/>
      <c r="G1157" s="54"/>
      <c r="H1157" s="54"/>
      <c r="I1157" s="148"/>
    </row>
    <row r="1158" spans="1:10" s="59" customFormat="1" ht="12" customHeight="1">
      <c r="A1158" s="65"/>
      <c r="B1158" s="6" t="str">
        <f>Inputs!$D$2</f>
        <v>Rocky Mountain Power</v>
      </c>
      <c r="C1158" s="49"/>
      <c r="D1158" s="52"/>
      <c r="E1158" s="52"/>
      <c r="F1158" s="116"/>
      <c r="G1158" s="52"/>
      <c r="H1158" s="52"/>
      <c r="I1158" s="60" t="s">
        <v>0</v>
      </c>
      <c r="J1158" s="61">
        <v>12.18</v>
      </c>
    </row>
    <row r="1159" spans="1:10" s="59" customFormat="1" ht="12" customHeight="1">
      <c r="A1159" s="65"/>
      <c r="B1159" s="6" t="str">
        <f>Inputs!$D$3</f>
        <v>Utah General Rate Case - June 2015</v>
      </c>
      <c r="C1159" s="49"/>
      <c r="D1159" s="52"/>
      <c r="E1159" s="52"/>
      <c r="F1159" s="116"/>
      <c r="G1159" s="52"/>
      <c r="H1159" s="52"/>
      <c r="I1159" s="50"/>
      <c r="J1159" s="62"/>
    </row>
    <row r="1160" spans="1:10" s="59" customFormat="1" ht="12" customHeight="1">
      <c r="A1160" s="65"/>
      <c r="B1160" s="25" t="s">
        <v>663</v>
      </c>
      <c r="C1160" s="49"/>
      <c r="D1160" s="52"/>
      <c r="E1160" s="52"/>
      <c r="F1160" s="116"/>
      <c r="G1160" s="52"/>
      <c r="H1160" s="52"/>
      <c r="I1160" s="50"/>
      <c r="J1160" s="62"/>
    </row>
    <row r="1161" spans="1:10" s="59" customFormat="1" ht="12" customHeight="1">
      <c r="A1161" s="65"/>
      <c r="B1161" s="49"/>
      <c r="C1161" s="49"/>
      <c r="D1161" s="52"/>
      <c r="E1161" s="52"/>
      <c r="F1161" s="116"/>
      <c r="G1161" s="52"/>
      <c r="H1161" s="52"/>
      <c r="I1161" s="50"/>
      <c r="J1161" s="62"/>
    </row>
    <row r="1162" spans="1:10" s="59" customFormat="1" ht="12" customHeight="1">
      <c r="A1162" s="65"/>
      <c r="B1162" s="49"/>
      <c r="C1162" s="49"/>
      <c r="D1162" s="52"/>
      <c r="E1162" s="52"/>
      <c r="F1162" s="117" t="s">
        <v>583</v>
      </c>
      <c r="G1162" s="52"/>
      <c r="H1162" s="52"/>
      <c r="I1162" s="50"/>
      <c r="J1162" s="62"/>
    </row>
    <row r="1163" spans="1:10" s="59" customFormat="1" ht="12" customHeight="1">
      <c r="A1163" s="65"/>
      <c r="B1163" s="49"/>
      <c r="C1163" s="49"/>
      <c r="D1163" s="52"/>
      <c r="E1163" s="52"/>
      <c r="F1163" s="117" t="s">
        <v>1</v>
      </c>
      <c r="G1163" s="52"/>
      <c r="H1163" s="52"/>
      <c r="I1163" s="63" t="str">
        <f>+Inputs!$D$6</f>
        <v>UTAH</v>
      </c>
      <c r="J1163" s="52"/>
    </row>
    <row r="1164" spans="1:10" s="59" customFormat="1" ht="12" customHeight="1">
      <c r="A1164" s="65"/>
      <c r="B1164" s="49"/>
      <c r="C1164" s="49"/>
      <c r="D1164" s="33" t="s">
        <v>2</v>
      </c>
      <c r="E1164" s="33" t="s">
        <v>3</v>
      </c>
      <c r="F1164" s="38" t="s">
        <v>4</v>
      </c>
      <c r="G1164" s="33" t="s">
        <v>5</v>
      </c>
      <c r="H1164" s="39" t="s">
        <v>6</v>
      </c>
      <c r="I1164" s="34" t="s">
        <v>7</v>
      </c>
      <c r="J1164" s="33" t="s">
        <v>8</v>
      </c>
    </row>
    <row r="1165" spans="1:10" s="59" customFormat="1" ht="12" customHeight="1">
      <c r="A1165" s="73"/>
      <c r="B1165" s="7" t="s">
        <v>10</v>
      </c>
      <c r="C1165" s="73"/>
      <c r="D1165" s="66"/>
      <c r="E1165" s="66"/>
      <c r="F1165" s="125"/>
      <c r="G1165" s="66"/>
      <c r="H1165" s="66"/>
      <c r="I1165" s="82"/>
      <c r="J1165" s="70"/>
    </row>
    <row r="1166" spans="1:10" s="59" customFormat="1" ht="12" customHeight="1">
      <c r="A1166" s="73"/>
      <c r="B1166" s="69" t="s">
        <v>616</v>
      </c>
      <c r="C1166" s="158"/>
      <c r="D1166" s="141">
        <v>397</v>
      </c>
      <c r="E1166" s="103">
        <v>3</v>
      </c>
      <c r="F1166" s="56">
        <v>-1328135.24</v>
      </c>
      <c r="G1166" s="71" t="s">
        <v>28</v>
      </c>
      <c r="H1166" s="55">
        <f>VLOOKUP(G1166,'Rebuttal Alloc. Factors'!$B$2:$M$110,7,FALSE)</f>
        <v>0.4262831716003761</v>
      </c>
      <c r="I1166" s="56">
        <f t="shared" ref="I1166" si="21">F1166*H1166</f>
        <v>-566161.70242142666</v>
      </c>
      <c r="J1166" s="242" t="s">
        <v>493</v>
      </c>
    </row>
    <row r="1167" spans="1:10" s="59" customFormat="1" ht="12" customHeight="1">
      <c r="A1167" s="73"/>
      <c r="B1167" s="149" t="s">
        <v>616</v>
      </c>
      <c r="C1167" s="65"/>
      <c r="D1167" s="141">
        <v>397</v>
      </c>
      <c r="E1167" s="103">
        <v>3</v>
      </c>
      <c r="F1167" s="56">
        <v>279160</v>
      </c>
      <c r="G1167" s="71" t="s">
        <v>187</v>
      </c>
      <c r="H1167" s="55">
        <f>VLOOKUP(G1167,'Rebuttal Alloc. Factors'!$B$2:$M$110,7,FALSE)</f>
        <v>1</v>
      </c>
      <c r="I1167" s="56">
        <f t="shared" ref="I1167" si="22">F1167*H1167</f>
        <v>279160</v>
      </c>
      <c r="J1167" s="242" t="s">
        <v>493</v>
      </c>
    </row>
    <row r="1168" spans="1:10" s="59" customFormat="1" ht="12" customHeight="1">
      <c r="A1168" s="73"/>
      <c r="B1168" s="149"/>
      <c r="C1168" s="65"/>
      <c r="D1168" s="54"/>
      <c r="E1168" s="54"/>
      <c r="F1168" s="220">
        <f>SUM(F1166:F1167)</f>
        <v>-1048975.24</v>
      </c>
      <c r="G1168" s="190"/>
      <c r="H1168" s="55"/>
      <c r="I1168" s="220">
        <f>SUM(I1166:I1167)</f>
        <v>-287001.70242142666</v>
      </c>
      <c r="J1168" s="68"/>
    </row>
    <row r="1169" spans="1:10" s="59" customFormat="1" ht="12" customHeight="1">
      <c r="A1169" s="73"/>
      <c r="B1169" s="73"/>
      <c r="C1169" s="73"/>
      <c r="D1169" s="66"/>
      <c r="E1169" s="66"/>
      <c r="F1169" s="93"/>
      <c r="G1169" s="115"/>
      <c r="H1169" s="55"/>
      <c r="I1169" s="56"/>
      <c r="J1169" s="68"/>
    </row>
    <row r="1170" spans="1:10" s="59" customFormat="1" ht="12" customHeight="1">
      <c r="A1170" s="73"/>
      <c r="B1170" s="73"/>
      <c r="C1170" s="73"/>
      <c r="D1170" s="66"/>
      <c r="E1170" s="66"/>
      <c r="F1170" s="93"/>
      <c r="G1170" s="115"/>
      <c r="H1170" s="55"/>
      <c r="I1170" s="56"/>
      <c r="J1170" s="68"/>
    </row>
    <row r="1171" spans="1:10" s="59" customFormat="1" ht="12" customHeight="1">
      <c r="A1171" s="73"/>
      <c r="B1171" s="7" t="s">
        <v>615</v>
      </c>
      <c r="C1171" s="73"/>
      <c r="D1171" s="66"/>
      <c r="E1171" s="66"/>
      <c r="F1171" s="125"/>
      <c r="G1171" s="66"/>
      <c r="H1171" s="66"/>
      <c r="I1171" s="82"/>
      <c r="J1171" s="70"/>
    </row>
    <row r="1172" spans="1:10" s="59" customFormat="1" ht="12" customHeight="1">
      <c r="A1172" s="73"/>
      <c r="B1172" s="69" t="s">
        <v>617</v>
      </c>
      <c r="C1172" s="158"/>
      <c r="D1172" s="141" t="s">
        <v>276</v>
      </c>
      <c r="E1172" s="103">
        <v>3</v>
      </c>
      <c r="F1172" s="56">
        <v>63506.087164484845</v>
      </c>
      <c r="G1172" s="71" t="s">
        <v>28</v>
      </c>
      <c r="H1172" s="55">
        <f>VLOOKUP(G1172,'Rebuttal Alloc. Factors'!$B$2:$M$110,7,FALSE)</f>
        <v>0.4262831716003761</v>
      </c>
      <c r="I1172" s="56">
        <f t="shared" ref="I1172:I1173" si="23">F1172*H1172</f>
        <v>27071.576252406536</v>
      </c>
      <c r="J1172" s="242" t="s">
        <v>493</v>
      </c>
    </row>
    <row r="1173" spans="1:10" s="59" customFormat="1" ht="12" customHeight="1">
      <c r="A1173" s="73"/>
      <c r="B1173" s="69" t="s">
        <v>617</v>
      </c>
      <c r="C1173" s="65"/>
      <c r="D1173" s="141" t="s">
        <v>276</v>
      </c>
      <c r="E1173" s="103">
        <v>3</v>
      </c>
      <c r="F1173" s="56">
        <v>-8663.9377979475139</v>
      </c>
      <c r="G1173" s="71" t="s">
        <v>187</v>
      </c>
      <c r="H1173" s="55">
        <f>VLOOKUP(G1173,'Rebuttal Alloc. Factors'!$B$2:$M$110,7,FALSE)</f>
        <v>1</v>
      </c>
      <c r="I1173" s="56">
        <f t="shared" si="23"/>
        <v>-8663.9377979475139</v>
      </c>
      <c r="J1173" s="242" t="s">
        <v>493</v>
      </c>
    </row>
    <row r="1174" spans="1:10" s="59" customFormat="1" ht="12" customHeight="1">
      <c r="A1174" s="73"/>
      <c r="B1174" s="149"/>
      <c r="C1174" s="65"/>
      <c r="D1174" s="54"/>
      <c r="E1174" s="54"/>
      <c r="F1174" s="220">
        <f>SUM(F1172:F1173)</f>
        <v>54842.149366537327</v>
      </c>
      <c r="G1174" s="190"/>
      <c r="H1174" s="55"/>
      <c r="I1174" s="220">
        <f>SUM(I1172:I1173)</f>
        <v>18407.638454459022</v>
      </c>
      <c r="J1174" s="68"/>
    </row>
    <row r="1175" spans="1:10" s="59" customFormat="1" ht="12" customHeight="1">
      <c r="A1175" s="73"/>
      <c r="B1175" s="89"/>
      <c r="C1175" s="73"/>
      <c r="D1175" s="147"/>
      <c r="E1175" s="66"/>
      <c r="F1175" s="93"/>
      <c r="G1175" s="115"/>
      <c r="H1175" s="55"/>
      <c r="I1175" s="93"/>
      <c r="J1175" s="68"/>
    </row>
    <row r="1176" spans="1:10" s="59" customFormat="1" ht="12" customHeight="1">
      <c r="A1176" s="73"/>
      <c r="B1176" s="73"/>
      <c r="C1176" s="73"/>
      <c r="D1176" s="147"/>
      <c r="E1176" s="66"/>
      <c r="F1176" s="93"/>
      <c r="G1176" s="115"/>
      <c r="H1176" s="55"/>
      <c r="I1176" s="56"/>
      <c r="J1176" s="68"/>
    </row>
    <row r="1177" spans="1:10" s="59" customFormat="1" ht="12" customHeight="1">
      <c r="A1177" s="73"/>
      <c r="B1177" s="7" t="s">
        <v>192</v>
      </c>
      <c r="C1177" s="73"/>
      <c r="D1177" s="66"/>
      <c r="E1177" s="66"/>
      <c r="F1177" s="125"/>
      <c r="G1177" s="66"/>
      <c r="H1177" s="66"/>
      <c r="I1177" s="82"/>
      <c r="J1177" s="70"/>
    </row>
    <row r="1178" spans="1:10" s="59" customFormat="1" ht="12" customHeight="1">
      <c r="A1178" s="73"/>
      <c r="B1178" s="69" t="s">
        <v>618</v>
      </c>
      <c r="C1178" s="158"/>
      <c r="D1178" s="141" t="s">
        <v>267</v>
      </c>
      <c r="E1178" s="103">
        <v>3</v>
      </c>
      <c r="F1178" s="56">
        <v>-46000.958305540727</v>
      </c>
      <c r="G1178" s="71" t="s">
        <v>28</v>
      </c>
      <c r="H1178" s="55">
        <f>VLOOKUP(G1178,'Rebuttal Alloc. Factors'!$B$2:$M$110,7,FALSE)</f>
        <v>0.4262831716003761</v>
      </c>
      <c r="I1178" s="56">
        <f t="shared" ref="I1178:I1179" si="24">F1178*H1178</f>
        <v>-19609.434403142564</v>
      </c>
      <c r="J1178" s="242" t="s">
        <v>706</v>
      </c>
    </row>
    <row r="1179" spans="1:10" s="59" customFormat="1" ht="12" customHeight="1">
      <c r="A1179" s="73"/>
      <c r="B1179" s="69" t="s">
        <v>618</v>
      </c>
      <c r="C1179" s="65"/>
      <c r="D1179" s="141" t="s">
        <v>267</v>
      </c>
      <c r="E1179" s="103">
        <v>3</v>
      </c>
      <c r="F1179" s="56">
        <v>6235.1691798130914</v>
      </c>
      <c r="G1179" s="71" t="s">
        <v>187</v>
      </c>
      <c r="H1179" s="55">
        <f>VLOOKUP(G1179,'Rebuttal Alloc. Factors'!$B$2:$M$110,7,FALSE)</f>
        <v>1</v>
      </c>
      <c r="I1179" s="56">
        <f t="shared" si="24"/>
        <v>6235.1691798130914</v>
      </c>
      <c r="J1179" s="242" t="s">
        <v>493</v>
      </c>
    </row>
    <row r="1180" spans="1:10" s="59" customFormat="1" ht="12" customHeight="1">
      <c r="A1180" s="73"/>
      <c r="B1180" s="149"/>
      <c r="C1180" s="65"/>
      <c r="D1180" s="54"/>
      <c r="E1180" s="54"/>
      <c r="F1180" s="220">
        <f>SUM(F1178:F1179)</f>
        <v>-39765.789125727635</v>
      </c>
      <c r="G1180" s="190"/>
      <c r="H1180" s="55"/>
      <c r="I1180" s="220">
        <f>SUM(I1178:I1179)</f>
        <v>-13374.265223329472</v>
      </c>
      <c r="J1180" s="68"/>
    </row>
    <row r="1181" spans="1:10" s="59" customFormat="1" ht="12" customHeight="1">
      <c r="A1181" s="73"/>
      <c r="B1181" s="69"/>
      <c r="C1181" s="65"/>
      <c r="D1181" s="54"/>
      <c r="E1181" s="54"/>
      <c r="F1181" s="71"/>
      <c r="G1181" s="54"/>
      <c r="H1181" s="55"/>
      <c r="I1181" s="56"/>
      <c r="J1181" s="68"/>
    </row>
    <row r="1182" spans="1:10" s="59" customFormat="1" ht="12" customHeight="1">
      <c r="A1182" s="73"/>
      <c r="B1182" s="69"/>
      <c r="C1182" s="65"/>
      <c r="D1182" s="54"/>
      <c r="E1182" s="54"/>
      <c r="F1182" s="71"/>
      <c r="G1182" s="54"/>
      <c r="H1182" s="55"/>
      <c r="I1182" s="56"/>
      <c r="J1182" s="68"/>
    </row>
    <row r="1183" spans="1:10" s="59" customFormat="1" ht="12" customHeight="1">
      <c r="A1183" s="73"/>
      <c r="B1183" s="7" t="s">
        <v>306</v>
      </c>
      <c r="C1183" s="73"/>
      <c r="D1183" s="147"/>
      <c r="E1183" s="66"/>
      <c r="F1183" s="106"/>
      <c r="G1183" s="115"/>
      <c r="H1183" s="55"/>
      <c r="I1183" s="56"/>
      <c r="J1183" s="67"/>
    </row>
    <row r="1184" spans="1:10" s="59" customFormat="1" ht="12" customHeight="1">
      <c r="A1184" s="73"/>
      <c r="B1184" s="102" t="s">
        <v>492</v>
      </c>
      <c r="C1184" s="158"/>
      <c r="D1184" s="141" t="s">
        <v>220</v>
      </c>
      <c r="E1184" s="103">
        <v>3</v>
      </c>
      <c r="F1184" s="56">
        <v>-46000.958305540735</v>
      </c>
      <c r="G1184" s="71" t="s">
        <v>28</v>
      </c>
      <c r="H1184" s="55">
        <f>VLOOKUP(G1184,'Rebuttal Alloc. Factors'!$B$2:$M$110,7,FALSE)</f>
        <v>0.4262831716003761</v>
      </c>
      <c r="I1184" s="56">
        <f t="shared" ref="I1184:I1187" si="25">F1184*H1184</f>
        <v>-19609.434403142568</v>
      </c>
      <c r="J1184" s="67"/>
    </row>
    <row r="1185" spans="1:10" s="59" customFormat="1" ht="12" customHeight="1">
      <c r="A1185" s="73"/>
      <c r="B1185" s="102" t="s">
        <v>221</v>
      </c>
      <c r="C1185" s="158"/>
      <c r="D1185" s="141" t="s">
        <v>222</v>
      </c>
      <c r="E1185" s="103">
        <v>3</v>
      </c>
      <c r="F1185" s="56">
        <v>-340001</v>
      </c>
      <c r="G1185" s="71" t="s">
        <v>28</v>
      </c>
      <c r="H1185" s="55">
        <f>VLOOKUP(G1185,'Rebuttal Alloc. Factors'!$B$2:$M$110,7,FALSE)</f>
        <v>0.4262831716003761</v>
      </c>
      <c r="I1185" s="56">
        <f t="shared" si="25"/>
        <v>-144936.70462729948</v>
      </c>
      <c r="J1185" s="67"/>
    </row>
    <row r="1186" spans="1:10" s="59" customFormat="1" ht="12" customHeight="1">
      <c r="A1186" s="73"/>
      <c r="B1186" s="102" t="s">
        <v>491</v>
      </c>
      <c r="C1186" s="158"/>
      <c r="D1186" s="141">
        <v>41010</v>
      </c>
      <c r="E1186" s="103">
        <v>3</v>
      </c>
      <c r="F1186" s="56">
        <v>-111576</v>
      </c>
      <c r="G1186" s="71" t="s">
        <v>28</v>
      </c>
      <c r="H1186" s="55">
        <f>VLOOKUP(G1186,'Rebuttal Alloc. Factors'!$B$2:$M$110,7,FALSE)</f>
        <v>0.4262831716003761</v>
      </c>
      <c r="I1186" s="56">
        <f t="shared" si="25"/>
        <v>-47562.971154483566</v>
      </c>
      <c r="J1186" s="67"/>
    </row>
    <row r="1187" spans="1:10" s="59" customFormat="1" ht="12" customHeight="1">
      <c r="A1187" s="73"/>
      <c r="B1187" s="102" t="s">
        <v>628</v>
      </c>
      <c r="C1187" s="158"/>
      <c r="D1187" s="141">
        <v>282</v>
      </c>
      <c r="E1187" s="103">
        <v>3</v>
      </c>
      <c r="F1187" s="56">
        <v>229312.69230769231</v>
      </c>
      <c r="G1187" s="71" t="s">
        <v>28</v>
      </c>
      <c r="H1187" s="55">
        <f>VLOOKUP(G1187,'Rebuttal Alloc. Factors'!$B$2:$M$110,7,FALSE)</f>
        <v>0.4262831716003761</v>
      </c>
      <c r="I1187" s="56">
        <f t="shared" si="25"/>
        <v>97752.141765144246</v>
      </c>
      <c r="J1187" s="67"/>
    </row>
    <row r="1188" spans="1:10" s="59" customFormat="1" ht="12" customHeight="1">
      <c r="A1188" s="73"/>
      <c r="B1188" s="102"/>
      <c r="C1188" s="158"/>
      <c r="D1188" s="141"/>
      <c r="E1188" s="103"/>
      <c r="F1188" s="56"/>
      <c r="G1188" s="71"/>
      <c r="H1188" s="55"/>
      <c r="I1188" s="56"/>
      <c r="J1188" s="67"/>
    </row>
    <row r="1189" spans="1:10" s="59" customFormat="1" ht="12" customHeight="1">
      <c r="A1189" s="73"/>
      <c r="B1189" s="102" t="s">
        <v>492</v>
      </c>
      <c r="C1189" s="73"/>
      <c r="D1189" s="141" t="s">
        <v>220</v>
      </c>
      <c r="E1189" s="103">
        <v>3</v>
      </c>
      <c r="F1189" s="56">
        <v>6235.1691798130905</v>
      </c>
      <c r="G1189" s="71" t="s">
        <v>187</v>
      </c>
      <c r="H1189" s="55">
        <f>VLOOKUP(G1189,'Rebuttal Alloc. Factors'!$B$2:$M$110,7,FALSE)</f>
        <v>1</v>
      </c>
      <c r="I1189" s="56">
        <f t="shared" ref="I1189:I1192" si="26">F1189*H1189</f>
        <v>6235.1691798130905</v>
      </c>
      <c r="J1189" s="67"/>
    </row>
    <row r="1190" spans="1:10" s="59" customFormat="1" ht="12" customHeight="1">
      <c r="A1190" s="73"/>
      <c r="B1190" s="102" t="s">
        <v>221</v>
      </c>
      <c r="C1190" s="73"/>
      <c r="D1190" s="141" t="s">
        <v>222</v>
      </c>
      <c r="E1190" s="103">
        <v>3</v>
      </c>
      <c r="F1190" s="56">
        <v>71469</v>
      </c>
      <c r="G1190" s="71" t="s">
        <v>187</v>
      </c>
      <c r="H1190" s="55">
        <f>VLOOKUP(G1190,'Rebuttal Alloc. Factors'!$B$2:$M$110,7,FALSE)</f>
        <v>1</v>
      </c>
      <c r="I1190" s="56">
        <f t="shared" si="26"/>
        <v>71469</v>
      </c>
      <c r="J1190" s="67"/>
    </row>
    <row r="1191" spans="1:10" s="59" customFormat="1" ht="12" customHeight="1">
      <c r="A1191" s="73"/>
      <c r="B1191" s="102" t="s">
        <v>491</v>
      </c>
      <c r="C1191" s="158"/>
      <c r="D1191" s="141">
        <v>41010</v>
      </c>
      <c r="E1191" s="103">
        <v>3</v>
      </c>
      <c r="F1191" s="56">
        <v>24757</v>
      </c>
      <c r="G1191" s="71" t="s">
        <v>187</v>
      </c>
      <c r="H1191" s="55">
        <f>VLOOKUP(G1191,'Rebuttal Alloc. Factors'!$B$2:$M$110,7,FALSE)</f>
        <v>1</v>
      </c>
      <c r="I1191" s="56">
        <f t="shared" si="26"/>
        <v>24757</v>
      </c>
      <c r="J1191" s="67"/>
    </row>
    <row r="1192" spans="1:10" s="59" customFormat="1" ht="12" customHeight="1">
      <c r="A1192" s="64"/>
      <c r="B1192" s="102" t="s">
        <v>628</v>
      </c>
      <c r="C1192" s="158"/>
      <c r="D1192" s="141">
        <v>282</v>
      </c>
      <c r="E1192" s="103">
        <v>3</v>
      </c>
      <c r="F1192" s="56">
        <v>-49977.615384615383</v>
      </c>
      <c r="G1192" s="71" t="s">
        <v>187</v>
      </c>
      <c r="H1192" s="55">
        <f>VLOOKUP(G1192,'Rebuttal Alloc. Factors'!$B$2:$M$110,7,FALSE)</f>
        <v>1</v>
      </c>
      <c r="I1192" s="56">
        <f t="shared" si="26"/>
        <v>-49977.615384615383</v>
      </c>
      <c r="J1192" s="67"/>
    </row>
    <row r="1193" spans="1:10" s="59" customFormat="1" ht="12" customHeight="1">
      <c r="A1193" s="64"/>
      <c r="B1193" s="69"/>
      <c r="C1193" s="158"/>
      <c r="D1193" s="141"/>
      <c r="E1193" s="103"/>
      <c r="F1193" s="56"/>
      <c r="G1193" s="71"/>
      <c r="H1193" s="55"/>
      <c r="I1193" s="56"/>
      <c r="J1193" s="67"/>
    </row>
    <row r="1194" spans="1:10" s="59" customFormat="1" ht="12" customHeight="1">
      <c r="A1194" s="64"/>
      <c r="B1194" s="69"/>
      <c r="C1194" s="158"/>
      <c r="D1194" s="141"/>
      <c r="E1194" s="103"/>
      <c r="F1194" s="56"/>
      <c r="G1194" s="71"/>
      <c r="H1194" s="55"/>
      <c r="I1194" s="56"/>
      <c r="J1194" s="66"/>
    </row>
    <row r="1195" spans="1:10" s="59" customFormat="1" ht="12" customHeight="1">
      <c r="A1195" s="64"/>
      <c r="B1195" s="73"/>
      <c r="C1195" s="73"/>
      <c r="D1195" s="147"/>
      <c r="E1195" s="66"/>
      <c r="F1195" s="150"/>
      <c r="G1195" s="115"/>
      <c r="H1195" s="55"/>
      <c r="I1195" s="56"/>
      <c r="J1195" s="66"/>
    </row>
    <row r="1196" spans="1:10" s="59" customFormat="1" ht="12" customHeight="1">
      <c r="A1196" s="64"/>
      <c r="B1196" s="73"/>
      <c r="C1196" s="73"/>
      <c r="D1196" s="147"/>
      <c r="E1196" s="66"/>
      <c r="F1196" s="125"/>
      <c r="G1196" s="66"/>
      <c r="H1196" s="66"/>
      <c r="I1196" s="74"/>
      <c r="J1196" s="66"/>
    </row>
    <row r="1197" spans="1:10" s="59" customFormat="1" ht="12" customHeight="1">
      <c r="A1197" s="64"/>
      <c r="B1197" s="242" t="s">
        <v>493</v>
      </c>
      <c r="C1197" s="73" t="s">
        <v>705</v>
      </c>
      <c r="D1197" s="147"/>
      <c r="E1197" s="66"/>
      <c r="F1197" s="125"/>
      <c r="G1197" s="66"/>
      <c r="H1197" s="66"/>
      <c r="I1197" s="74"/>
      <c r="J1197" s="66"/>
    </row>
    <row r="1198" spans="1:10" s="59" customFormat="1" ht="12" customHeight="1">
      <c r="A1198" s="64"/>
      <c r="B1198" s="242" t="s">
        <v>706</v>
      </c>
      <c r="C1198" s="73" t="s">
        <v>707</v>
      </c>
      <c r="D1198" s="147"/>
      <c r="E1198" s="66"/>
      <c r="F1198" s="125"/>
      <c r="G1198" s="66"/>
      <c r="H1198" s="66"/>
      <c r="I1198" s="74"/>
      <c r="J1198" s="66"/>
    </row>
    <row r="1199" spans="1:10" s="59" customFormat="1" ht="12" customHeight="1">
      <c r="A1199" s="64"/>
      <c r="B1199" s="73"/>
      <c r="C1199" s="73"/>
      <c r="D1199" s="147"/>
      <c r="E1199" s="66"/>
      <c r="F1199" s="125"/>
      <c r="G1199" s="66"/>
      <c r="H1199" s="66"/>
      <c r="I1199" s="74"/>
      <c r="J1199" s="66"/>
    </row>
    <row r="1200" spans="1:10" s="59" customFormat="1" ht="12" customHeight="1">
      <c r="A1200" s="64"/>
      <c r="B1200" s="73"/>
      <c r="C1200" s="73"/>
      <c r="D1200" s="147"/>
      <c r="E1200" s="66"/>
      <c r="F1200" s="125"/>
      <c r="G1200" s="66"/>
      <c r="H1200" s="66"/>
      <c r="I1200" s="74"/>
      <c r="J1200" s="66"/>
    </row>
    <row r="1201" spans="1:10" s="59" customFormat="1" ht="12" customHeight="1">
      <c r="A1201" s="64"/>
      <c r="B1201" s="73"/>
      <c r="C1201" s="73"/>
      <c r="D1201" s="147"/>
      <c r="E1201" s="66"/>
      <c r="F1201" s="125"/>
      <c r="G1201" s="66"/>
      <c r="H1201" s="66"/>
      <c r="I1201" s="74"/>
      <c r="J1201" s="66"/>
    </row>
    <row r="1202" spans="1:10" s="59" customFormat="1" ht="12" customHeight="1">
      <c r="A1202" s="64"/>
      <c r="B1202" s="73"/>
      <c r="C1202" s="73"/>
      <c r="D1202" s="147"/>
      <c r="E1202" s="66"/>
      <c r="F1202" s="125"/>
      <c r="G1202" s="66"/>
      <c r="H1202" s="66"/>
      <c r="I1202" s="74"/>
      <c r="J1202" s="66"/>
    </row>
    <row r="1203" spans="1:10" s="59" customFormat="1" ht="12" customHeight="1">
      <c r="A1203" s="64"/>
      <c r="B1203" s="73"/>
      <c r="C1203" s="73"/>
      <c r="D1203" s="147"/>
      <c r="E1203" s="66"/>
      <c r="F1203" s="125"/>
      <c r="G1203" s="66"/>
      <c r="H1203" s="66"/>
      <c r="I1203" s="74"/>
      <c r="J1203" s="66"/>
    </row>
    <row r="1204" spans="1:10" s="59" customFormat="1" ht="12" customHeight="1">
      <c r="A1204" s="64"/>
      <c r="B1204" s="73"/>
      <c r="C1204" s="73"/>
      <c r="D1204" s="147"/>
      <c r="E1204" s="66"/>
      <c r="F1204" s="125"/>
      <c r="G1204" s="66"/>
      <c r="H1204" s="66"/>
      <c r="I1204" s="74"/>
      <c r="J1204" s="66"/>
    </row>
    <row r="1205" spans="1:10" s="59" customFormat="1" ht="12" customHeight="1">
      <c r="A1205" s="64"/>
      <c r="B1205" s="73"/>
      <c r="C1205" s="73"/>
      <c r="D1205" s="147"/>
      <c r="E1205" s="66"/>
      <c r="F1205" s="125"/>
      <c r="G1205" s="66"/>
      <c r="H1205" s="66"/>
      <c r="I1205" s="74"/>
      <c r="J1205" s="66"/>
    </row>
    <row r="1206" spans="1:10" s="59" customFormat="1" ht="12" customHeight="1">
      <c r="A1206" s="64"/>
      <c r="B1206" s="73"/>
      <c r="C1206" s="73"/>
      <c r="D1206" s="147"/>
      <c r="E1206" s="66"/>
      <c r="F1206" s="125"/>
      <c r="G1206" s="66"/>
      <c r="H1206" s="66"/>
      <c r="I1206" s="74"/>
      <c r="J1206" s="66"/>
    </row>
    <row r="1207" spans="1:10" s="59" customFormat="1" ht="12" customHeight="1">
      <c r="A1207" s="64"/>
      <c r="B1207" s="73"/>
      <c r="C1207" s="73"/>
      <c r="D1207" s="147"/>
      <c r="E1207" s="66"/>
      <c r="F1207" s="125"/>
      <c r="G1207" s="66"/>
      <c r="H1207" s="66"/>
      <c r="I1207" s="74"/>
      <c r="J1207" s="66"/>
    </row>
    <row r="1208" spans="1:10" s="59" customFormat="1" ht="12" customHeight="1">
      <c r="A1208" s="64"/>
      <c r="B1208" s="73"/>
      <c r="C1208" s="73"/>
      <c r="D1208" s="147"/>
      <c r="E1208" s="66"/>
      <c r="F1208" s="125"/>
      <c r="G1208" s="66"/>
      <c r="H1208" s="66"/>
      <c r="I1208" s="74"/>
      <c r="J1208" s="66"/>
    </row>
    <row r="1209" spans="1:10" s="59" customFormat="1" ht="12" customHeight="1">
      <c r="A1209" s="73"/>
      <c r="B1209" s="73"/>
      <c r="C1209" s="73"/>
      <c r="D1209" s="147"/>
      <c r="E1209" s="66"/>
      <c r="F1209" s="125"/>
      <c r="G1209" s="66"/>
      <c r="H1209" s="66"/>
      <c r="I1209" s="74"/>
      <c r="J1209" s="56"/>
    </row>
    <row r="1210" spans="1:10" s="59" customFormat="1" ht="12" customHeight="1">
      <c r="A1210" s="73"/>
      <c r="B1210" s="73"/>
      <c r="C1210" s="73"/>
      <c r="D1210" s="147"/>
      <c r="E1210" s="66"/>
      <c r="F1210" s="125"/>
      <c r="G1210" s="66"/>
      <c r="H1210" s="66"/>
      <c r="I1210" s="74"/>
      <c r="J1210" s="56"/>
    </row>
    <row r="1211" spans="1:10" s="59" customFormat="1" ht="12" customHeight="1">
      <c r="A1211" s="73"/>
      <c r="B1211" s="73"/>
      <c r="C1211" s="73"/>
      <c r="D1211" s="147"/>
      <c r="E1211" s="66"/>
      <c r="F1211" s="125"/>
      <c r="G1211" s="66"/>
      <c r="H1211" s="66"/>
      <c r="I1211" s="74"/>
      <c r="J1211" s="56"/>
    </row>
    <row r="1212" spans="1:10" s="59" customFormat="1" ht="12" customHeight="1">
      <c r="A1212" s="73"/>
      <c r="B1212" s="73"/>
      <c r="C1212" s="73"/>
      <c r="D1212" s="147"/>
      <c r="E1212" s="66"/>
      <c r="F1212" s="125"/>
      <c r="G1212" s="66"/>
      <c r="H1212" s="66"/>
      <c r="I1212" s="74"/>
      <c r="J1212" s="56"/>
    </row>
    <row r="1213" spans="1:10" s="59" customFormat="1" ht="12" customHeight="1">
      <c r="A1213" s="73"/>
      <c r="B1213" s="73"/>
      <c r="C1213" s="73"/>
      <c r="D1213" s="147"/>
      <c r="E1213" s="66"/>
      <c r="F1213" s="125"/>
      <c r="G1213" s="66"/>
      <c r="H1213" s="66"/>
      <c r="I1213" s="74"/>
      <c r="J1213" s="56"/>
    </row>
    <row r="1214" spans="1:10" s="59" customFormat="1" ht="12" customHeight="1" thickBot="1">
      <c r="A1214" s="64"/>
      <c r="B1214" s="16" t="s">
        <v>12</v>
      </c>
      <c r="C1214" s="64"/>
      <c r="D1214" s="147"/>
      <c r="E1214" s="66"/>
      <c r="F1214" s="137"/>
      <c r="G1214" s="61"/>
      <c r="H1214" s="61"/>
      <c r="I1214" s="91"/>
      <c r="J1214" s="96"/>
    </row>
    <row r="1215" spans="1:10" s="59" customFormat="1" ht="12" customHeight="1">
      <c r="A1215" s="76"/>
      <c r="B1215" s="77"/>
      <c r="C1215" s="77"/>
      <c r="D1215" s="151"/>
      <c r="E1215" s="78"/>
      <c r="F1215" s="124"/>
      <c r="G1215" s="78"/>
      <c r="H1215" s="78"/>
      <c r="I1215" s="79"/>
      <c r="J1215" s="80"/>
    </row>
    <row r="1216" spans="1:10" s="59" customFormat="1" ht="12" customHeight="1">
      <c r="A1216" s="81"/>
      <c r="B1216" s="84"/>
      <c r="C1216" s="73"/>
      <c r="D1216" s="147"/>
      <c r="E1216" s="66"/>
      <c r="F1216" s="125"/>
      <c r="G1216" s="66"/>
      <c r="H1216" s="66"/>
      <c r="I1216" s="74"/>
      <c r="J1216" s="83"/>
    </row>
    <row r="1217" spans="1:10" s="59" customFormat="1" ht="12" customHeight="1">
      <c r="A1217" s="81"/>
      <c r="B1217" s="84"/>
      <c r="C1217" s="73"/>
      <c r="D1217" s="147"/>
      <c r="E1217" s="66"/>
      <c r="F1217" s="125"/>
      <c r="G1217" s="66"/>
      <c r="H1217" s="66"/>
      <c r="I1217" s="74"/>
      <c r="J1217" s="83"/>
    </row>
    <row r="1218" spans="1:10" s="59" customFormat="1" ht="12" customHeight="1">
      <c r="A1218" s="81"/>
      <c r="B1218" s="73"/>
      <c r="C1218" s="73"/>
      <c r="D1218" s="147"/>
      <c r="E1218" s="66"/>
      <c r="F1218" s="125"/>
      <c r="G1218" s="66"/>
      <c r="H1218" s="66"/>
      <c r="I1218" s="74"/>
      <c r="J1218" s="83"/>
    </row>
    <row r="1219" spans="1:10" s="59" customFormat="1" ht="12" customHeight="1">
      <c r="A1219" s="81"/>
      <c r="B1219" s="73"/>
      <c r="C1219" s="73"/>
      <c r="D1219" s="147"/>
      <c r="E1219" s="66"/>
      <c r="F1219" s="125"/>
      <c r="G1219" s="66"/>
      <c r="H1219" s="66"/>
      <c r="I1219" s="74"/>
      <c r="J1219" s="83"/>
    </row>
    <row r="1220" spans="1:10" s="59" customFormat="1" ht="12" customHeight="1">
      <c r="A1220" s="81"/>
      <c r="B1220" s="73"/>
      <c r="C1220" s="73"/>
      <c r="D1220" s="147"/>
      <c r="E1220" s="66"/>
      <c r="F1220" s="125"/>
      <c r="G1220" s="66"/>
      <c r="H1220" s="66"/>
      <c r="I1220" s="74"/>
      <c r="J1220" s="83"/>
    </row>
    <row r="1221" spans="1:10" s="59" customFormat="1" ht="12" customHeight="1">
      <c r="A1221" s="81"/>
      <c r="B1221" s="73"/>
      <c r="C1221" s="73"/>
      <c r="D1221" s="147"/>
      <c r="E1221" s="66"/>
      <c r="F1221" s="125"/>
      <c r="G1221" s="66"/>
      <c r="H1221" s="66"/>
      <c r="I1221" s="74"/>
      <c r="J1221" s="83"/>
    </row>
    <row r="1222" spans="1:10" s="59" customFormat="1" ht="12" customHeight="1">
      <c r="A1222" s="81"/>
      <c r="B1222" s="73"/>
      <c r="C1222" s="73"/>
      <c r="D1222" s="147"/>
      <c r="E1222" s="66"/>
      <c r="F1222" s="125"/>
      <c r="G1222" s="66"/>
      <c r="H1222" s="66"/>
      <c r="I1222" s="74"/>
      <c r="J1222" s="83"/>
    </row>
    <row r="1223" spans="1:10" s="59" customFormat="1" ht="12" customHeight="1">
      <c r="A1223" s="81"/>
      <c r="B1223" s="73"/>
      <c r="C1223" s="73"/>
      <c r="D1223" s="147"/>
      <c r="E1223" s="66"/>
      <c r="F1223" s="125"/>
      <c r="G1223" s="66"/>
      <c r="H1223" s="66"/>
      <c r="I1223" s="74"/>
      <c r="J1223" s="83"/>
    </row>
    <row r="1224" spans="1:10" s="59" customFormat="1" ht="12" customHeight="1" thickBot="1">
      <c r="A1224" s="97"/>
      <c r="B1224" s="98"/>
      <c r="C1224" s="98"/>
      <c r="D1224" s="152"/>
      <c r="E1224" s="99"/>
      <c r="F1224" s="126"/>
      <c r="G1224" s="99"/>
      <c r="H1224" s="99"/>
      <c r="I1224" s="100"/>
      <c r="J1224" s="101"/>
    </row>
    <row r="1225" spans="1:10" s="59" customFormat="1" ht="12" customHeight="1">
      <c r="A1225" s="65"/>
      <c r="B1225" s="65"/>
      <c r="C1225" s="65"/>
      <c r="D1225" s="54"/>
      <c r="E1225" s="54"/>
      <c r="F1225" s="138"/>
      <c r="G1225" s="54"/>
      <c r="H1225" s="54"/>
      <c r="I1225" s="148"/>
    </row>
    <row r="1226" spans="1:10" s="59" customFormat="1" ht="12" customHeight="1">
      <c r="A1226" s="65"/>
      <c r="B1226" s="6" t="str">
        <f>Inputs!$D$2</f>
        <v>Rocky Mountain Power</v>
      </c>
      <c r="C1226" s="49"/>
      <c r="D1226" s="52"/>
      <c r="E1226" s="52"/>
      <c r="F1226" s="116"/>
      <c r="G1226" s="52"/>
      <c r="H1226" s="52"/>
      <c r="I1226" s="60" t="s">
        <v>0</v>
      </c>
      <c r="J1226" s="61">
        <v>12.19</v>
      </c>
    </row>
    <row r="1227" spans="1:10" s="59" customFormat="1" ht="12" customHeight="1">
      <c r="A1227" s="65"/>
      <c r="B1227" s="6" t="str">
        <f>Inputs!$D$3</f>
        <v>Utah General Rate Case - June 2015</v>
      </c>
      <c r="C1227" s="49"/>
      <c r="D1227" s="52"/>
      <c r="E1227" s="52"/>
      <c r="F1227" s="116"/>
      <c r="G1227" s="52"/>
      <c r="H1227" s="52"/>
      <c r="I1227" s="50"/>
      <c r="J1227" s="62"/>
    </row>
    <row r="1228" spans="1:10" s="59" customFormat="1" ht="12" customHeight="1">
      <c r="A1228" s="65"/>
      <c r="B1228" s="25" t="s">
        <v>666</v>
      </c>
      <c r="C1228" s="49"/>
      <c r="D1228" s="52"/>
      <c r="E1228" s="52"/>
      <c r="F1228" s="116"/>
      <c r="G1228" s="52"/>
      <c r="H1228" s="52"/>
      <c r="I1228" s="50"/>
      <c r="J1228" s="62"/>
    </row>
    <row r="1229" spans="1:10" s="59" customFormat="1" ht="12" customHeight="1">
      <c r="A1229" s="65"/>
      <c r="B1229" s="49"/>
      <c r="C1229" s="49"/>
      <c r="D1229" s="52"/>
      <c r="E1229" s="52"/>
      <c r="F1229" s="116"/>
      <c r="G1229" s="52"/>
      <c r="H1229" s="52"/>
      <c r="I1229" s="50"/>
      <c r="J1229" s="62"/>
    </row>
    <row r="1230" spans="1:10" s="59" customFormat="1" ht="12" customHeight="1">
      <c r="A1230" s="65"/>
      <c r="B1230" s="49"/>
      <c r="C1230" s="49"/>
      <c r="D1230" s="52"/>
      <c r="E1230" s="52"/>
      <c r="F1230" s="117" t="s">
        <v>583</v>
      </c>
      <c r="G1230" s="52"/>
      <c r="H1230" s="52"/>
      <c r="I1230" s="50"/>
      <c r="J1230" s="62"/>
    </row>
    <row r="1231" spans="1:10" s="59" customFormat="1" ht="12" customHeight="1">
      <c r="A1231" s="65"/>
      <c r="B1231" s="49"/>
      <c r="C1231" s="49"/>
      <c r="D1231" s="52"/>
      <c r="E1231" s="52"/>
      <c r="F1231" s="117" t="s">
        <v>1</v>
      </c>
      <c r="G1231" s="52"/>
      <c r="H1231" s="52"/>
      <c r="I1231" s="63" t="str">
        <f>+Inputs!$D$6</f>
        <v>UTAH</v>
      </c>
      <c r="J1231" s="52"/>
    </row>
    <row r="1232" spans="1:10" s="59" customFormat="1" ht="12" customHeight="1">
      <c r="A1232" s="65"/>
      <c r="B1232" s="49"/>
      <c r="C1232" s="49"/>
      <c r="D1232" s="33" t="s">
        <v>2</v>
      </c>
      <c r="E1232" s="33" t="s">
        <v>3</v>
      </c>
      <c r="F1232" s="38" t="s">
        <v>4</v>
      </c>
      <c r="G1232" s="33" t="s">
        <v>5</v>
      </c>
      <c r="H1232" s="39" t="s">
        <v>6</v>
      </c>
      <c r="I1232" s="34" t="s">
        <v>7</v>
      </c>
      <c r="J1232" s="33" t="s">
        <v>8</v>
      </c>
    </row>
    <row r="1233" spans="1:10" s="59" customFormat="1" ht="12" customHeight="1">
      <c r="A1233" s="73"/>
      <c r="B1233" s="7" t="s">
        <v>10</v>
      </c>
      <c r="C1233" s="73"/>
      <c r="D1233" s="66"/>
      <c r="E1233" s="66"/>
      <c r="F1233" s="125"/>
      <c r="G1233" s="66"/>
      <c r="H1233" s="66"/>
      <c r="I1233" s="82"/>
      <c r="J1233" s="70"/>
    </row>
    <row r="1234" spans="1:10" s="59" customFormat="1" ht="12" customHeight="1">
      <c r="A1234" s="73"/>
      <c r="B1234" s="69" t="s">
        <v>625</v>
      </c>
      <c r="C1234" s="158"/>
      <c r="D1234" s="141">
        <v>399</v>
      </c>
      <c r="E1234" s="103">
        <v>3</v>
      </c>
      <c r="F1234" s="56">
        <v>-1813504.6153846155</v>
      </c>
      <c r="G1234" s="71" t="s">
        <v>9</v>
      </c>
      <c r="H1234" s="55">
        <f>VLOOKUP(G1234,'Rebuttal Alloc. Factors'!$B$2:$M$110,7,FALSE)</f>
        <v>0.41971722672390366</v>
      </c>
      <c r="I1234" s="56">
        <f t="shared" ref="I1234" si="27">F1234*H1234</f>
        <v>-761159.12782023032</v>
      </c>
      <c r="J1234" s="242" t="s">
        <v>493</v>
      </c>
    </row>
    <row r="1235" spans="1:10" s="59" customFormat="1" ht="12" customHeight="1">
      <c r="A1235" s="73"/>
      <c r="B1235" s="73"/>
      <c r="C1235" s="73"/>
      <c r="D1235" s="66"/>
      <c r="E1235" s="66"/>
      <c r="F1235" s="93"/>
      <c r="G1235" s="115"/>
      <c r="H1235" s="55"/>
      <c r="I1235" s="56"/>
      <c r="J1235" s="68"/>
    </row>
    <row r="1236" spans="1:10" s="59" customFormat="1" ht="12" customHeight="1">
      <c r="A1236" s="73"/>
      <c r="B1236" s="73"/>
      <c r="C1236" s="73"/>
      <c r="D1236" s="66"/>
      <c r="E1236" s="66"/>
      <c r="F1236" s="93"/>
      <c r="G1236" s="115"/>
      <c r="H1236" s="55"/>
      <c r="I1236" s="56"/>
      <c r="J1236" s="68"/>
    </row>
    <row r="1237" spans="1:10" s="59" customFormat="1" ht="12" customHeight="1">
      <c r="A1237" s="73"/>
      <c r="B1237" s="7" t="s">
        <v>615</v>
      </c>
      <c r="C1237" s="73"/>
      <c r="D1237" s="66"/>
      <c r="E1237" s="66"/>
      <c r="F1237" s="125"/>
      <c r="G1237" s="66"/>
      <c r="H1237" s="66"/>
      <c r="I1237" s="82"/>
      <c r="J1237" s="70"/>
    </row>
    <row r="1238" spans="1:10" s="59" customFormat="1" ht="12" customHeight="1">
      <c r="A1238" s="73"/>
      <c r="B1238" s="69" t="s">
        <v>617</v>
      </c>
      <c r="C1238" s="158"/>
      <c r="D1238" s="141" t="s">
        <v>278</v>
      </c>
      <c r="E1238" s="103">
        <v>3</v>
      </c>
      <c r="F1238" s="56">
        <v>58968.16945285815</v>
      </c>
      <c r="G1238" s="71" t="s">
        <v>9</v>
      </c>
      <c r="H1238" s="55">
        <f>VLOOKUP(G1238,'Rebuttal Alloc. Factors'!$B$2:$M$110,7,FALSE)</f>
        <v>0.41971722672390366</v>
      </c>
      <c r="I1238" s="56">
        <f t="shared" ref="I1238" si="28">F1238*H1238</f>
        <v>24749.956547738835</v>
      </c>
      <c r="J1238" s="242" t="s">
        <v>493</v>
      </c>
    </row>
    <row r="1239" spans="1:10" s="59" customFormat="1" ht="12" customHeight="1">
      <c r="A1239" s="73"/>
      <c r="B1239" s="89"/>
      <c r="C1239" s="73"/>
      <c r="D1239" s="147"/>
      <c r="E1239" s="66"/>
      <c r="F1239" s="93"/>
      <c r="G1239" s="115"/>
      <c r="H1239" s="55"/>
      <c r="I1239" s="93"/>
      <c r="J1239" s="68"/>
    </row>
    <row r="1240" spans="1:10" s="59" customFormat="1" ht="12" customHeight="1">
      <c r="A1240" s="73"/>
      <c r="B1240" s="73"/>
      <c r="C1240" s="73"/>
      <c r="D1240" s="147"/>
      <c r="E1240" s="66"/>
      <c r="F1240" s="93"/>
      <c r="G1240" s="115"/>
      <c r="H1240" s="55"/>
      <c r="I1240" s="56"/>
      <c r="J1240" s="68"/>
    </row>
    <row r="1241" spans="1:10" s="59" customFormat="1" ht="12" customHeight="1">
      <c r="A1241" s="73"/>
      <c r="B1241" s="7" t="s">
        <v>306</v>
      </c>
      <c r="C1241" s="73"/>
      <c r="D1241" s="147"/>
      <c r="E1241" s="66"/>
      <c r="F1241" s="106"/>
      <c r="G1241" s="115"/>
      <c r="H1241" s="55"/>
      <c r="I1241" s="56"/>
      <c r="J1241" s="67"/>
    </row>
    <row r="1242" spans="1:10" s="59" customFormat="1" ht="12" customHeight="1">
      <c r="A1242" s="73"/>
      <c r="B1242" s="102" t="s">
        <v>619</v>
      </c>
      <c r="C1242" s="158"/>
      <c r="D1242" s="141" t="s">
        <v>220</v>
      </c>
      <c r="E1242" s="103">
        <v>3</v>
      </c>
      <c r="F1242" s="56">
        <v>-137391.94807098102</v>
      </c>
      <c r="G1242" s="71" t="s">
        <v>9</v>
      </c>
      <c r="H1242" s="55">
        <f>VLOOKUP(G1242,'Rebuttal Alloc. Factors'!$B$2:$M$110,7,FALSE)</f>
        <v>0.41971722672390366</v>
      </c>
      <c r="I1242" s="56">
        <f t="shared" ref="I1242:I1245" si="29">F1242*H1242</f>
        <v>-57665.76741854674</v>
      </c>
      <c r="J1242" s="67"/>
    </row>
    <row r="1243" spans="1:10" s="59" customFormat="1" ht="12" customHeight="1">
      <c r="A1243" s="73"/>
      <c r="B1243" s="102" t="s">
        <v>620</v>
      </c>
      <c r="C1243" s="158"/>
      <c r="D1243" s="141" t="s">
        <v>222</v>
      </c>
      <c r="E1243" s="103">
        <v>3</v>
      </c>
      <c r="F1243" s="56">
        <v>-462181</v>
      </c>
      <c r="G1243" s="71" t="s">
        <v>9</v>
      </c>
      <c r="H1243" s="55">
        <f>VLOOKUP(G1243,'Rebuttal Alloc. Factors'!$B$2:$M$110,7,FALSE)</f>
        <v>0.41971722672390366</v>
      </c>
      <c r="I1243" s="56">
        <f t="shared" si="29"/>
        <v>-193985.32756448051</v>
      </c>
      <c r="J1243" s="67"/>
    </row>
    <row r="1244" spans="1:10" s="59" customFormat="1" ht="12" customHeight="1">
      <c r="A1244" s="73"/>
      <c r="B1244" s="102" t="s">
        <v>621</v>
      </c>
      <c r="C1244" s="158"/>
      <c r="D1244" s="141">
        <v>41010</v>
      </c>
      <c r="E1244" s="103">
        <v>3</v>
      </c>
      <c r="F1244" s="56">
        <v>-123261</v>
      </c>
      <c r="G1244" s="71" t="s">
        <v>9</v>
      </c>
      <c r="H1244" s="55">
        <f>VLOOKUP(G1244,'Rebuttal Alloc. Factors'!$B$2:$M$110,7,FALSE)</f>
        <v>0.41971722672390366</v>
      </c>
      <c r="I1244" s="56">
        <f t="shared" si="29"/>
        <v>-51734.76508321509</v>
      </c>
      <c r="J1244" s="67"/>
    </row>
    <row r="1245" spans="1:10" s="59" customFormat="1" ht="12" customHeight="1">
      <c r="A1245" s="73"/>
      <c r="B1245" s="102" t="s">
        <v>622</v>
      </c>
      <c r="C1245" s="158"/>
      <c r="D1245" s="141">
        <v>282</v>
      </c>
      <c r="E1245" s="103">
        <v>3</v>
      </c>
      <c r="F1245" s="56">
        <v>75103.67503846153</v>
      </c>
      <c r="G1245" s="71" t="s">
        <v>9</v>
      </c>
      <c r="H1245" s="55">
        <f>VLOOKUP(G1245,'Rebuttal Alloc. Factors'!$B$2:$M$110,7,FALSE)</f>
        <v>0.41971722672390366</v>
      </c>
      <c r="I1245" s="56">
        <f t="shared" si="29"/>
        <v>31522.306203916341</v>
      </c>
      <c r="J1245" s="67"/>
    </row>
    <row r="1246" spans="1:10" s="59" customFormat="1" ht="12" customHeight="1">
      <c r="A1246" s="73"/>
      <c r="B1246" s="102"/>
      <c r="C1246" s="158"/>
      <c r="D1246" s="141"/>
      <c r="E1246" s="103"/>
      <c r="F1246" s="56"/>
      <c r="G1246" s="71"/>
      <c r="H1246" s="55"/>
      <c r="I1246" s="56"/>
      <c r="J1246" s="67"/>
    </row>
    <row r="1247" spans="1:10" s="59" customFormat="1" ht="12" customHeight="1">
      <c r="A1247" s="73"/>
      <c r="B1247" s="102"/>
      <c r="C1247" s="73"/>
      <c r="D1247" s="141"/>
      <c r="E1247" s="103"/>
      <c r="F1247" s="56"/>
      <c r="G1247" s="71"/>
      <c r="H1247" s="55"/>
      <c r="I1247" s="56"/>
      <c r="J1247" s="67"/>
    </row>
    <row r="1248" spans="1:10" s="59" customFormat="1" ht="12" customHeight="1">
      <c r="A1248" s="73"/>
      <c r="B1248" s="8"/>
      <c r="C1248" s="73"/>
      <c r="D1248" s="147"/>
      <c r="E1248" s="66"/>
      <c r="F1248" s="106"/>
      <c r="G1248" s="115"/>
      <c r="H1248" s="55"/>
      <c r="I1248" s="56"/>
      <c r="J1248" s="147"/>
    </row>
    <row r="1249" spans="1:10" s="59" customFormat="1" ht="12" customHeight="1">
      <c r="A1249" s="73"/>
      <c r="B1249" s="89"/>
      <c r="C1249" s="73"/>
      <c r="D1249" s="147"/>
      <c r="E1249" s="66"/>
      <c r="F1249" s="106"/>
      <c r="G1249" s="115"/>
      <c r="H1249" s="55"/>
      <c r="I1249" s="106"/>
      <c r="J1249" s="147"/>
    </row>
    <row r="1250" spans="1:10" s="59" customFormat="1" ht="12" customHeight="1">
      <c r="A1250" s="73"/>
      <c r="B1250" s="242" t="s">
        <v>493</v>
      </c>
      <c r="C1250" s="73" t="s">
        <v>708</v>
      </c>
      <c r="D1250" s="147"/>
      <c r="E1250" s="66"/>
      <c r="F1250" s="106"/>
      <c r="G1250" s="115"/>
      <c r="H1250" s="55"/>
      <c r="I1250" s="56"/>
      <c r="J1250" s="147"/>
    </row>
    <row r="1251" spans="1:10" s="59" customFormat="1" ht="12" customHeight="1">
      <c r="A1251" s="73"/>
      <c r="B1251" s="84"/>
      <c r="C1251" s="73"/>
      <c r="D1251" s="147"/>
      <c r="E1251" s="66"/>
      <c r="F1251" s="106"/>
      <c r="G1251" s="115"/>
      <c r="H1251" s="55"/>
      <c r="I1251" s="106"/>
      <c r="J1251" s="67"/>
    </row>
    <row r="1252" spans="1:10" s="59" customFormat="1" ht="12" customHeight="1">
      <c r="A1252" s="73"/>
      <c r="B1252" s="84"/>
      <c r="C1252" s="73"/>
      <c r="D1252" s="147"/>
      <c r="E1252" s="66"/>
      <c r="F1252" s="106"/>
      <c r="G1252" s="66"/>
      <c r="H1252" s="66"/>
      <c r="I1252" s="56"/>
      <c r="J1252" s="56"/>
    </row>
    <row r="1253" spans="1:10" s="59" customFormat="1" ht="12" customHeight="1">
      <c r="A1253" s="73"/>
      <c r="B1253" s="84"/>
      <c r="C1253" s="73"/>
      <c r="D1253" s="147"/>
      <c r="E1253" s="66"/>
      <c r="F1253" s="106"/>
      <c r="G1253" s="66"/>
      <c r="H1253" s="66"/>
      <c r="I1253" s="56"/>
      <c r="J1253" s="56"/>
    </row>
    <row r="1254" spans="1:10" s="59" customFormat="1" ht="12" customHeight="1">
      <c r="A1254" s="73"/>
      <c r="B1254" s="84"/>
      <c r="C1254" s="73"/>
      <c r="D1254" s="147"/>
      <c r="E1254" s="66"/>
      <c r="F1254" s="106"/>
      <c r="G1254" s="66"/>
      <c r="H1254" s="66"/>
      <c r="I1254" s="74"/>
      <c r="J1254" s="56"/>
    </row>
    <row r="1255" spans="1:10" s="59" customFormat="1" ht="12" customHeight="1">
      <c r="A1255" s="73"/>
      <c r="B1255" s="73"/>
      <c r="C1255" s="73"/>
      <c r="D1255" s="147"/>
      <c r="E1255" s="66"/>
      <c r="F1255" s="106"/>
      <c r="G1255" s="66"/>
      <c r="H1255" s="66"/>
      <c r="I1255" s="56"/>
      <c r="J1255" s="67"/>
    </row>
    <row r="1256" spans="1:10" s="59" customFormat="1" ht="12" customHeight="1">
      <c r="A1256" s="73"/>
      <c r="B1256" s="73"/>
      <c r="C1256" s="73"/>
      <c r="D1256" s="147"/>
      <c r="E1256" s="66"/>
      <c r="F1256" s="106"/>
      <c r="G1256" s="66"/>
      <c r="H1256" s="66"/>
      <c r="I1256" s="56"/>
      <c r="J1256" s="67"/>
    </row>
    <row r="1257" spans="1:10" s="59" customFormat="1" ht="12" customHeight="1">
      <c r="A1257" s="73"/>
      <c r="B1257" s="73"/>
      <c r="C1257" s="73"/>
      <c r="D1257" s="147"/>
      <c r="E1257" s="66"/>
      <c r="F1257" s="125"/>
      <c r="G1257" s="123"/>
      <c r="H1257" s="66"/>
      <c r="I1257" s="74"/>
      <c r="J1257" s="66"/>
    </row>
    <row r="1258" spans="1:10" s="59" customFormat="1" ht="12" customHeight="1">
      <c r="A1258" s="73"/>
      <c r="B1258" s="73"/>
      <c r="C1258" s="73"/>
      <c r="D1258" s="147"/>
      <c r="E1258" s="66"/>
      <c r="F1258" s="150"/>
      <c r="G1258" s="115"/>
      <c r="H1258" s="55"/>
      <c r="I1258" s="56"/>
      <c r="J1258" s="66"/>
    </row>
    <row r="1259" spans="1:10" s="59" customFormat="1" ht="12" customHeight="1">
      <c r="A1259" s="73"/>
      <c r="B1259" s="73"/>
      <c r="C1259" s="73"/>
      <c r="D1259" s="147"/>
      <c r="E1259" s="66"/>
      <c r="F1259" s="125"/>
      <c r="G1259" s="66"/>
      <c r="H1259" s="66"/>
      <c r="I1259" s="74"/>
      <c r="J1259" s="66"/>
    </row>
    <row r="1260" spans="1:10" s="59" customFormat="1" ht="12" customHeight="1">
      <c r="A1260" s="64"/>
      <c r="B1260" s="73"/>
      <c r="C1260" s="73"/>
      <c r="D1260" s="147"/>
      <c r="E1260" s="66"/>
      <c r="F1260" s="125"/>
      <c r="G1260" s="66"/>
      <c r="H1260" s="66"/>
      <c r="I1260" s="74"/>
      <c r="J1260" s="66"/>
    </row>
    <row r="1261" spans="1:10" s="59" customFormat="1" ht="12" customHeight="1">
      <c r="A1261" s="64"/>
      <c r="B1261" s="73"/>
      <c r="C1261" s="73"/>
      <c r="D1261" s="147"/>
      <c r="E1261" s="66"/>
      <c r="F1261" s="125"/>
      <c r="G1261" s="123"/>
      <c r="H1261" s="66"/>
      <c r="I1261" s="74"/>
      <c r="J1261" s="66"/>
    </row>
    <row r="1262" spans="1:10" s="59" customFormat="1" ht="12" customHeight="1">
      <c r="A1262" s="64"/>
      <c r="B1262" s="73"/>
      <c r="C1262" s="73"/>
      <c r="D1262" s="147"/>
      <c r="E1262" s="66"/>
      <c r="F1262" s="150"/>
      <c r="G1262" s="115"/>
      <c r="H1262" s="55"/>
      <c r="I1262" s="56"/>
      <c r="J1262" s="66"/>
    </row>
    <row r="1263" spans="1:10" s="59" customFormat="1" ht="12" customHeight="1">
      <c r="A1263" s="64"/>
      <c r="B1263" s="73"/>
      <c r="C1263" s="73"/>
      <c r="D1263" s="147"/>
      <c r="E1263" s="66"/>
      <c r="F1263" s="125"/>
      <c r="G1263" s="66"/>
      <c r="H1263" s="66"/>
      <c r="I1263" s="74"/>
      <c r="J1263" s="66"/>
    </row>
    <row r="1264" spans="1:10" s="59" customFormat="1" ht="12" customHeight="1">
      <c r="A1264" s="64"/>
      <c r="B1264" s="73"/>
      <c r="C1264" s="73"/>
      <c r="D1264" s="147"/>
      <c r="E1264" s="66"/>
      <c r="F1264" s="125"/>
      <c r="G1264" s="66"/>
      <c r="H1264" s="66"/>
      <c r="I1264" s="74"/>
      <c r="J1264" s="66"/>
    </row>
    <row r="1265" spans="1:10" s="59" customFormat="1" ht="12" customHeight="1">
      <c r="A1265" s="64"/>
      <c r="B1265" s="73"/>
      <c r="C1265" s="73"/>
      <c r="D1265" s="147"/>
      <c r="E1265" s="66"/>
      <c r="F1265" s="125"/>
      <c r="G1265" s="66"/>
      <c r="H1265" s="66"/>
      <c r="I1265" s="74"/>
      <c r="J1265" s="66"/>
    </row>
    <row r="1266" spans="1:10" s="59" customFormat="1" ht="12" customHeight="1">
      <c r="A1266" s="64"/>
      <c r="B1266" s="73"/>
      <c r="C1266" s="73"/>
      <c r="D1266" s="147"/>
      <c r="E1266" s="66"/>
      <c r="F1266" s="125"/>
      <c r="G1266" s="66"/>
      <c r="H1266" s="66"/>
      <c r="I1266" s="74"/>
      <c r="J1266" s="66"/>
    </row>
    <row r="1267" spans="1:10" s="59" customFormat="1" ht="12" customHeight="1">
      <c r="A1267" s="64"/>
      <c r="B1267" s="73"/>
      <c r="C1267" s="73"/>
      <c r="D1267" s="147"/>
      <c r="E1267" s="66"/>
      <c r="F1267" s="125"/>
      <c r="G1267" s="66"/>
      <c r="H1267" s="66"/>
      <c r="I1267" s="74"/>
      <c r="J1267" s="66"/>
    </row>
    <row r="1268" spans="1:10" s="59" customFormat="1" ht="12" customHeight="1">
      <c r="A1268" s="64"/>
      <c r="B1268" s="73"/>
      <c r="C1268" s="73"/>
      <c r="D1268" s="147"/>
      <c r="E1268" s="66"/>
      <c r="F1268" s="125"/>
      <c r="G1268" s="66"/>
      <c r="H1268" s="66"/>
      <c r="I1268" s="74"/>
      <c r="J1268" s="66"/>
    </row>
    <row r="1269" spans="1:10" s="59" customFormat="1" ht="12" customHeight="1">
      <c r="A1269" s="64"/>
      <c r="B1269" s="73"/>
      <c r="C1269" s="73"/>
      <c r="D1269" s="147"/>
      <c r="E1269" s="66"/>
      <c r="F1269" s="125"/>
      <c r="G1269" s="66"/>
      <c r="H1269" s="66"/>
      <c r="I1269" s="74"/>
      <c r="J1269" s="66"/>
    </row>
    <row r="1270" spans="1:10" s="59" customFormat="1" ht="12" customHeight="1">
      <c r="A1270" s="64"/>
      <c r="B1270" s="73"/>
      <c r="C1270" s="73"/>
      <c r="D1270" s="147"/>
      <c r="E1270" s="66"/>
      <c r="F1270" s="125"/>
      <c r="G1270" s="66"/>
      <c r="H1270" s="66"/>
      <c r="I1270" s="74"/>
      <c r="J1270" s="66"/>
    </row>
    <row r="1271" spans="1:10" s="59" customFormat="1" ht="12" customHeight="1">
      <c r="A1271" s="64"/>
      <c r="B1271" s="73"/>
      <c r="C1271" s="73"/>
      <c r="D1271" s="147"/>
      <c r="E1271" s="66"/>
      <c r="F1271" s="125"/>
      <c r="G1271" s="66"/>
      <c r="H1271" s="66"/>
      <c r="I1271" s="74"/>
      <c r="J1271" s="66"/>
    </row>
    <row r="1272" spans="1:10" s="59" customFormat="1" ht="12" customHeight="1">
      <c r="A1272" s="64"/>
      <c r="B1272" s="73"/>
      <c r="C1272" s="73"/>
      <c r="D1272" s="147"/>
      <c r="E1272" s="66"/>
      <c r="F1272" s="125"/>
      <c r="G1272" s="66"/>
      <c r="H1272" s="66"/>
      <c r="I1272" s="74"/>
      <c r="J1272" s="66"/>
    </row>
    <row r="1273" spans="1:10" s="59" customFormat="1" ht="12" customHeight="1">
      <c r="A1273" s="64"/>
      <c r="B1273" s="73"/>
      <c r="C1273" s="73"/>
      <c r="D1273" s="147"/>
      <c r="E1273" s="66"/>
      <c r="F1273" s="125"/>
      <c r="G1273" s="66"/>
      <c r="H1273" s="66"/>
      <c r="I1273" s="74"/>
      <c r="J1273" s="66"/>
    </row>
    <row r="1274" spans="1:10" s="59" customFormat="1" ht="12" customHeight="1">
      <c r="A1274" s="64"/>
      <c r="B1274" s="73"/>
      <c r="C1274" s="73"/>
      <c r="D1274" s="147"/>
      <c r="E1274" s="66"/>
      <c r="F1274" s="125"/>
      <c r="G1274" s="66"/>
      <c r="H1274" s="66"/>
      <c r="I1274" s="74"/>
      <c r="J1274" s="66"/>
    </row>
    <row r="1275" spans="1:10" s="59" customFormat="1" ht="12" customHeight="1">
      <c r="A1275" s="64"/>
      <c r="B1275" s="73"/>
      <c r="C1275" s="73"/>
      <c r="D1275" s="147"/>
      <c r="E1275" s="66"/>
      <c r="F1275" s="125"/>
      <c r="G1275" s="66"/>
      <c r="H1275" s="66"/>
      <c r="I1275" s="74"/>
      <c r="J1275" s="66"/>
    </row>
    <row r="1276" spans="1:10" s="59" customFormat="1" ht="12" customHeight="1">
      <c r="A1276" s="64"/>
      <c r="B1276" s="73"/>
      <c r="C1276" s="73"/>
      <c r="D1276" s="147"/>
      <c r="E1276" s="66"/>
      <c r="F1276" s="125"/>
      <c r="G1276" s="66"/>
      <c r="H1276" s="66"/>
      <c r="I1276" s="74"/>
      <c r="J1276" s="66"/>
    </row>
    <row r="1277" spans="1:10" s="59" customFormat="1" ht="12" customHeight="1">
      <c r="A1277" s="73"/>
      <c r="B1277" s="73"/>
      <c r="C1277" s="73"/>
      <c r="D1277" s="147"/>
      <c r="E1277" s="66"/>
      <c r="F1277" s="125"/>
      <c r="G1277" s="66"/>
      <c r="H1277" s="66"/>
      <c r="I1277" s="74"/>
      <c r="J1277" s="56"/>
    </row>
    <row r="1278" spans="1:10" s="59" customFormat="1" ht="12" customHeight="1">
      <c r="A1278" s="73"/>
      <c r="B1278" s="73"/>
      <c r="C1278" s="73"/>
      <c r="D1278" s="147"/>
      <c r="E1278" s="66"/>
      <c r="F1278" s="125"/>
      <c r="G1278" s="66"/>
      <c r="H1278" s="66"/>
      <c r="I1278" s="74"/>
      <c r="J1278" s="56"/>
    </row>
    <row r="1279" spans="1:10" s="59" customFormat="1" ht="12" customHeight="1">
      <c r="A1279" s="73"/>
      <c r="B1279" s="73"/>
      <c r="C1279" s="73"/>
      <c r="D1279" s="147"/>
      <c r="E1279" s="66"/>
      <c r="F1279" s="125"/>
      <c r="G1279" s="66"/>
      <c r="H1279" s="66"/>
      <c r="I1279" s="74"/>
      <c r="J1279" s="56"/>
    </row>
    <row r="1280" spans="1:10" s="59" customFormat="1" ht="12" customHeight="1">
      <c r="A1280" s="73"/>
      <c r="B1280" s="73"/>
      <c r="C1280" s="73"/>
      <c r="D1280" s="147"/>
      <c r="E1280" s="66"/>
      <c r="F1280" s="125"/>
      <c r="G1280" s="66"/>
      <c r="H1280" s="66"/>
      <c r="I1280" s="74"/>
      <c r="J1280" s="56"/>
    </row>
    <row r="1281" spans="1:10" s="59" customFormat="1" ht="12" customHeight="1">
      <c r="A1281" s="73"/>
      <c r="B1281" s="73"/>
      <c r="C1281" s="73"/>
      <c r="D1281" s="147"/>
      <c r="E1281" s="66"/>
      <c r="F1281" s="125"/>
      <c r="G1281" s="66"/>
      <c r="H1281" s="66"/>
      <c r="I1281" s="74"/>
      <c r="J1281" s="56"/>
    </row>
    <row r="1282" spans="1:10" s="59" customFormat="1" ht="12" customHeight="1" thickBot="1">
      <c r="A1282" s="64"/>
      <c r="B1282" s="16" t="s">
        <v>12</v>
      </c>
      <c r="C1282" s="64"/>
      <c r="D1282" s="147"/>
      <c r="E1282" s="66"/>
      <c r="F1282" s="137"/>
      <c r="G1282" s="61"/>
      <c r="H1282" s="61"/>
      <c r="I1282" s="91"/>
      <c r="J1282" s="96"/>
    </row>
    <row r="1283" spans="1:10" s="59" customFormat="1" ht="12" customHeight="1">
      <c r="A1283" s="76"/>
      <c r="B1283" s="77"/>
      <c r="C1283" s="77"/>
      <c r="D1283" s="151"/>
      <c r="E1283" s="78"/>
      <c r="F1283" s="124"/>
      <c r="G1283" s="78"/>
      <c r="H1283" s="78"/>
      <c r="I1283" s="79"/>
      <c r="J1283" s="80"/>
    </row>
    <row r="1284" spans="1:10" s="59" customFormat="1" ht="12" customHeight="1">
      <c r="A1284" s="81"/>
      <c r="B1284" s="84"/>
      <c r="C1284" s="73"/>
      <c r="D1284" s="147"/>
      <c r="E1284" s="66"/>
      <c r="F1284" s="125"/>
      <c r="G1284" s="66"/>
      <c r="H1284" s="66"/>
      <c r="I1284" s="74"/>
      <c r="J1284" s="83"/>
    </row>
    <row r="1285" spans="1:10" s="59" customFormat="1" ht="12" customHeight="1">
      <c r="A1285" s="81"/>
      <c r="B1285" s="84"/>
      <c r="C1285" s="73"/>
      <c r="D1285" s="147"/>
      <c r="E1285" s="66"/>
      <c r="F1285" s="125"/>
      <c r="G1285" s="66"/>
      <c r="H1285" s="66"/>
      <c r="I1285" s="74"/>
      <c r="J1285" s="83"/>
    </row>
    <row r="1286" spans="1:10" s="59" customFormat="1" ht="12" customHeight="1">
      <c r="A1286" s="81"/>
      <c r="B1286" s="73"/>
      <c r="C1286" s="73"/>
      <c r="D1286" s="147"/>
      <c r="E1286" s="66"/>
      <c r="F1286" s="125"/>
      <c r="G1286" s="66"/>
      <c r="H1286" s="66"/>
      <c r="I1286" s="74"/>
      <c r="J1286" s="83"/>
    </row>
    <row r="1287" spans="1:10" s="59" customFormat="1" ht="12" customHeight="1">
      <c r="A1287" s="81"/>
      <c r="B1287" s="73"/>
      <c r="C1287" s="73"/>
      <c r="D1287" s="147"/>
      <c r="E1287" s="66"/>
      <c r="F1287" s="125"/>
      <c r="G1287" s="66"/>
      <c r="H1287" s="66"/>
      <c r="I1287" s="74"/>
      <c r="J1287" s="83"/>
    </row>
    <row r="1288" spans="1:10" s="59" customFormat="1" ht="12" customHeight="1">
      <c r="A1288" s="81"/>
      <c r="B1288" s="73"/>
      <c r="C1288" s="73"/>
      <c r="D1288" s="147"/>
      <c r="E1288" s="66"/>
      <c r="F1288" s="125"/>
      <c r="G1288" s="66"/>
      <c r="H1288" s="66"/>
      <c r="I1288" s="74"/>
      <c r="J1288" s="83"/>
    </row>
    <row r="1289" spans="1:10" s="59" customFormat="1" ht="12" customHeight="1">
      <c r="A1289" s="81"/>
      <c r="B1289" s="73"/>
      <c r="C1289" s="73"/>
      <c r="D1289" s="147"/>
      <c r="E1289" s="66"/>
      <c r="F1289" s="125"/>
      <c r="G1289" s="66"/>
      <c r="H1289" s="66"/>
      <c r="I1289" s="74"/>
      <c r="J1289" s="83"/>
    </row>
    <row r="1290" spans="1:10" s="59" customFormat="1" ht="12" customHeight="1">
      <c r="A1290" s="81"/>
      <c r="B1290" s="73"/>
      <c r="C1290" s="73"/>
      <c r="D1290" s="147"/>
      <c r="E1290" s="66"/>
      <c r="F1290" s="125"/>
      <c r="G1290" s="66"/>
      <c r="H1290" s="66"/>
      <c r="I1290" s="74"/>
      <c r="J1290" s="83"/>
    </row>
    <row r="1291" spans="1:10" s="59" customFormat="1" ht="12" customHeight="1">
      <c r="A1291" s="81"/>
      <c r="B1291" s="73"/>
      <c r="C1291" s="73"/>
      <c r="D1291" s="147"/>
      <c r="E1291" s="66"/>
      <c r="F1291" s="125"/>
      <c r="G1291" s="66"/>
      <c r="H1291" s="66"/>
      <c r="I1291" s="74"/>
      <c r="J1291" s="83"/>
    </row>
    <row r="1292" spans="1:10" s="59" customFormat="1" ht="12" customHeight="1" thickBot="1">
      <c r="A1292" s="97"/>
      <c r="B1292" s="98"/>
      <c r="C1292" s="98"/>
      <c r="D1292" s="152"/>
      <c r="E1292" s="99"/>
      <c r="F1292" s="126"/>
      <c r="G1292" s="99"/>
      <c r="H1292" s="99"/>
      <c r="I1292" s="100"/>
      <c r="J1292" s="101"/>
    </row>
    <row r="1293" spans="1:10" s="59" customFormat="1" ht="12" customHeight="1">
      <c r="A1293" s="65"/>
      <c r="B1293" s="65"/>
      <c r="C1293" s="65"/>
      <c r="D1293" s="54"/>
      <c r="E1293" s="54"/>
      <c r="F1293" s="138"/>
      <c r="G1293" s="54"/>
      <c r="H1293" s="54"/>
      <c r="I1293" s="148"/>
    </row>
    <row r="1294" spans="1:10" s="59" customFormat="1" ht="12" customHeight="1">
      <c r="A1294" s="65"/>
      <c r="B1294" s="6" t="str">
        <f>Inputs!$D$2</f>
        <v>Rocky Mountain Power</v>
      </c>
      <c r="C1294" s="49"/>
      <c r="D1294" s="52"/>
      <c r="E1294" s="52"/>
      <c r="F1294" s="116"/>
      <c r="G1294" s="52"/>
      <c r="H1294" s="52"/>
      <c r="I1294" s="60" t="s">
        <v>0</v>
      </c>
      <c r="J1294" s="162">
        <v>12.2</v>
      </c>
    </row>
    <row r="1295" spans="1:10" s="59" customFormat="1" ht="12" customHeight="1">
      <c r="A1295" s="65"/>
      <c r="B1295" s="6" t="str">
        <f>Inputs!$D$3</f>
        <v>Utah General Rate Case - June 2015</v>
      </c>
      <c r="C1295" s="49"/>
      <c r="D1295" s="52"/>
      <c r="E1295" s="52"/>
      <c r="F1295" s="116"/>
      <c r="G1295" s="52"/>
      <c r="H1295" s="52"/>
      <c r="I1295" s="50"/>
      <c r="J1295" s="62"/>
    </row>
    <row r="1296" spans="1:10" s="59" customFormat="1" ht="12" customHeight="1">
      <c r="A1296" s="65"/>
      <c r="B1296" s="25" t="s">
        <v>669</v>
      </c>
      <c r="C1296" s="49"/>
      <c r="D1296" s="52"/>
      <c r="E1296" s="52"/>
      <c r="F1296" s="116"/>
      <c r="G1296" s="52"/>
      <c r="H1296" s="52"/>
      <c r="I1296" s="50"/>
      <c r="J1296" s="62"/>
    </row>
    <row r="1297" spans="1:10" s="59" customFormat="1" ht="12" customHeight="1">
      <c r="A1297" s="65"/>
      <c r="B1297" s="49"/>
      <c r="C1297" s="49"/>
      <c r="D1297" s="52"/>
      <c r="E1297" s="52"/>
      <c r="F1297" s="116"/>
      <c r="G1297" s="52"/>
      <c r="H1297" s="52"/>
      <c r="I1297" s="50"/>
      <c r="J1297" s="62"/>
    </row>
    <row r="1298" spans="1:10" s="59" customFormat="1" ht="12" customHeight="1">
      <c r="A1298" s="65"/>
      <c r="B1298" s="49"/>
      <c r="C1298" s="49"/>
      <c r="D1298" s="52"/>
      <c r="E1298" s="52"/>
      <c r="F1298" s="117" t="s">
        <v>583</v>
      </c>
      <c r="G1298" s="52"/>
      <c r="H1298" s="52"/>
      <c r="I1298" s="50"/>
      <c r="J1298" s="62"/>
    </row>
    <row r="1299" spans="1:10" s="59" customFormat="1" ht="12" customHeight="1">
      <c r="A1299" s="65"/>
      <c r="B1299" s="49"/>
      <c r="C1299" s="49"/>
      <c r="D1299" s="52"/>
      <c r="E1299" s="52"/>
      <c r="F1299" s="117" t="s">
        <v>1</v>
      </c>
      <c r="G1299" s="52"/>
      <c r="H1299" s="52"/>
      <c r="I1299" s="63" t="str">
        <f>+Inputs!$D$6</f>
        <v>UTAH</v>
      </c>
      <c r="J1299" s="52"/>
    </row>
    <row r="1300" spans="1:10" s="59" customFormat="1" ht="12" customHeight="1">
      <c r="A1300" s="65"/>
      <c r="B1300" s="49"/>
      <c r="C1300" s="49"/>
      <c r="D1300" s="33" t="s">
        <v>2</v>
      </c>
      <c r="E1300" s="33" t="s">
        <v>3</v>
      </c>
      <c r="F1300" s="38" t="s">
        <v>4</v>
      </c>
      <c r="G1300" s="33" t="s">
        <v>5</v>
      </c>
      <c r="H1300" s="39" t="s">
        <v>6</v>
      </c>
      <c r="I1300" s="34" t="s">
        <v>7</v>
      </c>
      <c r="J1300" s="33" t="s">
        <v>8</v>
      </c>
    </row>
    <row r="1301" spans="1:10" s="59" customFormat="1" ht="12" customHeight="1">
      <c r="A1301" s="73"/>
      <c r="B1301" s="7" t="s">
        <v>10</v>
      </c>
      <c r="C1301" s="73"/>
      <c r="D1301" s="66"/>
      <c r="E1301" s="66"/>
      <c r="F1301" s="125"/>
      <c r="G1301" s="66"/>
      <c r="H1301" s="66"/>
      <c r="I1301" s="82"/>
      <c r="J1301" s="70"/>
    </row>
    <row r="1302" spans="1:10" s="59" customFormat="1" ht="12" customHeight="1">
      <c r="A1302" s="73"/>
      <c r="B1302" s="69" t="s">
        <v>616</v>
      </c>
      <c r="C1302" s="158"/>
      <c r="D1302" s="141">
        <v>397</v>
      </c>
      <c r="E1302" s="103">
        <v>3</v>
      </c>
      <c r="F1302" s="56">
        <v>-36923.076923076922</v>
      </c>
      <c r="G1302" s="71" t="s">
        <v>9</v>
      </c>
      <c r="H1302" s="55">
        <f>VLOOKUP(G1302,'Rebuttal Alloc. Factors'!$B$2:$M$110,7,FALSE)</f>
        <v>0.41971722672390366</v>
      </c>
      <c r="I1302" s="56">
        <f t="shared" ref="I1302" si="30">F1302*H1302</f>
        <v>-15497.251448267212</v>
      </c>
      <c r="J1302" s="242" t="s">
        <v>493</v>
      </c>
    </row>
    <row r="1303" spans="1:10" s="59" customFormat="1" ht="12" customHeight="1">
      <c r="A1303" s="73"/>
      <c r="B1303" s="73"/>
      <c r="C1303" s="73"/>
      <c r="D1303" s="66"/>
      <c r="E1303" s="66"/>
      <c r="F1303" s="93"/>
      <c r="G1303" s="115"/>
      <c r="H1303" s="55"/>
      <c r="I1303" s="56"/>
      <c r="J1303" s="68"/>
    </row>
    <row r="1304" spans="1:10" s="59" customFormat="1" ht="12" customHeight="1">
      <c r="A1304" s="73"/>
      <c r="B1304" s="73"/>
      <c r="C1304" s="73"/>
      <c r="D1304" s="66"/>
      <c r="E1304" s="66"/>
      <c r="F1304" s="93"/>
      <c r="G1304" s="115"/>
      <c r="H1304" s="55"/>
      <c r="I1304" s="56"/>
      <c r="J1304" s="68"/>
    </row>
    <row r="1305" spans="1:10" s="59" customFormat="1" ht="12" customHeight="1">
      <c r="A1305" s="73"/>
      <c r="B1305" s="7" t="s">
        <v>615</v>
      </c>
      <c r="C1305" s="73"/>
      <c r="D1305" s="66"/>
      <c r="E1305" s="66"/>
      <c r="F1305" s="125"/>
      <c r="G1305" s="66"/>
      <c r="H1305" s="66"/>
      <c r="I1305" s="82"/>
      <c r="J1305" s="70"/>
    </row>
    <row r="1306" spans="1:10" s="59" customFormat="1" ht="12" customHeight="1">
      <c r="A1306" s="73"/>
      <c r="B1306" s="69" t="s">
        <v>617</v>
      </c>
      <c r="C1306" s="158"/>
      <c r="D1306" s="141" t="s">
        <v>276</v>
      </c>
      <c r="E1306" s="103">
        <v>3</v>
      </c>
      <c r="F1306" s="56">
        <v>557.83778417554277</v>
      </c>
      <c r="G1306" s="71" t="s">
        <v>9</v>
      </c>
      <c r="H1306" s="55">
        <f>VLOOKUP(G1306,'Rebuttal Alloc. Factors'!$B$2:$M$110,7,FALSE)</f>
        <v>0.41971722672390366</v>
      </c>
      <c r="I1306" s="56">
        <f t="shared" ref="I1306" si="31">F1306*H1306</f>
        <v>234.13412773596633</v>
      </c>
      <c r="J1306" s="242" t="s">
        <v>493</v>
      </c>
    </row>
    <row r="1307" spans="1:10" s="59" customFormat="1" ht="12" customHeight="1">
      <c r="A1307" s="73"/>
      <c r="B1307" s="89"/>
      <c r="C1307" s="73"/>
      <c r="D1307" s="147"/>
      <c r="E1307" s="66"/>
      <c r="F1307" s="93"/>
      <c r="G1307" s="115"/>
      <c r="H1307" s="55"/>
      <c r="I1307" s="93"/>
      <c r="J1307" s="68"/>
    </row>
    <row r="1308" spans="1:10" s="59" customFormat="1" ht="12" customHeight="1">
      <c r="A1308" s="73"/>
      <c r="B1308" s="73"/>
      <c r="C1308" s="73"/>
      <c r="D1308" s="147"/>
      <c r="E1308" s="66"/>
      <c r="F1308" s="93"/>
      <c r="G1308" s="115"/>
      <c r="H1308" s="55"/>
      <c r="I1308" s="56"/>
      <c r="J1308" s="68"/>
    </row>
    <row r="1309" spans="1:10" s="59" customFormat="1" ht="12" customHeight="1">
      <c r="A1309" s="73"/>
      <c r="B1309" s="7" t="s">
        <v>192</v>
      </c>
      <c r="C1309" s="73"/>
      <c r="D1309" s="66"/>
      <c r="E1309" s="66"/>
      <c r="F1309" s="125"/>
      <c r="G1309" s="66"/>
      <c r="H1309" s="66"/>
      <c r="I1309" s="82"/>
      <c r="J1309" s="70"/>
    </row>
    <row r="1310" spans="1:10" s="59" customFormat="1" ht="12" customHeight="1">
      <c r="A1310" s="73"/>
      <c r="B1310" s="69" t="s">
        <v>618</v>
      </c>
      <c r="C1310" s="158"/>
      <c r="D1310" s="141" t="s">
        <v>267</v>
      </c>
      <c r="E1310" s="103">
        <v>3</v>
      </c>
      <c r="F1310" s="56">
        <v>-1158.288176864495</v>
      </c>
      <c r="G1310" s="71" t="s">
        <v>9</v>
      </c>
      <c r="H1310" s="55">
        <f>VLOOKUP(G1310,'Rebuttal Alloc. Factors'!$B$2:$M$110,7,FALSE)</f>
        <v>0.41971722672390366</v>
      </c>
      <c r="I1310" s="56">
        <f t="shared" ref="I1310" si="32">F1310*H1310</f>
        <v>-486.15350134065227</v>
      </c>
      <c r="J1310" s="242" t="s">
        <v>493</v>
      </c>
    </row>
    <row r="1311" spans="1:10" s="59" customFormat="1" ht="12" customHeight="1">
      <c r="A1311" s="73"/>
      <c r="B1311" s="69"/>
      <c r="C1311" s="65"/>
      <c r="D1311" s="54"/>
      <c r="E1311" s="54"/>
      <c r="F1311" s="71"/>
      <c r="G1311" s="54"/>
      <c r="H1311" s="55"/>
      <c r="I1311" s="56"/>
      <c r="J1311" s="68"/>
    </row>
    <row r="1312" spans="1:10" s="59" customFormat="1" ht="12" customHeight="1">
      <c r="A1312" s="73"/>
      <c r="B1312" s="69"/>
      <c r="C1312" s="65"/>
      <c r="D1312" s="54"/>
      <c r="E1312" s="54"/>
      <c r="F1312" s="71"/>
      <c r="G1312" s="54"/>
      <c r="H1312" s="55"/>
      <c r="I1312" s="56"/>
      <c r="J1312" s="68"/>
    </row>
    <row r="1313" spans="1:10" s="59" customFormat="1" ht="12" customHeight="1">
      <c r="A1313" s="73"/>
      <c r="B1313" s="7" t="s">
        <v>306</v>
      </c>
      <c r="C1313" s="73"/>
      <c r="D1313" s="147"/>
      <c r="E1313" s="66"/>
      <c r="F1313" s="106"/>
      <c r="G1313" s="115"/>
      <c r="H1313" s="55"/>
      <c r="I1313" s="56"/>
      <c r="J1313" s="67"/>
    </row>
    <row r="1314" spans="1:10" s="59" customFormat="1" ht="12" customHeight="1">
      <c r="A1314" s="73"/>
      <c r="B1314" s="102" t="s">
        <v>619</v>
      </c>
      <c r="C1314" s="158"/>
      <c r="D1314" s="141" t="s">
        <v>220</v>
      </c>
      <c r="E1314" s="103">
        <v>3</v>
      </c>
      <c r="F1314" s="56">
        <v>-1158.288176864495</v>
      </c>
      <c r="G1314" s="71" t="s">
        <v>9</v>
      </c>
      <c r="H1314" s="55">
        <f>VLOOKUP(G1314,'Rebuttal Alloc. Factors'!$B$2:$M$110,7,FALSE)</f>
        <v>0.41971722672390366</v>
      </c>
      <c r="I1314" s="56">
        <f t="shared" ref="I1314:I1317" si="33">F1314*H1314</f>
        <v>-486.15350134065227</v>
      </c>
      <c r="J1314" s="67"/>
    </row>
    <row r="1315" spans="1:10" s="59" customFormat="1" ht="12" customHeight="1">
      <c r="A1315" s="73"/>
      <c r="B1315" s="102" t="s">
        <v>620</v>
      </c>
      <c r="C1315" s="158"/>
      <c r="D1315" s="141" t="s">
        <v>222</v>
      </c>
      <c r="E1315" s="103">
        <v>3</v>
      </c>
      <c r="F1315" s="56">
        <v>-10400</v>
      </c>
      <c r="G1315" s="71" t="s">
        <v>9</v>
      </c>
      <c r="H1315" s="55">
        <f>VLOOKUP(G1315,'Rebuttal Alloc. Factors'!$B$2:$M$110,7,FALSE)</f>
        <v>0.41971722672390366</v>
      </c>
      <c r="I1315" s="56">
        <f t="shared" si="33"/>
        <v>-4365.0591579285983</v>
      </c>
      <c r="J1315" s="67"/>
    </row>
    <row r="1316" spans="1:10" s="59" customFormat="1" ht="12" customHeight="1">
      <c r="A1316" s="73"/>
      <c r="B1316" s="102" t="s">
        <v>621</v>
      </c>
      <c r="C1316" s="158"/>
      <c r="D1316" s="141">
        <v>41010</v>
      </c>
      <c r="E1316" s="103">
        <v>3</v>
      </c>
      <c r="F1316" s="56">
        <v>-3507</v>
      </c>
      <c r="G1316" s="71" t="s">
        <v>9</v>
      </c>
      <c r="H1316" s="55">
        <f>VLOOKUP(G1316,'Rebuttal Alloc. Factors'!$B$2:$M$110,7,FALSE)</f>
        <v>0.41971722672390366</v>
      </c>
      <c r="I1316" s="56">
        <f t="shared" si="33"/>
        <v>-1471.9483141207302</v>
      </c>
      <c r="J1316" s="67"/>
    </row>
    <row r="1317" spans="1:10" s="59" customFormat="1" ht="12" customHeight="1">
      <c r="A1317" s="73"/>
      <c r="B1317" s="102" t="s">
        <v>622</v>
      </c>
      <c r="C1317" s="158"/>
      <c r="D1317" s="141">
        <v>282</v>
      </c>
      <c r="E1317" s="103">
        <v>3</v>
      </c>
      <c r="F1317" s="56">
        <v>2542.7837769230764</v>
      </c>
      <c r="G1317" s="71" t="s">
        <v>9</v>
      </c>
      <c r="H1317" s="55">
        <f>VLOOKUP(G1317,'Rebuttal Alloc. Factors'!$B$2:$M$110,7,FALSE)</f>
        <v>0.41971722672390366</v>
      </c>
      <c r="I1317" s="56">
        <f t="shared" si="33"/>
        <v>1067.250155008687</v>
      </c>
      <c r="J1317" s="67"/>
    </row>
    <row r="1318" spans="1:10" s="59" customFormat="1" ht="12" customHeight="1">
      <c r="A1318" s="73"/>
      <c r="B1318" s="102"/>
      <c r="C1318" s="158"/>
      <c r="D1318" s="141"/>
      <c r="E1318" s="103"/>
      <c r="F1318" s="56"/>
      <c r="G1318" s="71"/>
      <c r="H1318" s="55"/>
      <c r="I1318" s="56"/>
      <c r="J1318" s="67"/>
    </row>
    <row r="1319" spans="1:10" s="59" customFormat="1" ht="12" customHeight="1">
      <c r="A1319" s="73"/>
      <c r="B1319" s="102"/>
      <c r="C1319" s="73"/>
      <c r="D1319" s="141"/>
      <c r="E1319" s="103"/>
      <c r="F1319" s="56"/>
      <c r="G1319" s="71"/>
      <c r="H1319" s="55"/>
      <c r="I1319" s="56"/>
      <c r="J1319" s="67"/>
    </row>
    <row r="1320" spans="1:10" s="59" customFormat="1" ht="12" customHeight="1">
      <c r="A1320" s="73"/>
      <c r="B1320" s="84"/>
      <c r="C1320" s="73"/>
      <c r="D1320" s="147"/>
      <c r="E1320" s="66"/>
      <c r="F1320" s="106"/>
      <c r="G1320" s="115"/>
      <c r="H1320" s="55"/>
      <c r="I1320" s="56"/>
      <c r="J1320" s="68"/>
    </row>
    <row r="1321" spans="1:10" s="59" customFormat="1" ht="12" customHeight="1">
      <c r="A1321" s="73"/>
      <c r="B1321" s="8"/>
      <c r="C1321" s="73"/>
      <c r="D1321" s="147"/>
      <c r="E1321" s="66"/>
      <c r="F1321" s="106"/>
      <c r="G1321" s="115"/>
      <c r="H1321" s="55"/>
      <c r="I1321" s="56"/>
      <c r="J1321" s="147"/>
    </row>
    <row r="1322" spans="1:10" s="59" customFormat="1" ht="12" customHeight="1">
      <c r="A1322" s="73"/>
      <c r="B1322" s="242" t="s">
        <v>493</v>
      </c>
      <c r="C1322" s="73" t="s">
        <v>709</v>
      </c>
      <c r="D1322" s="147"/>
      <c r="E1322" s="66"/>
      <c r="F1322" s="106"/>
      <c r="G1322" s="115"/>
      <c r="H1322" s="55"/>
      <c r="I1322" s="106"/>
      <c r="J1322" s="147"/>
    </row>
    <row r="1323" spans="1:10" s="59" customFormat="1" ht="12" customHeight="1">
      <c r="A1323" s="73"/>
      <c r="B1323" s="89"/>
      <c r="C1323" s="73"/>
      <c r="D1323" s="147"/>
      <c r="E1323" s="66"/>
      <c r="F1323" s="106"/>
      <c r="G1323" s="115"/>
      <c r="H1323" s="55"/>
      <c r="I1323" s="56"/>
      <c r="J1323" s="147"/>
    </row>
    <row r="1324" spans="1:10" s="59" customFormat="1" ht="12" customHeight="1">
      <c r="A1324" s="73"/>
      <c r="B1324" s="84"/>
      <c r="C1324" s="73"/>
      <c r="D1324" s="147"/>
      <c r="E1324" s="66"/>
      <c r="F1324" s="106"/>
      <c r="G1324" s="115"/>
      <c r="H1324" s="55"/>
      <c r="I1324" s="106"/>
      <c r="J1324" s="67"/>
    </row>
    <row r="1325" spans="1:10" s="59" customFormat="1" ht="12" customHeight="1">
      <c r="A1325" s="73"/>
      <c r="B1325" s="84"/>
      <c r="C1325" s="73"/>
      <c r="D1325" s="147"/>
      <c r="E1325" s="66"/>
      <c r="F1325" s="106"/>
      <c r="G1325" s="66"/>
      <c r="H1325" s="66"/>
      <c r="I1325" s="56"/>
      <c r="J1325" s="56"/>
    </row>
    <row r="1326" spans="1:10" s="59" customFormat="1" ht="12" customHeight="1">
      <c r="A1326" s="73"/>
      <c r="B1326" s="84"/>
      <c r="C1326" s="73"/>
      <c r="D1326" s="147"/>
      <c r="E1326" s="66"/>
      <c r="F1326" s="106"/>
      <c r="G1326" s="66"/>
      <c r="H1326" s="66"/>
      <c r="I1326" s="56"/>
      <c r="J1326" s="56"/>
    </row>
    <row r="1327" spans="1:10" s="59" customFormat="1" ht="12" customHeight="1">
      <c r="A1327" s="73"/>
      <c r="B1327" s="84"/>
      <c r="C1327" s="73"/>
      <c r="D1327" s="147"/>
      <c r="E1327" s="66"/>
      <c r="F1327" s="106"/>
      <c r="G1327" s="66"/>
      <c r="H1327" s="66"/>
      <c r="I1327" s="74"/>
      <c r="J1327" s="56"/>
    </row>
    <row r="1328" spans="1:10" s="59" customFormat="1" ht="12" customHeight="1">
      <c r="A1328" s="64"/>
      <c r="B1328" s="73"/>
      <c r="C1328" s="73"/>
      <c r="D1328" s="147"/>
      <c r="E1328" s="66"/>
      <c r="F1328" s="106"/>
      <c r="G1328" s="66"/>
      <c r="H1328" s="66"/>
      <c r="I1328" s="56"/>
      <c r="J1328" s="67"/>
    </row>
    <row r="1329" spans="1:10" s="59" customFormat="1" ht="12" customHeight="1">
      <c r="A1329" s="64"/>
      <c r="B1329" s="73"/>
      <c r="C1329" s="73"/>
      <c r="D1329" s="147"/>
      <c r="E1329" s="66"/>
      <c r="F1329" s="125"/>
      <c r="G1329" s="123"/>
      <c r="H1329" s="66"/>
      <c r="I1329" s="74"/>
      <c r="J1329" s="66"/>
    </row>
    <row r="1330" spans="1:10" s="59" customFormat="1" ht="12" customHeight="1">
      <c r="A1330" s="64"/>
      <c r="B1330" s="73"/>
      <c r="C1330" s="73"/>
      <c r="D1330" s="147"/>
      <c r="E1330" s="66"/>
      <c r="F1330" s="150"/>
      <c r="G1330" s="115"/>
      <c r="H1330" s="55"/>
      <c r="I1330" s="56"/>
      <c r="J1330" s="66"/>
    </row>
    <row r="1331" spans="1:10" s="59" customFormat="1" ht="12" customHeight="1">
      <c r="A1331" s="64"/>
      <c r="B1331" s="73"/>
      <c r="C1331" s="73"/>
      <c r="D1331" s="147"/>
      <c r="E1331" s="66"/>
      <c r="F1331" s="125"/>
      <c r="G1331" s="66"/>
      <c r="H1331" s="66"/>
      <c r="I1331" s="74"/>
      <c r="J1331" s="66"/>
    </row>
    <row r="1332" spans="1:10" s="59" customFormat="1" ht="12" customHeight="1">
      <c r="A1332" s="64"/>
      <c r="B1332" s="73"/>
      <c r="C1332" s="73"/>
      <c r="D1332" s="147"/>
      <c r="E1332" s="66"/>
      <c r="F1332" s="125"/>
      <c r="G1332" s="66"/>
      <c r="H1332" s="66"/>
      <c r="I1332" s="74"/>
      <c r="J1332" s="66"/>
    </row>
    <row r="1333" spans="1:10" s="59" customFormat="1" ht="12" customHeight="1">
      <c r="A1333" s="64"/>
      <c r="B1333" s="73"/>
      <c r="C1333" s="73"/>
      <c r="D1333" s="147"/>
      <c r="E1333" s="66"/>
      <c r="F1333" s="125"/>
      <c r="G1333" s="66"/>
      <c r="H1333" s="66"/>
      <c r="I1333" s="74"/>
      <c r="J1333" s="66"/>
    </row>
    <row r="1334" spans="1:10" s="59" customFormat="1" ht="12" customHeight="1">
      <c r="A1334" s="64"/>
      <c r="B1334" s="73"/>
      <c r="C1334" s="73"/>
      <c r="D1334" s="147"/>
      <c r="E1334" s="66"/>
      <c r="F1334" s="125"/>
      <c r="G1334" s="66"/>
      <c r="H1334" s="66"/>
      <c r="I1334" s="74"/>
      <c r="J1334" s="66"/>
    </row>
    <row r="1335" spans="1:10" s="59" customFormat="1" ht="12" customHeight="1">
      <c r="A1335" s="64"/>
      <c r="B1335" s="73"/>
      <c r="C1335" s="73"/>
      <c r="D1335" s="147"/>
      <c r="E1335" s="66"/>
      <c r="F1335" s="125"/>
      <c r="G1335" s="66"/>
      <c r="H1335" s="66"/>
      <c r="I1335" s="74"/>
      <c r="J1335" s="66"/>
    </row>
    <row r="1336" spans="1:10" s="59" customFormat="1" ht="12" customHeight="1">
      <c r="A1336" s="64"/>
      <c r="B1336" s="73"/>
      <c r="C1336" s="73"/>
      <c r="D1336" s="147"/>
      <c r="E1336" s="66"/>
      <c r="F1336" s="125"/>
      <c r="G1336" s="66"/>
      <c r="H1336" s="66"/>
      <c r="I1336" s="74"/>
      <c r="J1336" s="66"/>
    </row>
    <row r="1337" spans="1:10" s="59" customFormat="1" ht="12" customHeight="1">
      <c r="A1337" s="64"/>
      <c r="B1337" s="73"/>
      <c r="C1337" s="73"/>
      <c r="D1337" s="147"/>
      <c r="E1337" s="66"/>
      <c r="F1337" s="125"/>
      <c r="G1337" s="66"/>
      <c r="H1337" s="66"/>
      <c r="I1337" s="74"/>
      <c r="J1337" s="66"/>
    </row>
    <row r="1338" spans="1:10" s="59" customFormat="1" ht="12" customHeight="1">
      <c r="A1338" s="64"/>
      <c r="B1338" s="73"/>
      <c r="C1338" s="73"/>
      <c r="D1338" s="147"/>
      <c r="E1338" s="66"/>
      <c r="F1338" s="125"/>
      <c r="G1338" s="66"/>
      <c r="H1338" s="66"/>
      <c r="I1338" s="74"/>
      <c r="J1338" s="66"/>
    </row>
    <row r="1339" spans="1:10" s="59" customFormat="1" ht="12" customHeight="1">
      <c r="A1339" s="64"/>
      <c r="B1339" s="73"/>
      <c r="C1339" s="73"/>
      <c r="D1339" s="147"/>
      <c r="E1339" s="66"/>
      <c r="F1339" s="125"/>
      <c r="G1339" s="66"/>
      <c r="H1339" s="66"/>
      <c r="I1339" s="74"/>
      <c r="J1339" s="66"/>
    </row>
    <row r="1340" spans="1:10" s="59" customFormat="1" ht="12" customHeight="1">
      <c r="A1340" s="64"/>
      <c r="B1340" s="73"/>
      <c r="C1340" s="73"/>
      <c r="D1340" s="147"/>
      <c r="E1340" s="66"/>
      <c r="F1340" s="125"/>
      <c r="G1340" s="66"/>
      <c r="H1340" s="66"/>
      <c r="I1340" s="74"/>
      <c r="J1340" s="66"/>
    </row>
    <row r="1341" spans="1:10" s="59" customFormat="1" ht="12" customHeight="1">
      <c r="A1341" s="64"/>
      <c r="B1341" s="73"/>
      <c r="C1341" s="73"/>
      <c r="D1341" s="147"/>
      <c r="E1341" s="66"/>
      <c r="F1341" s="125"/>
      <c r="G1341" s="66"/>
      <c r="H1341" s="66"/>
      <c r="I1341" s="74"/>
      <c r="J1341" s="66"/>
    </row>
    <row r="1342" spans="1:10" s="59" customFormat="1" ht="12" customHeight="1">
      <c r="A1342" s="64"/>
      <c r="B1342" s="73"/>
      <c r="C1342" s="73"/>
      <c r="D1342" s="147"/>
      <c r="E1342" s="66"/>
      <c r="F1342" s="125"/>
      <c r="G1342" s="66"/>
      <c r="H1342" s="66"/>
      <c r="I1342" s="74"/>
      <c r="J1342" s="66"/>
    </row>
    <row r="1343" spans="1:10" s="59" customFormat="1" ht="12" customHeight="1">
      <c r="A1343" s="64"/>
      <c r="B1343" s="73"/>
      <c r="C1343" s="73"/>
      <c r="D1343" s="147"/>
      <c r="E1343" s="66"/>
      <c r="F1343" s="125"/>
      <c r="G1343" s="66"/>
      <c r="H1343" s="66"/>
      <c r="I1343" s="74"/>
      <c r="J1343" s="66"/>
    </row>
    <row r="1344" spans="1:10" s="59" customFormat="1" ht="12" customHeight="1">
      <c r="A1344" s="64"/>
      <c r="B1344" s="73"/>
      <c r="C1344" s="73"/>
      <c r="D1344" s="147"/>
      <c r="E1344" s="66"/>
      <c r="F1344" s="125"/>
      <c r="G1344" s="66"/>
      <c r="H1344" s="66"/>
      <c r="I1344" s="74"/>
      <c r="J1344" s="66"/>
    </row>
    <row r="1345" spans="1:10" s="59" customFormat="1" ht="12" customHeight="1">
      <c r="A1345" s="73"/>
      <c r="B1345" s="73"/>
      <c r="C1345" s="73"/>
      <c r="D1345" s="147"/>
      <c r="E1345" s="66"/>
      <c r="F1345" s="125"/>
      <c r="G1345" s="66"/>
      <c r="H1345" s="66"/>
      <c r="I1345" s="74"/>
      <c r="J1345" s="56"/>
    </row>
    <row r="1346" spans="1:10" s="59" customFormat="1" ht="12" customHeight="1">
      <c r="A1346" s="73"/>
      <c r="B1346" s="73"/>
      <c r="C1346" s="73"/>
      <c r="D1346" s="147"/>
      <c r="E1346" s="66"/>
      <c r="F1346" s="125"/>
      <c r="G1346" s="66"/>
      <c r="H1346" s="66"/>
      <c r="I1346" s="74"/>
      <c r="J1346" s="56"/>
    </row>
    <row r="1347" spans="1:10" s="59" customFormat="1" ht="12" customHeight="1">
      <c r="A1347" s="73"/>
      <c r="B1347" s="73"/>
      <c r="C1347" s="73"/>
      <c r="D1347" s="147"/>
      <c r="E1347" s="66"/>
      <c r="F1347" s="125"/>
      <c r="G1347" s="66"/>
      <c r="H1347" s="66"/>
      <c r="I1347" s="74"/>
      <c r="J1347" s="56"/>
    </row>
    <row r="1348" spans="1:10" s="59" customFormat="1" ht="12" customHeight="1">
      <c r="A1348" s="73"/>
      <c r="B1348" s="73"/>
      <c r="C1348" s="73"/>
      <c r="D1348" s="147"/>
      <c r="E1348" s="66"/>
      <c r="F1348" s="125"/>
      <c r="G1348" s="66"/>
      <c r="H1348" s="66"/>
      <c r="I1348" s="74"/>
      <c r="J1348" s="56"/>
    </row>
    <row r="1349" spans="1:10" s="59" customFormat="1" ht="12" customHeight="1">
      <c r="A1349" s="73"/>
      <c r="B1349" s="73"/>
      <c r="C1349" s="73"/>
      <c r="D1349" s="147"/>
      <c r="E1349" s="66"/>
      <c r="F1349" s="125"/>
      <c r="G1349" s="66"/>
      <c r="H1349" s="66"/>
      <c r="I1349" s="74"/>
      <c r="J1349" s="56"/>
    </row>
    <row r="1350" spans="1:10" s="59" customFormat="1" ht="12" customHeight="1" thickBot="1">
      <c r="A1350" s="64"/>
      <c r="B1350" s="16" t="s">
        <v>12</v>
      </c>
      <c r="C1350" s="64"/>
      <c r="D1350" s="147"/>
      <c r="E1350" s="66"/>
      <c r="F1350" s="137"/>
      <c r="G1350" s="61"/>
      <c r="H1350" s="61"/>
      <c r="I1350" s="91"/>
      <c r="J1350" s="96"/>
    </row>
    <row r="1351" spans="1:10" s="59" customFormat="1" ht="12" customHeight="1">
      <c r="A1351" s="76"/>
      <c r="B1351" s="77"/>
      <c r="C1351" s="77"/>
      <c r="D1351" s="151"/>
      <c r="E1351" s="78"/>
      <c r="F1351" s="124"/>
      <c r="G1351" s="78"/>
      <c r="H1351" s="78"/>
      <c r="I1351" s="79"/>
      <c r="J1351" s="80"/>
    </row>
    <row r="1352" spans="1:10" s="59" customFormat="1" ht="12" customHeight="1">
      <c r="A1352" s="81"/>
      <c r="B1352" s="84"/>
      <c r="C1352" s="73"/>
      <c r="D1352" s="147"/>
      <c r="E1352" s="66"/>
      <c r="F1352" s="125"/>
      <c r="G1352" s="66"/>
      <c r="H1352" s="66"/>
      <c r="I1352" s="74"/>
      <c r="J1352" s="83"/>
    </row>
    <row r="1353" spans="1:10" s="59" customFormat="1" ht="12" customHeight="1">
      <c r="A1353" s="81"/>
      <c r="B1353" s="84"/>
      <c r="C1353" s="73"/>
      <c r="D1353" s="147"/>
      <c r="E1353" s="66"/>
      <c r="F1353" s="125"/>
      <c r="G1353" s="66"/>
      <c r="H1353" s="66"/>
      <c r="I1353" s="74"/>
      <c r="J1353" s="83"/>
    </row>
    <row r="1354" spans="1:10" s="59" customFormat="1" ht="12" customHeight="1">
      <c r="A1354" s="81"/>
      <c r="B1354" s="73"/>
      <c r="C1354" s="73"/>
      <c r="D1354" s="147"/>
      <c r="E1354" s="66"/>
      <c r="F1354" s="125"/>
      <c r="G1354" s="66"/>
      <c r="H1354" s="66"/>
      <c r="I1354" s="74"/>
      <c r="J1354" s="83"/>
    </row>
    <row r="1355" spans="1:10" s="59" customFormat="1" ht="12" customHeight="1">
      <c r="A1355" s="81"/>
      <c r="B1355" s="73"/>
      <c r="C1355" s="73"/>
      <c r="D1355" s="147"/>
      <c r="E1355" s="66"/>
      <c r="F1355" s="125"/>
      <c r="G1355" s="66"/>
      <c r="H1355" s="66"/>
      <c r="I1355" s="74"/>
      <c r="J1355" s="83"/>
    </row>
    <row r="1356" spans="1:10" s="59" customFormat="1" ht="12" customHeight="1">
      <c r="A1356" s="81"/>
      <c r="B1356" s="73"/>
      <c r="C1356" s="73"/>
      <c r="D1356" s="147"/>
      <c r="E1356" s="66"/>
      <c r="F1356" s="125"/>
      <c r="G1356" s="66"/>
      <c r="H1356" s="66"/>
      <c r="I1356" s="74"/>
      <c r="J1356" s="83"/>
    </row>
    <row r="1357" spans="1:10" s="59" customFormat="1" ht="12" customHeight="1">
      <c r="A1357" s="81"/>
      <c r="B1357" s="73"/>
      <c r="C1357" s="73"/>
      <c r="D1357" s="147"/>
      <c r="E1357" s="66"/>
      <c r="F1357" s="125"/>
      <c r="G1357" s="66"/>
      <c r="H1357" s="66"/>
      <c r="I1357" s="74"/>
      <c r="J1357" s="83"/>
    </row>
    <row r="1358" spans="1:10" s="59" customFormat="1" ht="12" customHeight="1">
      <c r="A1358" s="81"/>
      <c r="B1358" s="73"/>
      <c r="C1358" s="73"/>
      <c r="D1358" s="147"/>
      <c r="E1358" s="66"/>
      <c r="F1358" s="125"/>
      <c r="G1358" s="66"/>
      <c r="H1358" s="66"/>
      <c r="I1358" s="74"/>
      <c r="J1358" s="83"/>
    </row>
    <row r="1359" spans="1:10" s="59" customFormat="1" ht="12" customHeight="1">
      <c r="A1359" s="81"/>
      <c r="B1359" s="73"/>
      <c r="C1359" s="73"/>
      <c r="D1359" s="147"/>
      <c r="E1359" s="66"/>
      <c r="F1359" s="125"/>
      <c r="G1359" s="66"/>
      <c r="H1359" s="66"/>
      <c r="I1359" s="74"/>
      <c r="J1359" s="83"/>
    </row>
    <row r="1360" spans="1:10" s="59" customFormat="1" ht="12" customHeight="1" thickBot="1">
      <c r="A1360" s="97"/>
      <c r="B1360" s="98"/>
      <c r="C1360" s="98"/>
      <c r="D1360" s="152"/>
      <c r="E1360" s="99"/>
      <c r="F1360" s="126"/>
      <c r="G1360" s="99"/>
      <c r="H1360" s="99"/>
      <c r="I1360" s="100"/>
      <c r="J1360" s="101"/>
    </row>
    <row r="1361" spans="1:10" s="59" customFormat="1" ht="12" customHeight="1">
      <c r="A1361" s="65"/>
      <c r="B1361" s="65"/>
      <c r="C1361" s="65"/>
      <c r="D1361" s="54"/>
      <c r="E1361" s="54"/>
      <c r="F1361" s="138"/>
      <c r="G1361" s="54"/>
      <c r="H1361" s="54"/>
      <c r="I1361" s="148"/>
    </row>
    <row r="1362" spans="1:10" s="59" customFormat="1" ht="12" customHeight="1">
      <c r="A1362" s="65"/>
      <c r="B1362" s="6" t="str">
        <f>Inputs!$D$2</f>
        <v>Rocky Mountain Power</v>
      </c>
      <c r="C1362" s="49"/>
      <c r="D1362" s="52"/>
      <c r="E1362" s="52"/>
      <c r="F1362" s="116"/>
      <c r="G1362" s="52"/>
      <c r="H1362" s="52"/>
      <c r="I1362" s="60" t="s">
        <v>0</v>
      </c>
      <c r="J1362" s="61">
        <v>12.21</v>
      </c>
    </row>
    <row r="1363" spans="1:10" s="59" customFormat="1" ht="12" customHeight="1">
      <c r="A1363" s="65"/>
      <c r="B1363" s="6" t="str">
        <f>Inputs!$D$3</f>
        <v>Utah General Rate Case - June 2015</v>
      </c>
      <c r="C1363" s="49"/>
      <c r="D1363" s="52"/>
      <c r="E1363" s="52"/>
      <c r="F1363" s="116"/>
      <c r="G1363" s="52"/>
      <c r="H1363" s="52"/>
      <c r="I1363" s="50"/>
      <c r="J1363" s="62"/>
    </row>
    <row r="1364" spans="1:10" s="59" customFormat="1" ht="12" customHeight="1">
      <c r="A1364" s="65"/>
      <c r="B1364" s="25" t="s">
        <v>657</v>
      </c>
      <c r="C1364" s="49"/>
      <c r="D1364" s="52"/>
      <c r="E1364" s="52"/>
      <c r="F1364" s="116"/>
      <c r="G1364" s="52"/>
      <c r="H1364" s="52"/>
      <c r="I1364" s="50"/>
      <c r="J1364" s="62"/>
    </row>
    <row r="1365" spans="1:10" s="59" customFormat="1" ht="12" customHeight="1">
      <c r="A1365" s="65"/>
      <c r="B1365" s="49"/>
      <c r="C1365" s="49"/>
      <c r="D1365" s="52"/>
      <c r="E1365" s="52"/>
      <c r="F1365" s="116"/>
      <c r="G1365" s="52"/>
      <c r="H1365" s="52"/>
      <c r="I1365" s="50"/>
      <c r="J1365" s="62"/>
    </row>
    <row r="1366" spans="1:10" s="59" customFormat="1" ht="12" customHeight="1">
      <c r="A1366" s="65"/>
      <c r="B1366" s="49"/>
      <c r="C1366" s="49"/>
      <c r="D1366" s="52"/>
      <c r="E1366" s="52"/>
      <c r="F1366" s="117" t="s">
        <v>583</v>
      </c>
      <c r="G1366" s="52"/>
      <c r="H1366" s="52"/>
      <c r="I1366" s="50"/>
      <c r="J1366" s="62"/>
    </row>
    <row r="1367" spans="1:10" s="59" customFormat="1" ht="12" customHeight="1">
      <c r="A1367" s="65"/>
      <c r="B1367" s="49"/>
      <c r="C1367" s="49"/>
      <c r="D1367" s="52"/>
      <c r="E1367" s="52"/>
      <c r="F1367" s="117" t="s">
        <v>1</v>
      </c>
      <c r="G1367" s="52"/>
      <c r="H1367" s="52"/>
      <c r="I1367" s="63" t="str">
        <f>+Inputs!$D$6</f>
        <v>UTAH</v>
      </c>
      <c r="J1367" s="52"/>
    </row>
    <row r="1368" spans="1:10" s="59" customFormat="1" ht="12" customHeight="1">
      <c r="A1368" s="65"/>
      <c r="B1368" s="49"/>
      <c r="C1368" s="49"/>
      <c r="D1368" s="33" t="s">
        <v>2</v>
      </c>
      <c r="E1368" s="33" t="s">
        <v>3</v>
      </c>
      <c r="F1368" s="38" t="s">
        <v>4</v>
      </c>
      <c r="G1368" s="33" t="s">
        <v>5</v>
      </c>
      <c r="H1368" s="39" t="s">
        <v>6</v>
      </c>
      <c r="I1368" s="34" t="s">
        <v>7</v>
      </c>
      <c r="J1368" s="33" t="s">
        <v>8</v>
      </c>
    </row>
    <row r="1369" spans="1:10" s="59" customFormat="1" ht="12" customHeight="1">
      <c r="A1369" s="73"/>
      <c r="B1369" s="7" t="s">
        <v>10</v>
      </c>
      <c r="C1369" s="73"/>
      <c r="D1369" s="66"/>
      <c r="E1369" s="66"/>
      <c r="F1369" s="125"/>
      <c r="G1369" s="66"/>
      <c r="H1369" s="66"/>
      <c r="I1369" s="82"/>
      <c r="J1369" s="70"/>
    </row>
    <row r="1370" spans="1:10" s="59" customFormat="1" ht="12" customHeight="1">
      <c r="A1370" s="73"/>
      <c r="B1370" s="69" t="s">
        <v>286</v>
      </c>
      <c r="C1370" s="158"/>
      <c r="D1370" s="103">
        <v>312</v>
      </c>
      <c r="E1370" s="103">
        <v>3</v>
      </c>
      <c r="F1370" s="59">
        <v>29353882.58714211</v>
      </c>
      <c r="G1370" s="71" t="s">
        <v>28</v>
      </c>
      <c r="H1370" s="160">
        <f>VLOOKUP(G1370,'Rebuttal Alloc. Factors'!$B$2:$M$110,7,FALSE)</f>
        <v>0.4262831716003761</v>
      </c>
      <c r="I1370" s="56">
        <f t="shared" ref="I1370" si="34">F1370*H1370</f>
        <v>12513066.168031992</v>
      </c>
      <c r="J1370" s="67"/>
    </row>
    <row r="1371" spans="1:10" s="59" customFormat="1" ht="12" customHeight="1">
      <c r="A1371" s="73"/>
      <c r="B1371" s="149"/>
      <c r="C1371" s="19"/>
      <c r="D1371" s="54"/>
      <c r="E1371" s="54"/>
      <c r="G1371" s="190"/>
      <c r="H1371" s="160"/>
      <c r="I1371" s="56"/>
      <c r="J1371" s="68"/>
    </row>
    <row r="1372" spans="1:10" s="59" customFormat="1" ht="12" customHeight="1">
      <c r="A1372" s="73"/>
      <c r="B1372" s="149" t="s">
        <v>287</v>
      </c>
      <c r="C1372" s="19"/>
      <c r="D1372" s="54">
        <v>332</v>
      </c>
      <c r="E1372" s="54">
        <v>3</v>
      </c>
      <c r="F1372" s="59">
        <v>451544.2953331992</v>
      </c>
      <c r="G1372" s="190" t="s">
        <v>28</v>
      </c>
      <c r="H1372" s="160">
        <f>VLOOKUP(G1372,'Rebuttal Alloc. Factors'!$B$2:$M$110,7,FALSE)</f>
        <v>0.4262831716003761</v>
      </c>
      <c r="I1372" s="56">
        <f t="shared" ref="I1372:I1381" si="35">F1372*H1372</f>
        <v>192485.73433269307</v>
      </c>
      <c r="J1372" s="68"/>
    </row>
    <row r="1373" spans="1:10" s="59" customFormat="1" ht="12" customHeight="1">
      <c r="A1373" s="73"/>
      <c r="B1373" s="73" t="s">
        <v>287</v>
      </c>
      <c r="C1373" s="73"/>
      <c r="D1373" s="147">
        <v>332</v>
      </c>
      <c r="E1373" s="66">
        <v>3</v>
      </c>
      <c r="F1373" s="59">
        <v>-1007644.9024099112</v>
      </c>
      <c r="G1373" s="115" t="s">
        <v>30</v>
      </c>
      <c r="H1373" s="160">
        <f>VLOOKUP(G1373,'Rebuttal Alloc. Factors'!$B$2:$M$110,7,FALSE)</f>
        <v>0.4262831716003761</v>
      </c>
      <c r="I1373" s="56">
        <f t="shared" si="35"/>
        <v>-429542.06484624837</v>
      </c>
      <c r="J1373" s="68"/>
    </row>
    <row r="1374" spans="1:10" s="59" customFormat="1" ht="12" customHeight="1">
      <c r="A1374" s="73"/>
      <c r="B1374" s="73" t="s">
        <v>287</v>
      </c>
      <c r="C1374" s="73"/>
      <c r="D1374" s="147">
        <v>332</v>
      </c>
      <c r="E1374" s="66">
        <v>3</v>
      </c>
      <c r="F1374" s="59">
        <v>-319289.13851295412</v>
      </c>
      <c r="G1374" s="115" t="s">
        <v>32</v>
      </c>
      <c r="H1374" s="160">
        <f>VLOOKUP(G1374,'Rebuttal Alloc. Factors'!$B$2:$M$110,7,FALSE)</f>
        <v>0.4262831716003761</v>
      </c>
      <c r="I1374" s="56">
        <f t="shared" si="35"/>
        <v>-136107.58662285388</v>
      </c>
      <c r="J1374" s="68"/>
    </row>
    <row r="1375" spans="1:10" s="59" customFormat="1" ht="12" customHeight="1">
      <c r="A1375" s="73"/>
      <c r="B1375" s="73"/>
      <c r="C1375" s="73"/>
      <c r="D1375" s="147"/>
      <c r="E1375" s="66"/>
      <c r="F1375" s="214">
        <f>SUM(F1372:F1374)</f>
        <v>-875389.74558966607</v>
      </c>
      <c r="G1375" s="115"/>
      <c r="H1375" s="160"/>
      <c r="I1375" s="214">
        <f>SUM(I1372:I1374)</f>
        <v>-373163.9171364092</v>
      </c>
      <c r="J1375" s="68"/>
    </row>
    <row r="1376" spans="1:10" s="59" customFormat="1" ht="12" customHeight="1">
      <c r="A1376" s="73"/>
      <c r="B1376" s="89"/>
      <c r="C1376" s="73"/>
      <c r="D1376" s="147"/>
      <c r="E1376" s="66"/>
      <c r="F1376" s="53"/>
      <c r="G1376" s="115"/>
      <c r="H1376" s="160"/>
      <c r="I1376" s="56"/>
      <c r="J1376" s="68"/>
    </row>
    <row r="1377" spans="1:10" s="59" customFormat="1" ht="12" customHeight="1">
      <c r="A1377" s="73"/>
      <c r="B1377" s="65" t="s">
        <v>288</v>
      </c>
      <c r="C1377" s="65"/>
      <c r="D1377" s="66">
        <v>343</v>
      </c>
      <c r="E1377" s="66">
        <v>3</v>
      </c>
      <c r="F1377" s="59">
        <v>-6351422.2345732348</v>
      </c>
      <c r="G1377" s="115" t="s">
        <v>28</v>
      </c>
      <c r="H1377" s="160">
        <f>VLOOKUP(G1377,'Rebuttal Alloc. Factors'!$B$2:$M$110,7,FALSE)</f>
        <v>0.4262831716003761</v>
      </c>
      <c r="I1377" s="56">
        <f t="shared" si="35"/>
        <v>-2707504.4143270263</v>
      </c>
      <c r="J1377" s="68"/>
    </row>
    <row r="1378" spans="1:10" s="59" customFormat="1" ht="12" customHeight="1">
      <c r="A1378" s="73"/>
      <c r="B1378" s="73" t="s">
        <v>288</v>
      </c>
      <c r="C1378" s="73"/>
      <c r="D1378" s="147">
        <v>343</v>
      </c>
      <c r="E1378" s="66">
        <v>3</v>
      </c>
      <c r="F1378" s="53">
        <v>2105440.8966672421</v>
      </c>
      <c r="G1378" s="115" t="s">
        <v>307</v>
      </c>
      <c r="H1378" s="160">
        <f>VLOOKUP(G1378,'Rebuttal Alloc. Factors'!$B$2:$M$110,7,FALSE)</f>
        <v>0.4262831716003761</v>
      </c>
      <c r="I1378" s="56">
        <f t="shared" si="35"/>
        <v>897514.02304845164</v>
      </c>
      <c r="J1378" s="68"/>
    </row>
    <row r="1379" spans="1:10" s="59" customFormat="1" ht="12" customHeight="1">
      <c r="A1379" s="73"/>
      <c r="B1379" s="73"/>
      <c r="C1379" s="73"/>
      <c r="D1379" s="147"/>
      <c r="E1379" s="66"/>
      <c r="F1379" s="214">
        <f>SUM(F1377:F1378)</f>
        <v>-4245981.3379059928</v>
      </c>
      <c r="G1379" s="115"/>
      <c r="H1379" s="160"/>
      <c r="I1379" s="214">
        <f>SUM(I1377:I1378)</f>
        <v>-1809990.3912785747</v>
      </c>
      <c r="J1379" s="68"/>
    </row>
    <row r="1380" spans="1:10" s="59" customFormat="1" ht="12" customHeight="1">
      <c r="A1380" s="73"/>
      <c r="B1380" s="65"/>
      <c r="C1380" s="65"/>
      <c r="D1380" s="54"/>
      <c r="E1380" s="54"/>
      <c r="F1380" s="75"/>
      <c r="G1380" s="54"/>
      <c r="H1380" s="160"/>
      <c r="I1380" s="56"/>
      <c r="J1380" s="68"/>
    </row>
    <row r="1381" spans="1:10" s="59" customFormat="1" ht="12" customHeight="1">
      <c r="A1381" s="73"/>
      <c r="B1381" s="69" t="s">
        <v>289</v>
      </c>
      <c r="C1381" s="65"/>
      <c r="D1381" s="54">
        <v>355</v>
      </c>
      <c r="E1381" s="54">
        <v>3</v>
      </c>
      <c r="F1381" s="75">
        <v>-33701675.082639098</v>
      </c>
      <c r="G1381" s="54" t="s">
        <v>28</v>
      </c>
      <c r="H1381" s="160">
        <f>VLOOKUP(G1381,'Rebuttal Alloc. Factors'!$B$2:$M$110,7,FALSE)</f>
        <v>0.4262831716003761</v>
      </c>
      <c r="I1381" s="56">
        <f t="shared" si="35"/>
        <v>-14366456.942472761</v>
      </c>
      <c r="J1381" s="68"/>
    </row>
    <row r="1382" spans="1:10" s="59" customFormat="1" ht="12" customHeight="1">
      <c r="A1382" s="73"/>
      <c r="B1382" s="73"/>
      <c r="C1382" s="73"/>
      <c r="D1382" s="147"/>
      <c r="E1382" s="66"/>
      <c r="F1382" s="75"/>
      <c r="G1382" s="115"/>
      <c r="H1382" s="55"/>
      <c r="I1382" s="56"/>
      <c r="J1382" s="68"/>
    </row>
    <row r="1383" spans="1:10" s="59" customFormat="1" ht="12" customHeight="1">
      <c r="A1383" s="73"/>
      <c r="B1383" s="73" t="s">
        <v>290</v>
      </c>
      <c r="C1383" s="73"/>
      <c r="D1383" s="147">
        <v>360</v>
      </c>
      <c r="E1383" s="66">
        <v>3</v>
      </c>
      <c r="F1383" s="75">
        <v>269659.47591694305</v>
      </c>
      <c r="G1383" s="115" t="s">
        <v>187</v>
      </c>
      <c r="H1383" s="55">
        <v>1</v>
      </c>
      <c r="I1383" s="56">
        <v>118702.09737141361</v>
      </c>
      <c r="J1383" s="68"/>
    </row>
    <row r="1384" spans="1:10" s="59" customFormat="1" ht="12" customHeight="1">
      <c r="A1384" s="73"/>
      <c r="B1384" s="84" t="s">
        <v>290</v>
      </c>
      <c r="C1384" s="73"/>
      <c r="D1384" s="147">
        <v>361</v>
      </c>
      <c r="E1384" s="66">
        <v>3</v>
      </c>
      <c r="F1384" s="75">
        <v>404711.3856126992</v>
      </c>
      <c r="G1384" s="115" t="s">
        <v>187</v>
      </c>
      <c r="H1384" s="55">
        <v>1</v>
      </c>
      <c r="I1384" s="56">
        <v>178150.94440484233</v>
      </c>
      <c r="J1384" s="147"/>
    </row>
    <row r="1385" spans="1:10" s="59" customFormat="1" ht="12" customHeight="1">
      <c r="A1385" s="73"/>
      <c r="B1385" s="89" t="s">
        <v>290</v>
      </c>
      <c r="C1385" s="73"/>
      <c r="D1385" s="147">
        <v>362</v>
      </c>
      <c r="E1385" s="66">
        <v>3</v>
      </c>
      <c r="F1385" s="75">
        <v>3997835.384946309</v>
      </c>
      <c r="G1385" s="115" t="s">
        <v>187</v>
      </c>
      <c r="H1385" s="55">
        <v>1</v>
      </c>
      <c r="I1385" s="56">
        <v>1759817.4272390231</v>
      </c>
      <c r="J1385" s="147"/>
    </row>
    <row r="1386" spans="1:10" s="59" customFormat="1" ht="12" customHeight="1">
      <c r="A1386" s="73"/>
      <c r="B1386" s="89" t="s">
        <v>290</v>
      </c>
      <c r="C1386" s="73"/>
      <c r="D1386" s="147">
        <v>363</v>
      </c>
      <c r="E1386" s="66">
        <v>3</v>
      </c>
      <c r="F1386" s="75">
        <v>0</v>
      </c>
      <c r="G1386" s="115" t="s">
        <v>187</v>
      </c>
      <c r="H1386" s="55">
        <v>1</v>
      </c>
      <c r="I1386" s="56">
        <v>0</v>
      </c>
      <c r="J1386" s="147"/>
    </row>
    <row r="1387" spans="1:10" s="59" customFormat="1" ht="12" customHeight="1">
      <c r="A1387" s="73"/>
      <c r="B1387" s="89" t="s">
        <v>290</v>
      </c>
      <c r="C1387" s="73"/>
      <c r="D1387" s="147">
        <v>364</v>
      </c>
      <c r="E1387" s="66">
        <v>3</v>
      </c>
      <c r="F1387" s="75">
        <v>4588530.539526321</v>
      </c>
      <c r="G1387" s="115" t="s">
        <v>187</v>
      </c>
      <c r="H1387" s="55">
        <v>1</v>
      </c>
      <c r="I1387" s="56">
        <v>2019837.0446374305</v>
      </c>
      <c r="J1387" s="67"/>
    </row>
    <row r="1388" spans="1:10" s="59" customFormat="1" ht="12" customHeight="1">
      <c r="A1388" s="73"/>
      <c r="B1388" s="84" t="s">
        <v>290</v>
      </c>
      <c r="C1388" s="73"/>
      <c r="D1388" s="147">
        <v>365</v>
      </c>
      <c r="E1388" s="66">
        <v>3</v>
      </c>
      <c r="F1388" s="75">
        <v>3070044.7334663644</v>
      </c>
      <c r="G1388" s="115" t="s">
        <v>187</v>
      </c>
      <c r="H1388" s="55">
        <v>1</v>
      </c>
      <c r="I1388" s="56">
        <v>1351410.8771714866</v>
      </c>
      <c r="J1388" s="56"/>
    </row>
    <row r="1389" spans="1:10" s="59" customFormat="1" ht="12" customHeight="1">
      <c r="A1389" s="73"/>
      <c r="B1389" s="84" t="s">
        <v>290</v>
      </c>
      <c r="C1389" s="73"/>
      <c r="D1389" s="147">
        <v>366</v>
      </c>
      <c r="E1389" s="66">
        <v>3</v>
      </c>
      <c r="F1389" s="75">
        <v>1453160.2332126144</v>
      </c>
      <c r="G1389" s="66" t="s">
        <v>187</v>
      </c>
      <c r="H1389" s="55">
        <v>1</v>
      </c>
      <c r="I1389" s="56">
        <v>639670.3357541142</v>
      </c>
      <c r="J1389" s="56"/>
    </row>
    <row r="1390" spans="1:10" s="59" customFormat="1" ht="12" customHeight="1">
      <c r="A1390" s="73"/>
      <c r="B1390" s="84" t="s">
        <v>290</v>
      </c>
      <c r="C1390" s="73"/>
      <c r="D1390" s="147">
        <v>367</v>
      </c>
      <c r="E1390" s="66">
        <v>3</v>
      </c>
      <c r="F1390" s="75">
        <v>3422496.9517707601</v>
      </c>
      <c r="G1390" s="66" t="s">
        <v>187</v>
      </c>
      <c r="H1390" s="55">
        <v>1</v>
      </c>
      <c r="I1390" s="56">
        <v>1506557.7244820725</v>
      </c>
      <c r="J1390" s="56"/>
    </row>
    <row r="1391" spans="1:10" s="59" customFormat="1" ht="12" customHeight="1">
      <c r="A1391" s="73"/>
      <c r="B1391" s="84" t="s">
        <v>290</v>
      </c>
      <c r="C1391" s="73"/>
      <c r="D1391" s="147">
        <v>368</v>
      </c>
      <c r="E1391" s="66">
        <v>3</v>
      </c>
      <c r="F1391" s="75">
        <v>5256075.0928358883</v>
      </c>
      <c r="G1391" s="66" t="s">
        <v>187</v>
      </c>
      <c r="H1391" s="55">
        <v>1</v>
      </c>
      <c r="I1391" s="56">
        <v>2313685.1962637268</v>
      </c>
      <c r="J1391" s="67"/>
    </row>
    <row r="1392" spans="1:10" s="59" customFormat="1" ht="12" customHeight="1">
      <c r="A1392" s="73"/>
      <c r="B1392" s="73" t="s">
        <v>290</v>
      </c>
      <c r="C1392" s="73"/>
      <c r="D1392" s="147">
        <v>369</v>
      </c>
      <c r="E1392" s="66">
        <v>3</v>
      </c>
      <c r="F1392" s="59">
        <v>2846022.3314757757</v>
      </c>
      <c r="G1392" s="66" t="s">
        <v>187</v>
      </c>
      <c r="H1392" s="55">
        <v>1</v>
      </c>
      <c r="I1392" s="56">
        <v>1252797.8805985227</v>
      </c>
      <c r="J1392" s="147"/>
    </row>
    <row r="1393" spans="1:10" s="59" customFormat="1" ht="12" customHeight="1">
      <c r="A1393" s="73"/>
      <c r="B1393" s="89" t="s">
        <v>290</v>
      </c>
      <c r="C1393" s="73"/>
      <c r="D1393" s="147">
        <v>370</v>
      </c>
      <c r="E1393" s="66">
        <v>3</v>
      </c>
      <c r="F1393" s="75">
        <v>799916.05498658866</v>
      </c>
      <c r="G1393" s="115" t="s">
        <v>187</v>
      </c>
      <c r="H1393" s="55">
        <v>1</v>
      </c>
      <c r="I1393" s="56">
        <v>352117.10296885902</v>
      </c>
      <c r="J1393" s="147"/>
    </row>
    <row r="1394" spans="1:10" s="59" customFormat="1" ht="12" customHeight="1">
      <c r="A1394" s="73"/>
      <c r="B1394" s="89" t="s">
        <v>290</v>
      </c>
      <c r="C1394" s="73"/>
      <c r="D1394" s="147">
        <v>371</v>
      </c>
      <c r="E1394" s="66">
        <v>3</v>
      </c>
      <c r="F1394" s="75">
        <v>39958.328900822729</v>
      </c>
      <c r="G1394" s="115" t="s">
        <v>187</v>
      </c>
      <c r="H1394" s="55">
        <v>1</v>
      </c>
      <c r="I1394" s="56">
        <v>17589.359438810672</v>
      </c>
      <c r="J1394" s="66"/>
    </row>
    <row r="1395" spans="1:10" s="59" customFormat="1" ht="12" customHeight="1">
      <c r="A1395" s="73"/>
      <c r="B1395" s="73" t="s">
        <v>290</v>
      </c>
      <c r="C1395" s="73"/>
      <c r="D1395" s="147">
        <v>373</v>
      </c>
      <c r="E1395" s="66">
        <v>3</v>
      </c>
      <c r="F1395" s="75">
        <v>277008.25534884539</v>
      </c>
      <c r="G1395" s="115" t="s">
        <v>187</v>
      </c>
      <c r="H1395" s="55">
        <v>1</v>
      </c>
      <c r="I1395" s="82">
        <v>121936.97546616779</v>
      </c>
      <c r="J1395" s="66"/>
    </row>
    <row r="1396" spans="1:10" s="59" customFormat="1" ht="12" customHeight="1">
      <c r="A1396" s="64"/>
      <c r="B1396" s="73"/>
      <c r="C1396" s="73"/>
      <c r="D1396" s="147"/>
      <c r="E1396" s="66"/>
      <c r="F1396" s="218">
        <f>SUM(F1383:F1395)</f>
        <v>26425418.767999932</v>
      </c>
      <c r="G1396" s="66"/>
      <c r="H1396" s="55"/>
      <c r="I1396" s="218">
        <f>SUM(I1383:I1395)</f>
        <v>11632272.965796469</v>
      </c>
      <c r="J1396" s="66"/>
    </row>
    <row r="1397" spans="1:10" s="59" customFormat="1" ht="12" customHeight="1">
      <c r="A1397" s="64"/>
      <c r="B1397" s="73"/>
      <c r="C1397" s="73"/>
      <c r="D1397" s="147"/>
      <c r="E1397" s="66"/>
      <c r="F1397" s="75"/>
      <c r="G1397" s="66"/>
      <c r="H1397" s="55"/>
      <c r="I1397" s="56"/>
      <c r="J1397" s="66"/>
    </row>
    <row r="1398" spans="1:10" s="59" customFormat="1" ht="12" customHeight="1">
      <c r="A1398" s="64"/>
      <c r="B1398" s="73" t="s">
        <v>291</v>
      </c>
      <c r="C1398" s="73"/>
      <c r="D1398" s="147">
        <v>397</v>
      </c>
      <c r="E1398" s="66">
        <v>3</v>
      </c>
      <c r="F1398" s="75">
        <v>-7063253.9582311474</v>
      </c>
      <c r="G1398" s="66" t="s">
        <v>187</v>
      </c>
      <c r="H1398" s="55">
        <v>1</v>
      </c>
      <c r="I1398" s="56">
        <v>-2664774.9512494206</v>
      </c>
      <c r="J1398" s="66"/>
    </row>
    <row r="1399" spans="1:10" s="59" customFormat="1" ht="12" customHeight="1">
      <c r="A1399" s="64"/>
      <c r="B1399" s="73" t="s">
        <v>291</v>
      </c>
      <c r="C1399" s="73"/>
      <c r="D1399" s="147">
        <v>397</v>
      </c>
      <c r="E1399" s="66">
        <v>3</v>
      </c>
      <c r="F1399" s="75">
        <v>-284322.03466666862</v>
      </c>
      <c r="G1399" s="66" t="s">
        <v>113</v>
      </c>
      <c r="H1399" s="160">
        <f>VLOOKUP(G1399,'Rebuttal Alloc. Factors'!$B$2:$M$110,7,FALSE)</f>
        <v>0.461289372337361</v>
      </c>
      <c r="I1399" s="56">
        <f t="shared" ref="I1399:I1414" si="36">F1399*H1399</f>
        <v>-131154.73291306896</v>
      </c>
      <c r="J1399" s="66"/>
    </row>
    <row r="1400" spans="1:10" s="59" customFormat="1" ht="12" customHeight="1">
      <c r="A1400" s="64"/>
      <c r="B1400" s="73" t="s">
        <v>291</v>
      </c>
      <c r="C1400" s="73"/>
      <c r="D1400" s="147">
        <v>397</v>
      </c>
      <c r="E1400" s="66">
        <v>3</v>
      </c>
      <c r="F1400" s="75">
        <v>-402801.95666666701</v>
      </c>
      <c r="G1400" s="66" t="s">
        <v>9</v>
      </c>
      <c r="H1400" s="160">
        <f>VLOOKUP(G1400,'Rebuttal Alloc. Factors'!$B$2:$M$110,7,FALSE)</f>
        <v>0.41971722672390366</v>
      </c>
      <c r="I1400" s="56">
        <f t="shared" si="36"/>
        <v>-169062.92017109549</v>
      </c>
      <c r="J1400" s="66"/>
    </row>
    <row r="1401" spans="1:10" s="59" customFormat="1" ht="12" customHeight="1">
      <c r="A1401" s="64"/>
      <c r="B1401" s="73" t="s">
        <v>291</v>
      </c>
      <c r="C1401" s="73"/>
      <c r="D1401" s="147">
        <v>397</v>
      </c>
      <c r="E1401" s="66">
        <v>3</v>
      </c>
      <c r="F1401" s="75">
        <v>386451.74273622199</v>
      </c>
      <c r="G1401" s="66" t="s">
        <v>28</v>
      </c>
      <c r="H1401" s="160">
        <f>VLOOKUP(G1401,'Rebuttal Alloc. Factors'!$B$2:$M$110,7,FALSE)</f>
        <v>0.4262831716003761</v>
      </c>
      <c r="I1401" s="56">
        <f t="shared" si="36"/>
        <v>164737.87456408932</v>
      </c>
      <c r="J1401" s="66"/>
    </row>
    <row r="1402" spans="1:10" s="59" customFormat="1" ht="12" customHeight="1">
      <c r="A1402" s="64"/>
      <c r="B1402" s="73" t="s">
        <v>291</v>
      </c>
      <c r="C1402" s="73"/>
      <c r="D1402" s="147">
        <v>397</v>
      </c>
      <c r="E1402" s="66">
        <v>3</v>
      </c>
      <c r="F1402" s="75">
        <v>20801238.159555316</v>
      </c>
      <c r="G1402" s="115" t="s">
        <v>49</v>
      </c>
      <c r="H1402" s="160">
        <f>VLOOKUP(G1402,'Rebuttal Alloc. Factors'!$B$2:$M$110,7,FALSE)</f>
        <v>0.42474154366522493</v>
      </c>
      <c r="I1402" s="56">
        <f t="shared" si="36"/>
        <v>8835150.0060375072</v>
      </c>
      <c r="J1402" s="66"/>
    </row>
    <row r="1403" spans="1:10" s="59" customFormat="1" ht="12" customHeight="1">
      <c r="A1403" s="64"/>
      <c r="B1403" s="73"/>
      <c r="C1403" s="73"/>
      <c r="D1403" s="147"/>
      <c r="E1403" s="66"/>
      <c r="F1403" s="218">
        <f>SUM(F1398:F1402)</f>
        <v>13437311.952727055</v>
      </c>
      <c r="G1403" s="66"/>
      <c r="H1403" s="160"/>
      <c r="I1403" s="218">
        <f>SUM(I1398:I1402)</f>
        <v>6034895.276268011</v>
      </c>
      <c r="J1403" s="66"/>
    </row>
    <row r="1404" spans="1:10" s="59" customFormat="1" ht="12" customHeight="1">
      <c r="A1404" s="64"/>
      <c r="B1404" s="73"/>
      <c r="C1404" s="73"/>
      <c r="D1404" s="147"/>
      <c r="E1404" s="66"/>
      <c r="F1404" s="75"/>
      <c r="G1404" s="66"/>
      <c r="H1404" s="160"/>
      <c r="I1404" s="56"/>
      <c r="J1404" s="66"/>
    </row>
    <row r="1405" spans="1:10" s="59" customFormat="1" ht="12" customHeight="1">
      <c r="A1405" s="64"/>
      <c r="B1405" s="73" t="s">
        <v>292</v>
      </c>
      <c r="C1405" s="73"/>
      <c r="D1405" s="147">
        <v>303</v>
      </c>
      <c r="E1405" s="66">
        <v>3</v>
      </c>
      <c r="F1405" s="75">
        <v>16069.36066666455</v>
      </c>
      <c r="G1405" s="66" t="s">
        <v>187</v>
      </c>
      <c r="H1405" s="55">
        <v>1</v>
      </c>
      <c r="I1405" s="56">
        <v>97.360666663385928</v>
      </c>
      <c r="J1405" s="66"/>
    </row>
    <row r="1406" spans="1:10" s="59" customFormat="1" ht="12" customHeight="1">
      <c r="A1406" s="64"/>
      <c r="B1406" s="73" t="s">
        <v>292</v>
      </c>
      <c r="C1406" s="73"/>
      <c r="D1406" s="147">
        <v>303</v>
      </c>
      <c r="E1406" s="66">
        <v>3</v>
      </c>
      <c r="F1406" s="75">
        <v>1480408.1460000277</v>
      </c>
      <c r="G1406" s="66" t="s">
        <v>113</v>
      </c>
      <c r="H1406" s="160">
        <f>VLOOKUP(G1406,'Rebuttal Alloc. Factors'!$B$2:$M$110,7,FALSE)</f>
        <v>0.461289372337361</v>
      </c>
      <c r="I1406" s="56">
        <f t="shared" si="36"/>
        <v>682896.54447146901</v>
      </c>
      <c r="J1406" s="66"/>
    </row>
    <row r="1407" spans="1:10" s="59" customFormat="1" ht="12" customHeight="1">
      <c r="A1407" s="64"/>
      <c r="B1407" s="73" t="s">
        <v>292</v>
      </c>
      <c r="C1407" s="73"/>
      <c r="D1407" s="147">
        <v>303</v>
      </c>
      <c r="E1407" s="66">
        <v>3</v>
      </c>
      <c r="F1407" s="75">
        <v>-723889.9033333282</v>
      </c>
      <c r="G1407" s="66" t="s">
        <v>9</v>
      </c>
      <c r="H1407" s="160">
        <f>VLOOKUP(G1407,'Rebuttal Alloc. Factors'!$B$2:$M$110,7,FALSE)</f>
        <v>0.41971722672390366</v>
      </c>
      <c r="I1407" s="56">
        <f t="shared" si="36"/>
        <v>-303829.06268049922</v>
      </c>
      <c r="J1407" s="66"/>
    </row>
    <row r="1408" spans="1:10" s="59" customFormat="1" ht="12" customHeight="1">
      <c r="A1408" s="64"/>
      <c r="B1408" s="73" t="s">
        <v>292</v>
      </c>
      <c r="C1408" s="73"/>
      <c r="D1408" s="147">
        <v>302</v>
      </c>
      <c r="E1408" s="66">
        <v>3</v>
      </c>
      <c r="F1408" s="75">
        <v>7296217.8493332816</v>
      </c>
      <c r="G1408" s="66" t="s">
        <v>28</v>
      </c>
      <c r="H1408" s="160">
        <f>VLOOKUP(G1408,'Rebuttal Alloc. Factors'!$B$2:$M$110,7,FALSE)</f>
        <v>0.4262831716003761</v>
      </c>
      <c r="I1408" s="56">
        <f t="shared" si="36"/>
        <v>3110254.8855010662</v>
      </c>
      <c r="J1408" s="66"/>
    </row>
    <row r="1409" spans="1:10" s="59" customFormat="1" ht="12" customHeight="1">
      <c r="A1409" s="64"/>
      <c r="B1409" s="73" t="s">
        <v>292</v>
      </c>
      <c r="C1409" s="73"/>
      <c r="D1409" s="147">
        <v>302</v>
      </c>
      <c r="E1409" s="66">
        <v>3</v>
      </c>
      <c r="F1409" s="75">
        <v>506116.11199998856</v>
      </c>
      <c r="G1409" s="66" t="s">
        <v>30</v>
      </c>
      <c r="H1409" s="160">
        <f>VLOOKUP(G1409,'Rebuttal Alloc. Factors'!$B$2:$M$110,7,FALSE)</f>
        <v>0.4262831716003761</v>
      </c>
      <c r="I1409" s="56">
        <f t="shared" si="36"/>
        <v>215748.78142140628</v>
      </c>
      <c r="J1409" s="66"/>
    </row>
    <row r="1410" spans="1:10" s="59" customFormat="1" ht="12" customHeight="1">
      <c r="A1410" s="64"/>
      <c r="B1410" s="73" t="s">
        <v>292</v>
      </c>
      <c r="C1410" s="73"/>
      <c r="D1410" s="147">
        <v>302</v>
      </c>
      <c r="E1410" s="66">
        <v>3</v>
      </c>
      <c r="F1410" s="75">
        <v>6850.4866666626185</v>
      </c>
      <c r="G1410" s="66" t="s">
        <v>32</v>
      </c>
      <c r="H1410" s="160">
        <f>VLOOKUP(G1410,'Rebuttal Alloc. Factors'!$B$2:$M$110,7,FALSE)</f>
        <v>0.4262831716003761</v>
      </c>
      <c r="I1410" s="56">
        <f t="shared" si="36"/>
        <v>2920.2471832710294</v>
      </c>
      <c r="J1410" s="66"/>
    </row>
    <row r="1411" spans="1:10" s="59" customFormat="1" ht="12" customHeight="1">
      <c r="A1411" s="64"/>
      <c r="B1411" s="73" t="s">
        <v>292</v>
      </c>
      <c r="C1411" s="73"/>
      <c r="D1411" s="147">
        <v>303</v>
      </c>
      <c r="E1411" s="66">
        <v>3</v>
      </c>
      <c r="F1411" s="59">
        <v>-1487612.5299550891</v>
      </c>
      <c r="G1411" s="66" t="s">
        <v>49</v>
      </c>
      <c r="H1411" s="160">
        <f>VLOOKUP(G1411,'Rebuttal Alloc. Factors'!$B$2:$M$110,7,FALSE)</f>
        <v>0.42474154366522493</v>
      </c>
      <c r="I1411" s="56">
        <f t="shared" si="36"/>
        <v>-631850.84234885522</v>
      </c>
      <c r="J1411" s="56"/>
    </row>
    <row r="1412" spans="1:10" s="59" customFormat="1" ht="12" customHeight="1">
      <c r="A1412" s="64"/>
      <c r="B1412" s="73"/>
      <c r="C1412" s="73" t="s">
        <v>13</v>
      </c>
      <c r="D1412" s="147"/>
      <c r="E1412" s="66"/>
      <c r="F1412" s="214">
        <f>SUM(F1405:F1411)</f>
        <v>7094159.521378208</v>
      </c>
      <c r="G1412" s="66"/>
      <c r="H1412" s="160"/>
      <c r="I1412" s="214">
        <f>SUM(I1405:I1411)</f>
        <v>3076237.9142145216</v>
      </c>
      <c r="J1412" s="56"/>
    </row>
    <row r="1413" spans="1:10" s="59" customFormat="1" ht="12" customHeight="1">
      <c r="A1413" s="73"/>
      <c r="B1413" s="16"/>
      <c r="C1413" s="73"/>
      <c r="D1413" s="147"/>
      <c r="E1413" s="66"/>
      <c r="F1413" s="125"/>
      <c r="G1413" s="66"/>
      <c r="H1413" s="160"/>
      <c r="I1413" s="56"/>
      <c r="J1413" s="56"/>
    </row>
    <row r="1414" spans="1:10" s="59" customFormat="1" ht="12" customHeight="1">
      <c r="A1414" s="73"/>
      <c r="B1414" s="84" t="s">
        <v>293</v>
      </c>
      <c r="C1414" s="73"/>
      <c r="D1414" s="147">
        <v>399</v>
      </c>
      <c r="E1414" s="66">
        <v>3</v>
      </c>
      <c r="F1414" s="125">
        <v>-8925053.1093332767</v>
      </c>
      <c r="G1414" s="66" t="s">
        <v>9</v>
      </c>
      <c r="H1414" s="160">
        <f>VLOOKUP(G1414,'Rebuttal Alloc. Factors'!$B$2:$M$110,7,FALSE)</f>
        <v>0.41971722672390366</v>
      </c>
      <c r="I1414" s="56">
        <f t="shared" si="36"/>
        <v>-3745998.5394129162</v>
      </c>
      <c r="J1414" s="56"/>
    </row>
    <row r="1415" spans="1:10" s="59" customFormat="1" ht="12" customHeight="1">
      <c r="A1415" s="73"/>
      <c r="B1415" s="73"/>
      <c r="C1415" s="73"/>
      <c r="D1415" s="147"/>
      <c r="E1415" s="66"/>
      <c r="G1415" s="66"/>
      <c r="H1415" s="160"/>
      <c r="J1415" s="56"/>
    </row>
    <row r="1416" spans="1:10" s="59" customFormat="1" ht="12" customHeight="1" thickBot="1">
      <c r="A1416" s="73"/>
      <c r="B1416" s="64" t="s">
        <v>294</v>
      </c>
      <c r="C1416" s="73"/>
      <c r="D1416" s="147"/>
      <c r="E1416" s="66"/>
      <c r="F1416" s="271">
        <f>+F1370+F1375+F1379+F1381+F1396+F1403+F1412+F1414</f>
        <v>28562673.553779274</v>
      </c>
      <c r="G1416" s="66"/>
      <c r="H1416" s="160"/>
      <c r="I1416" s="271">
        <f>+I1370+I1375+I1379+I1381+I1396+I1403+I1412+I1414</f>
        <v>12960862.534010334</v>
      </c>
      <c r="J1416" s="155" t="s">
        <v>493</v>
      </c>
    </row>
    <row r="1417" spans="1:10" s="59" customFormat="1" ht="12" customHeight="1" thickTop="1">
      <c r="A1417" s="73"/>
      <c r="B1417" s="16" t="s">
        <v>13</v>
      </c>
      <c r="C1417" s="73"/>
      <c r="D1417" s="147"/>
      <c r="E1417" s="66"/>
      <c r="F1417" s="125"/>
      <c r="G1417" s="66"/>
      <c r="H1417" s="66"/>
      <c r="I1417" s="74"/>
      <c r="J1417" s="56"/>
    </row>
    <row r="1418" spans="1:10" s="59" customFormat="1" ht="12" customHeight="1">
      <c r="A1418" s="64"/>
      <c r="B1418" s="84"/>
      <c r="C1418" s="73"/>
      <c r="D1418" s="147"/>
      <c r="E1418" s="66"/>
      <c r="F1418" s="125"/>
      <c r="G1418" s="66"/>
      <c r="H1418" s="66"/>
      <c r="I1418" s="74"/>
      <c r="J1418" s="56"/>
    </row>
    <row r="1419" spans="1:10" s="59" customFormat="1" ht="12" customHeight="1">
      <c r="A1419" s="73"/>
      <c r="B1419" s="242" t="s">
        <v>493</v>
      </c>
      <c r="C1419" s="73" t="s">
        <v>714</v>
      </c>
      <c r="D1419" s="147"/>
      <c r="E1419" s="66"/>
      <c r="F1419" s="125"/>
      <c r="G1419" s="66"/>
      <c r="H1419" s="66"/>
      <c r="I1419" s="74"/>
      <c r="J1419" s="56"/>
    </row>
    <row r="1420" spans="1:10" s="59" customFormat="1" ht="12" customHeight="1">
      <c r="A1420" s="73"/>
      <c r="B1420" s="16" t="s">
        <v>13</v>
      </c>
      <c r="C1420" s="73"/>
      <c r="D1420" s="147"/>
      <c r="E1420" s="66"/>
      <c r="F1420" s="125"/>
      <c r="G1420" s="66"/>
      <c r="H1420" s="66"/>
      <c r="I1420" s="74"/>
      <c r="J1420" s="56"/>
    </row>
    <row r="1421" spans="1:10" s="59" customFormat="1" ht="12" customHeight="1">
      <c r="A1421" s="73"/>
      <c r="B1421" s="84"/>
      <c r="C1421" s="73"/>
      <c r="D1421" s="147"/>
      <c r="E1421" s="66"/>
      <c r="F1421" s="125"/>
      <c r="G1421" s="66"/>
      <c r="H1421" s="66"/>
      <c r="I1421" s="74"/>
      <c r="J1421" s="56"/>
    </row>
    <row r="1422" spans="1:10" s="59" customFormat="1" ht="12" customHeight="1" thickBot="1">
      <c r="A1422" s="98"/>
      <c r="B1422" s="263" t="s">
        <v>12</v>
      </c>
      <c r="C1422" s="98"/>
      <c r="D1422" s="152"/>
      <c r="E1422" s="99"/>
      <c r="F1422" s="126"/>
      <c r="G1422" s="99"/>
      <c r="H1422" s="99"/>
      <c r="I1422" s="100"/>
      <c r="J1422" s="264"/>
    </row>
    <row r="1423" spans="1:10" s="59" customFormat="1" ht="12" customHeight="1">
      <c r="A1423" s="76"/>
      <c r="B1423" s="77"/>
      <c r="C1423" s="77"/>
      <c r="D1423" s="151"/>
      <c r="E1423" s="78"/>
      <c r="F1423" s="124"/>
      <c r="G1423" s="78"/>
      <c r="H1423" s="78"/>
      <c r="I1423" s="79"/>
      <c r="J1423" s="80"/>
    </row>
    <row r="1424" spans="1:10" s="59" customFormat="1" ht="12" customHeight="1">
      <c r="A1424" s="81"/>
      <c r="B1424" s="73"/>
      <c r="C1424" s="73"/>
      <c r="D1424" s="147"/>
      <c r="E1424" s="66"/>
      <c r="F1424" s="125"/>
      <c r="G1424" s="66"/>
      <c r="H1424" s="66"/>
      <c r="I1424" s="74"/>
      <c r="J1424" s="83"/>
    </row>
    <row r="1425" spans="1:10" s="59" customFormat="1" ht="12" customHeight="1">
      <c r="A1425" s="81"/>
      <c r="B1425" s="73"/>
      <c r="C1425" s="73"/>
      <c r="D1425" s="147"/>
      <c r="E1425" s="66"/>
      <c r="F1425" s="125"/>
      <c r="G1425" s="66"/>
      <c r="H1425" s="66"/>
      <c r="I1425" s="74"/>
      <c r="J1425" s="83"/>
    </row>
    <row r="1426" spans="1:10" s="59" customFormat="1" ht="12" customHeight="1">
      <c r="A1426" s="81"/>
      <c r="B1426" s="73"/>
      <c r="C1426" s="73"/>
      <c r="D1426" s="147"/>
      <c r="E1426" s="66"/>
      <c r="F1426" s="125"/>
      <c r="G1426" s="66"/>
      <c r="H1426" s="66"/>
      <c r="I1426" s="74"/>
      <c r="J1426" s="83"/>
    </row>
    <row r="1427" spans="1:10" s="59" customFormat="1" ht="12" customHeight="1">
      <c r="A1427" s="81"/>
      <c r="B1427" s="73"/>
      <c r="C1427" s="73"/>
      <c r="D1427" s="147"/>
      <c r="E1427" s="66"/>
      <c r="F1427" s="125"/>
      <c r="G1427" s="66"/>
      <c r="H1427" s="66"/>
      <c r="I1427" s="74"/>
      <c r="J1427" s="83"/>
    </row>
    <row r="1428" spans="1:10" s="59" customFormat="1" ht="12" customHeight="1" thickBot="1">
      <c r="A1428" s="97"/>
      <c r="B1428" s="98"/>
      <c r="C1428" s="98"/>
      <c r="D1428" s="152"/>
      <c r="E1428" s="99"/>
      <c r="F1428" s="126"/>
      <c r="G1428" s="99"/>
      <c r="H1428" s="99"/>
      <c r="I1428" s="100"/>
      <c r="J1428" s="101"/>
    </row>
    <row r="1429" spans="1:10" s="59" customFormat="1" ht="12" customHeight="1">
      <c r="A1429" s="65"/>
      <c r="B1429" s="65"/>
      <c r="C1429" s="65"/>
      <c r="D1429" s="54"/>
      <c r="E1429" s="54"/>
      <c r="F1429" s="138"/>
      <c r="G1429" s="54"/>
      <c r="H1429" s="54"/>
      <c r="I1429" s="148"/>
    </row>
    <row r="1430" spans="1:10" s="59" customFormat="1" ht="12" customHeight="1">
      <c r="A1430" s="65"/>
      <c r="B1430" s="6" t="str">
        <f>Inputs!$D$2</f>
        <v>Rocky Mountain Power</v>
      </c>
      <c r="C1430" s="49"/>
      <c r="D1430" s="52"/>
      <c r="E1430" s="52"/>
      <c r="F1430" s="116"/>
      <c r="G1430" s="52"/>
      <c r="H1430" s="52"/>
      <c r="I1430" s="60" t="s">
        <v>0</v>
      </c>
      <c r="J1430" s="61">
        <v>12.22</v>
      </c>
    </row>
    <row r="1431" spans="1:10" s="59" customFormat="1" ht="12" customHeight="1">
      <c r="A1431" s="65"/>
      <c r="B1431" s="6" t="str">
        <f>Inputs!$D$3</f>
        <v>Utah General Rate Case - June 2015</v>
      </c>
      <c r="C1431" s="49"/>
      <c r="D1431" s="52"/>
      <c r="E1431" s="52"/>
      <c r="F1431" s="116"/>
      <c r="G1431" s="52"/>
      <c r="H1431" s="52"/>
      <c r="I1431" s="50"/>
      <c r="J1431" s="62"/>
    </row>
    <row r="1432" spans="1:10" s="59" customFormat="1" ht="12" customHeight="1">
      <c r="A1432" s="65"/>
      <c r="B1432" s="25" t="s">
        <v>664</v>
      </c>
      <c r="C1432" s="49"/>
      <c r="D1432" s="52"/>
      <c r="E1432" s="52"/>
      <c r="F1432" s="116"/>
      <c r="G1432" s="52"/>
      <c r="H1432" s="52"/>
      <c r="I1432" s="50"/>
      <c r="J1432" s="62"/>
    </row>
    <row r="1433" spans="1:10" s="59" customFormat="1" ht="12" customHeight="1">
      <c r="A1433" s="65"/>
      <c r="B1433" s="49"/>
      <c r="C1433" s="49"/>
      <c r="D1433" s="52"/>
      <c r="E1433" s="52"/>
      <c r="F1433" s="116"/>
      <c r="G1433" s="52"/>
      <c r="H1433" s="52"/>
      <c r="I1433" s="50"/>
      <c r="J1433" s="62"/>
    </row>
    <row r="1434" spans="1:10" s="59" customFormat="1" ht="12" customHeight="1">
      <c r="A1434" s="65"/>
      <c r="B1434" s="49"/>
      <c r="C1434" s="49"/>
      <c r="D1434" s="52"/>
      <c r="E1434" s="52"/>
      <c r="F1434" s="117" t="s">
        <v>583</v>
      </c>
      <c r="G1434" s="52"/>
      <c r="H1434" s="52"/>
      <c r="I1434" s="50"/>
      <c r="J1434" s="62"/>
    </row>
    <row r="1435" spans="1:10" s="59" customFormat="1" ht="12" customHeight="1">
      <c r="A1435" s="65"/>
      <c r="B1435" s="49"/>
      <c r="C1435" s="49"/>
      <c r="D1435" s="52"/>
      <c r="E1435" s="52"/>
      <c r="F1435" s="117" t="s">
        <v>1</v>
      </c>
      <c r="G1435" s="52"/>
      <c r="H1435" s="52"/>
      <c r="I1435" s="63" t="str">
        <f>+Inputs!$D$6</f>
        <v>UTAH</v>
      </c>
      <c r="J1435" s="52"/>
    </row>
    <row r="1436" spans="1:10" s="59" customFormat="1" ht="12" customHeight="1">
      <c r="A1436" s="65"/>
      <c r="B1436" s="49"/>
      <c r="C1436" s="49"/>
      <c r="D1436" s="33" t="s">
        <v>2</v>
      </c>
      <c r="E1436" s="33" t="s">
        <v>3</v>
      </c>
      <c r="F1436" s="38" t="s">
        <v>4</v>
      </c>
      <c r="G1436" s="33" t="s">
        <v>5</v>
      </c>
      <c r="H1436" s="39" t="s">
        <v>6</v>
      </c>
      <c r="I1436" s="34" t="s">
        <v>7</v>
      </c>
      <c r="J1436" s="33" t="s">
        <v>8</v>
      </c>
    </row>
    <row r="1437" spans="1:10" s="59" customFormat="1" ht="12" customHeight="1">
      <c r="A1437" s="73"/>
      <c r="B1437" s="7" t="s">
        <v>10</v>
      </c>
      <c r="C1437" s="73"/>
      <c r="D1437" s="66"/>
      <c r="E1437" s="66"/>
      <c r="F1437" s="125"/>
      <c r="G1437" s="66"/>
      <c r="H1437" s="66"/>
      <c r="I1437" s="82"/>
      <c r="J1437" s="70"/>
    </row>
    <row r="1438" spans="1:10" s="59" customFormat="1" ht="12" customHeight="1">
      <c r="A1438" s="73"/>
      <c r="B1438" s="69" t="s">
        <v>623</v>
      </c>
      <c r="C1438" s="158"/>
      <c r="D1438" s="141">
        <v>332</v>
      </c>
      <c r="E1438" s="103">
        <v>3</v>
      </c>
      <c r="F1438" s="56">
        <v>-64694.817692307704</v>
      </c>
      <c r="G1438" s="71" t="s">
        <v>30</v>
      </c>
      <c r="H1438" s="55">
        <f>VLOOKUP(G1438,'Rebuttal Alloc. Factors'!$B$2:$M$110,7,FALSE)</f>
        <v>0.4262831716003761</v>
      </c>
      <c r="I1438" s="56">
        <f t="shared" ref="I1438" si="37">F1438*H1438</f>
        <v>-27578.312071985052</v>
      </c>
      <c r="J1438" s="155" t="s">
        <v>493</v>
      </c>
    </row>
    <row r="1439" spans="1:10" s="59" customFormat="1" ht="12" customHeight="1">
      <c r="A1439" s="73"/>
      <c r="B1439" s="73"/>
      <c r="C1439" s="73"/>
      <c r="D1439" s="66"/>
      <c r="E1439" s="66"/>
      <c r="F1439" s="93"/>
      <c r="G1439" s="115"/>
      <c r="H1439" s="55"/>
      <c r="I1439" s="56"/>
      <c r="J1439" s="68"/>
    </row>
    <row r="1440" spans="1:10" s="59" customFormat="1" ht="12" customHeight="1">
      <c r="A1440" s="73"/>
      <c r="B1440" s="73"/>
      <c r="C1440" s="73"/>
      <c r="D1440" s="66"/>
      <c r="E1440" s="66"/>
      <c r="F1440" s="93"/>
      <c r="G1440" s="115"/>
      <c r="H1440" s="55"/>
      <c r="I1440" s="56"/>
      <c r="J1440" s="68"/>
    </row>
    <row r="1441" spans="1:10" s="59" customFormat="1" ht="12" customHeight="1">
      <c r="A1441" s="73"/>
      <c r="B1441" s="7" t="s">
        <v>615</v>
      </c>
      <c r="C1441" s="73"/>
      <c r="D1441" s="66"/>
      <c r="E1441" s="66"/>
      <c r="F1441" s="125"/>
      <c r="G1441" s="66"/>
      <c r="H1441" s="66"/>
      <c r="I1441" s="82"/>
      <c r="J1441" s="70"/>
    </row>
    <row r="1442" spans="1:10" s="59" customFormat="1" ht="12" customHeight="1">
      <c r="A1442" s="73"/>
      <c r="B1442" s="69" t="s">
        <v>617</v>
      </c>
      <c r="C1442" s="158"/>
      <c r="D1442" s="141" t="s">
        <v>226</v>
      </c>
      <c r="E1442" s="103">
        <v>3</v>
      </c>
      <c r="F1442" s="56">
        <v>651.64744088920577</v>
      </c>
      <c r="G1442" s="71" t="s">
        <v>30</v>
      </c>
      <c r="H1442" s="55">
        <f>VLOOKUP(G1442,'Rebuttal Alloc. Factors'!$B$2:$M$110,7,FALSE)</f>
        <v>0.4262831716003761</v>
      </c>
      <c r="I1442" s="56">
        <f t="shared" ref="I1442" si="38">F1442*H1442</f>
        <v>277.78633786751925</v>
      </c>
      <c r="J1442" s="155" t="s">
        <v>493</v>
      </c>
    </row>
    <row r="1443" spans="1:10" s="59" customFormat="1" ht="12" customHeight="1">
      <c r="A1443" s="73"/>
      <c r="B1443" s="89"/>
      <c r="C1443" s="73"/>
      <c r="D1443" s="147"/>
      <c r="E1443" s="66"/>
      <c r="F1443" s="93"/>
      <c r="G1443" s="115"/>
      <c r="H1443" s="55"/>
      <c r="I1443" s="93"/>
      <c r="J1443" s="68"/>
    </row>
    <row r="1444" spans="1:10" s="59" customFormat="1" ht="12" customHeight="1">
      <c r="A1444" s="73"/>
      <c r="B1444" s="73"/>
      <c r="C1444" s="73"/>
      <c r="D1444" s="147"/>
      <c r="E1444" s="66"/>
      <c r="F1444" s="93"/>
      <c r="G1444" s="115"/>
      <c r="H1444" s="55"/>
      <c r="I1444" s="56"/>
      <c r="J1444" s="68"/>
    </row>
    <row r="1445" spans="1:10" s="59" customFormat="1" ht="12" customHeight="1">
      <c r="A1445" s="73"/>
      <c r="B1445" s="7" t="s">
        <v>192</v>
      </c>
      <c r="C1445" s="73"/>
      <c r="D1445" s="66"/>
      <c r="E1445" s="66"/>
      <c r="F1445" s="125"/>
      <c r="G1445" s="66"/>
      <c r="H1445" s="66"/>
      <c r="I1445" s="82"/>
      <c r="J1445" s="70"/>
    </row>
    <row r="1446" spans="1:10" s="59" customFormat="1" ht="12" customHeight="1">
      <c r="A1446" s="73"/>
      <c r="B1446" s="69" t="s">
        <v>618</v>
      </c>
      <c r="C1446" s="158"/>
      <c r="D1446" s="141" t="s">
        <v>260</v>
      </c>
      <c r="E1446" s="103">
        <v>3</v>
      </c>
      <c r="F1446" s="56">
        <v>-1777.9516597100553</v>
      </c>
      <c r="G1446" s="71" t="s">
        <v>30</v>
      </c>
      <c r="H1446" s="55">
        <f>VLOOKUP(G1446,'Rebuttal Alloc. Factors'!$B$2:$M$110,7,FALSE)</f>
        <v>0.4262831716003761</v>
      </c>
      <c r="I1446" s="56">
        <f t="shared" ref="I1446" si="39">F1446*H1446</f>
        <v>-757.91087245335495</v>
      </c>
      <c r="J1446" s="155" t="s">
        <v>493</v>
      </c>
    </row>
    <row r="1447" spans="1:10" s="59" customFormat="1" ht="12" customHeight="1">
      <c r="A1447" s="73"/>
      <c r="B1447" s="69"/>
      <c r="C1447" s="65"/>
      <c r="D1447" s="54"/>
      <c r="E1447" s="54"/>
      <c r="F1447" s="71"/>
      <c r="G1447" s="54"/>
      <c r="H1447" s="55"/>
      <c r="I1447" s="56"/>
      <c r="J1447" s="68"/>
    </row>
    <row r="1448" spans="1:10" s="59" customFormat="1" ht="12" customHeight="1">
      <c r="A1448" s="73"/>
      <c r="B1448" s="69"/>
      <c r="C1448" s="65"/>
      <c r="D1448" s="54"/>
      <c r="E1448" s="54"/>
      <c r="F1448" s="71"/>
      <c r="G1448" s="54"/>
      <c r="H1448" s="55"/>
      <c r="I1448" s="56"/>
      <c r="J1448" s="68"/>
    </row>
    <row r="1449" spans="1:10" s="59" customFormat="1" ht="12" customHeight="1">
      <c r="A1449" s="73"/>
      <c r="B1449" s="7" t="s">
        <v>306</v>
      </c>
      <c r="C1449" s="73"/>
      <c r="D1449" s="147"/>
      <c r="E1449" s="66"/>
      <c r="F1449" s="106"/>
      <c r="G1449" s="115"/>
      <c r="H1449" s="55"/>
      <c r="I1449" s="56"/>
      <c r="J1449" s="67"/>
    </row>
    <row r="1450" spans="1:10" s="59" customFormat="1" ht="12" customHeight="1">
      <c r="A1450" s="73"/>
      <c r="B1450" s="102" t="s">
        <v>492</v>
      </c>
      <c r="C1450" s="158"/>
      <c r="D1450" s="141" t="s">
        <v>220</v>
      </c>
      <c r="E1450" s="103">
        <v>3</v>
      </c>
      <c r="F1450" s="56">
        <v>-1777.9516597100553</v>
      </c>
      <c r="G1450" s="71" t="s">
        <v>28</v>
      </c>
      <c r="H1450" s="55">
        <f>VLOOKUP(G1450,'Rebuttal Alloc. Factors'!$B$2:$M$110,7,FALSE)</f>
        <v>0.4262831716003761</v>
      </c>
      <c r="I1450" s="56">
        <f t="shared" ref="I1450:I1453" si="40">F1450*H1450</f>
        <v>-757.91087245335495</v>
      </c>
      <c r="J1450" s="67"/>
    </row>
    <row r="1451" spans="1:10" s="59" customFormat="1" ht="12" customHeight="1">
      <c r="A1451" s="73"/>
      <c r="B1451" s="102" t="s">
        <v>221</v>
      </c>
      <c r="C1451" s="158"/>
      <c r="D1451" s="141" t="s">
        <v>222</v>
      </c>
      <c r="E1451" s="103">
        <v>3</v>
      </c>
      <c r="F1451" s="56">
        <v>-5124</v>
      </c>
      <c r="G1451" s="71" t="s">
        <v>28</v>
      </c>
      <c r="H1451" s="55">
        <f>VLOOKUP(G1451,'Rebuttal Alloc. Factors'!$B$2:$M$110,7,FALSE)</f>
        <v>0.4262831716003761</v>
      </c>
      <c r="I1451" s="56">
        <f t="shared" si="40"/>
        <v>-2184.274971280327</v>
      </c>
      <c r="J1451" s="67"/>
    </row>
    <row r="1452" spans="1:10" s="59" customFormat="1" ht="12" customHeight="1">
      <c r="A1452" s="73"/>
      <c r="B1452" s="102" t="s">
        <v>491</v>
      </c>
      <c r="C1452" s="158"/>
      <c r="D1452" s="141">
        <v>41010</v>
      </c>
      <c r="E1452" s="103">
        <v>3</v>
      </c>
      <c r="F1452" s="56">
        <v>-1270</v>
      </c>
      <c r="G1452" s="71" t="s">
        <v>28</v>
      </c>
      <c r="H1452" s="55">
        <f>VLOOKUP(G1452,'Rebuttal Alloc. Factors'!$B$2:$M$110,7,FALSE)</f>
        <v>0.4262831716003761</v>
      </c>
      <c r="I1452" s="56">
        <f t="shared" si="40"/>
        <v>-541.37962793247766</v>
      </c>
      <c r="J1452" s="67"/>
    </row>
    <row r="1453" spans="1:10" s="59" customFormat="1" ht="12" customHeight="1">
      <c r="A1453" s="73"/>
      <c r="B1453" s="102" t="s">
        <v>628</v>
      </c>
      <c r="C1453" s="158"/>
      <c r="D1453" s="141">
        <v>282</v>
      </c>
      <c r="E1453" s="103">
        <v>3</v>
      </c>
      <c r="F1453" s="56">
        <v>1073.9101461538464</v>
      </c>
      <c r="G1453" s="71" t="s">
        <v>28</v>
      </c>
      <c r="H1453" s="55">
        <f>VLOOKUP(G1453,'Rebuttal Alloc. Factors'!$B$2:$M$110,7,FALSE)</f>
        <v>0.4262831716003761</v>
      </c>
      <c r="I1453" s="56">
        <f t="shared" si="40"/>
        <v>457.78982311628511</v>
      </c>
      <c r="J1453" s="67"/>
    </row>
    <row r="1454" spans="1:10" s="59" customFormat="1" ht="12" customHeight="1">
      <c r="A1454" s="73"/>
      <c r="B1454" s="102"/>
      <c r="C1454" s="158"/>
      <c r="D1454" s="141"/>
      <c r="E1454" s="103"/>
      <c r="F1454" s="56"/>
      <c r="G1454" s="71"/>
      <c r="H1454" s="55"/>
      <c r="I1454" s="56"/>
      <c r="J1454" s="67"/>
    </row>
    <row r="1455" spans="1:10" s="59" customFormat="1" ht="12" customHeight="1">
      <c r="A1455" s="73"/>
      <c r="B1455" s="102"/>
      <c r="C1455" s="73"/>
      <c r="D1455" s="141"/>
      <c r="E1455" s="103"/>
      <c r="F1455" s="56"/>
      <c r="G1455" s="71"/>
      <c r="H1455" s="55"/>
      <c r="I1455" s="56"/>
      <c r="J1455" s="67"/>
    </row>
    <row r="1456" spans="1:10" s="59" customFormat="1" ht="12" customHeight="1">
      <c r="A1456" s="73"/>
      <c r="B1456" s="102"/>
      <c r="C1456" s="73"/>
      <c r="D1456" s="141"/>
      <c r="E1456" s="103"/>
      <c r="F1456" s="56"/>
      <c r="G1456" s="71"/>
      <c r="H1456" s="55"/>
      <c r="I1456" s="56"/>
      <c r="J1456" s="67"/>
    </row>
    <row r="1457" spans="1:10" s="59" customFormat="1" ht="12" customHeight="1">
      <c r="A1457" s="73"/>
      <c r="B1457" s="102"/>
      <c r="C1457" s="158"/>
      <c r="D1457" s="141"/>
      <c r="E1457" s="103"/>
      <c r="F1457" s="56"/>
      <c r="G1457" s="71"/>
      <c r="H1457" s="55"/>
      <c r="I1457" s="56"/>
      <c r="J1457" s="67"/>
    </row>
    <row r="1458" spans="1:10" s="59" customFormat="1" ht="12" customHeight="1">
      <c r="A1458" s="73"/>
      <c r="B1458" s="242" t="s">
        <v>493</v>
      </c>
      <c r="C1458" s="73" t="s">
        <v>710</v>
      </c>
      <c r="D1458" s="141"/>
      <c r="E1458" s="103"/>
      <c r="F1458" s="56"/>
      <c r="G1458" s="71"/>
      <c r="H1458" s="55"/>
      <c r="I1458" s="56"/>
      <c r="J1458" s="67"/>
    </row>
    <row r="1459" spans="1:10" s="59" customFormat="1" ht="12" customHeight="1">
      <c r="A1459" s="73"/>
      <c r="B1459" s="69"/>
      <c r="C1459" s="158"/>
      <c r="D1459" s="141"/>
      <c r="E1459" s="103"/>
      <c r="F1459" s="56"/>
      <c r="G1459" s="71"/>
      <c r="H1459" s="55"/>
      <c r="I1459" s="56"/>
      <c r="J1459" s="67"/>
    </row>
    <row r="1460" spans="1:10" s="59" customFormat="1" ht="12" customHeight="1">
      <c r="A1460" s="73"/>
      <c r="B1460" s="69"/>
      <c r="C1460" s="158"/>
      <c r="D1460" s="141"/>
      <c r="E1460" s="103"/>
      <c r="F1460" s="56"/>
      <c r="G1460" s="71"/>
      <c r="H1460" s="55"/>
      <c r="I1460" s="56"/>
      <c r="J1460" s="66"/>
    </row>
    <row r="1461" spans="1:10" s="59" customFormat="1" ht="12" customHeight="1">
      <c r="A1461" s="73"/>
      <c r="B1461" s="73"/>
      <c r="C1461" s="73"/>
      <c r="D1461" s="147"/>
      <c r="E1461" s="66"/>
      <c r="F1461" s="150"/>
      <c r="G1461" s="115"/>
      <c r="H1461" s="55"/>
      <c r="I1461" s="56"/>
      <c r="J1461" s="66"/>
    </row>
    <row r="1462" spans="1:10" s="59" customFormat="1" ht="12" customHeight="1">
      <c r="A1462" s="73"/>
      <c r="B1462" s="73"/>
      <c r="C1462" s="73"/>
      <c r="D1462" s="147"/>
      <c r="E1462" s="66"/>
      <c r="F1462" s="125"/>
      <c r="G1462" s="66"/>
      <c r="H1462" s="66"/>
      <c r="I1462" s="74"/>
      <c r="J1462" s="66"/>
    </row>
    <row r="1463" spans="1:10" s="59" customFormat="1" ht="12" customHeight="1">
      <c r="A1463" s="73"/>
      <c r="B1463" s="73"/>
      <c r="C1463" s="73"/>
      <c r="D1463" s="147"/>
      <c r="E1463" s="66"/>
      <c r="F1463" s="150"/>
      <c r="G1463" s="115"/>
      <c r="H1463" s="55"/>
      <c r="I1463" s="56"/>
      <c r="J1463" s="66"/>
    </row>
    <row r="1464" spans="1:10" s="59" customFormat="1" ht="12" customHeight="1">
      <c r="A1464" s="64"/>
      <c r="B1464" s="73"/>
      <c r="C1464" s="73"/>
      <c r="D1464" s="147"/>
      <c r="E1464" s="66"/>
      <c r="F1464" s="125"/>
      <c r="G1464" s="66"/>
      <c r="H1464" s="66"/>
      <c r="I1464" s="74"/>
      <c r="J1464" s="66"/>
    </row>
    <row r="1465" spans="1:10" s="59" customFormat="1" ht="12" customHeight="1">
      <c r="A1465" s="64"/>
      <c r="B1465" s="73"/>
      <c r="C1465" s="73"/>
      <c r="D1465" s="147"/>
      <c r="E1465" s="66"/>
      <c r="F1465" s="150"/>
      <c r="G1465" s="115"/>
      <c r="H1465" s="55"/>
      <c r="I1465" s="56"/>
      <c r="J1465" s="66"/>
    </row>
    <row r="1466" spans="1:10" s="59" customFormat="1" ht="12" customHeight="1">
      <c r="A1466" s="64"/>
      <c r="B1466" s="73"/>
      <c r="C1466" s="73"/>
      <c r="D1466" s="147"/>
      <c r="E1466" s="66"/>
      <c r="F1466" s="125"/>
      <c r="G1466" s="66"/>
      <c r="H1466" s="66"/>
      <c r="I1466" s="74"/>
      <c r="J1466" s="66"/>
    </row>
    <row r="1467" spans="1:10" s="59" customFormat="1" ht="12" customHeight="1">
      <c r="A1467" s="64"/>
      <c r="B1467" s="73"/>
      <c r="C1467" s="73"/>
      <c r="D1467" s="147"/>
      <c r="E1467" s="66"/>
      <c r="F1467" s="150"/>
      <c r="G1467" s="115"/>
      <c r="H1467" s="55"/>
      <c r="I1467" s="56"/>
      <c r="J1467" s="66"/>
    </row>
    <row r="1468" spans="1:10" s="59" customFormat="1" ht="12" customHeight="1">
      <c r="A1468" s="64"/>
      <c r="B1468" s="73"/>
      <c r="C1468" s="73"/>
      <c r="D1468" s="147"/>
      <c r="E1468" s="66"/>
      <c r="F1468" s="125"/>
      <c r="G1468" s="66"/>
      <c r="H1468" s="66"/>
      <c r="I1468" s="74"/>
      <c r="J1468" s="66"/>
    </row>
    <row r="1469" spans="1:10" s="59" customFormat="1" ht="12" customHeight="1">
      <c r="A1469" s="64"/>
      <c r="B1469" s="73"/>
      <c r="C1469" s="73"/>
      <c r="D1469" s="147"/>
      <c r="E1469" s="66"/>
      <c r="F1469" s="125"/>
      <c r="G1469" s="66"/>
      <c r="H1469" s="66"/>
      <c r="I1469" s="74"/>
      <c r="J1469" s="66"/>
    </row>
    <row r="1470" spans="1:10" s="59" customFormat="1" ht="12" customHeight="1">
      <c r="A1470" s="64"/>
      <c r="B1470" s="73"/>
      <c r="C1470" s="73"/>
      <c r="D1470" s="147"/>
      <c r="E1470" s="66"/>
      <c r="F1470" s="125"/>
      <c r="G1470" s="66"/>
      <c r="H1470" s="66"/>
      <c r="I1470" s="74"/>
      <c r="J1470" s="66"/>
    </row>
    <row r="1471" spans="1:10" s="59" customFormat="1" ht="12" customHeight="1">
      <c r="A1471" s="64"/>
      <c r="B1471" s="73"/>
      <c r="C1471" s="73"/>
      <c r="D1471" s="147"/>
      <c r="E1471" s="66"/>
      <c r="F1471" s="125"/>
      <c r="G1471" s="66"/>
      <c r="H1471" s="66"/>
      <c r="I1471" s="74"/>
      <c r="J1471" s="66"/>
    </row>
    <row r="1472" spans="1:10" s="59" customFormat="1" ht="12" customHeight="1">
      <c r="A1472" s="64"/>
      <c r="B1472" s="73"/>
      <c r="C1472" s="73"/>
      <c r="D1472" s="147"/>
      <c r="E1472" s="66"/>
      <c r="F1472" s="125"/>
      <c r="G1472" s="66"/>
      <c r="H1472" s="66"/>
      <c r="I1472" s="74"/>
      <c r="J1472" s="66"/>
    </row>
    <row r="1473" spans="1:10" s="59" customFormat="1" ht="12" customHeight="1">
      <c r="A1473" s="64"/>
      <c r="B1473" s="73"/>
      <c r="C1473" s="73"/>
      <c r="D1473" s="147"/>
      <c r="E1473" s="66"/>
      <c r="F1473" s="125"/>
      <c r="G1473" s="66"/>
      <c r="H1473" s="66"/>
      <c r="I1473" s="74"/>
      <c r="J1473" s="66"/>
    </row>
    <row r="1474" spans="1:10" s="59" customFormat="1" ht="12" customHeight="1">
      <c r="A1474" s="64"/>
      <c r="B1474" s="73"/>
      <c r="C1474" s="73"/>
      <c r="D1474" s="147"/>
      <c r="E1474" s="66"/>
      <c r="F1474" s="125"/>
      <c r="G1474" s="66"/>
      <c r="H1474" s="66"/>
      <c r="I1474" s="74"/>
      <c r="J1474" s="66"/>
    </row>
    <row r="1475" spans="1:10" s="59" customFormat="1" ht="12" customHeight="1">
      <c r="A1475" s="64"/>
      <c r="B1475" s="73"/>
      <c r="C1475" s="73"/>
      <c r="D1475" s="147"/>
      <c r="E1475" s="66"/>
      <c r="F1475" s="125"/>
      <c r="G1475" s="66"/>
      <c r="H1475" s="66"/>
      <c r="I1475" s="74"/>
      <c r="J1475" s="66"/>
    </row>
    <row r="1476" spans="1:10" s="59" customFormat="1" ht="12" customHeight="1">
      <c r="A1476" s="64"/>
      <c r="B1476" s="73"/>
      <c r="C1476" s="73"/>
      <c r="D1476" s="147"/>
      <c r="E1476" s="66"/>
      <c r="F1476" s="125"/>
      <c r="G1476" s="66"/>
      <c r="H1476" s="66"/>
      <c r="I1476" s="74"/>
      <c r="J1476" s="66"/>
    </row>
    <row r="1477" spans="1:10" s="59" customFormat="1" ht="12" customHeight="1">
      <c r="A1477" s="64"/>
      <c r="B1477" s="73"/>
      <c r="C1477" s="73"/>
      <c r="D1477" s="147"/>
      <c r="E1477" s="66"/>
      <c r="F1477" s="125"/>
      <c r="G1477" s="66"/>
      <c r="H1477" s="66"/>
      <c r="I1477" s="74"/>
      <c r="J1477" s="66"/>
    </row>
    <row r="1478" spans="1:10" s="59" customFormat="1" ht="12" customHeight="1">
      <c r="A1478" s="64"/>
      <c r="B1478" s="73"/>
      <c r="C1478" s="73"/>
      <c r="D1478" s="147"/>
      <c r="E1478" s="66"/>
      <c r="F1478" s="125"/>
      <c r="G1478" s="66"/>
      <c r="H1478" s="66"/>
      <c r="I1478" s="74"/>
      <c r="J1478" s="66"/>
    </row>
    <row r="1479" spans="1:10" s="59" customFormat="1" ht="12" customHeight="1">
      <c r="A1479" s="64"/>
      <c r="B1479" s="73"/>
      <c r="C1479" s="73"/>
      <c r="D1479" s="147"/>
      <c r="E1479" s="66"/>
      <c r="F1479" s="125"/>
      <c r="G1479" s="66"/>
      <c r="H1479" s="66"/>
      <c r="I1479" s="74"/>
      <c r="J1479" s="66"/>
    </row>
    <row r="1480" spans="1:10" s="59" customFormat="1" ht="12" customHeight="1">
      <c r="A1480" s="64"/>
      <c r="B1480" s="73"/>
      <c r="C1480" s="73"/>
      <c r="D1480" s="147"/>
      <c r="E1480" s="66"/>
      <c r="F1480" s="125"/>
      <c r="G1480" s="66"/>
      <c r="H1480" s="66"/>
      <c r="I1480" s="74"/>
      <c r="J1480" s="66"/>
    </row>
    <row r="1481" spans="1:10" s="59" customFormat="1" ht="12" customHeight="1">
      <c r="A1481" s="73"/>
      <c r="B1481" s="73"/>
      <c r="C1481" s="73"/>
      <c r="D1481" s="147"/>
      <c r="E1481" s="66"/>
      <c r="F1481" s="125"/>
      <c r="G1481" s="66"/>
      <c r="H1481" s="66"/>
      <c r="I1481" s="74"/>
      <c r="J1481" s="56"/>
    </row>
    <row r="1482" spans="1:10" s="59" customFormat="1" ht="12" customHeight="1">
      <c r="A1482" s="73"/>
      <c r="B1482" s="73"/>
      <c r="C1482" s="73"/>
      <c r="D1482" s="147"/>
      <c r="E1482" s="66"/>
      <c r="F1482" s="125"/>
      <c r="G1482" s="66"/>
      <c r="H1482" s="66"/>
      <c r="I1482" s="74"/>
      <c r="J1482" s="56"/>
    </row>
    <row r="1483" spans="1:10" s="59" customFormat="1" ht="12" customHeight="1">
      <c r="A1483" s="73"/>
      <c r="B1483" s="73"/>
      <c r="C1483" s="73"/>
      <c r="D1483" s="147"/>
      <c r="E1483" s="66"/>
      <c r="F1483" s="125"/>
      <c r="G1483" s="66"/>
      <c r="H1483" s="66"/>
      <c r="I1483" s="74"/>
      <c r="J1483" s="56"/>
    </row>
    <row r="1484" spans="1:10" s="59" customFormat="1" ht="12" customHeight="1">
      <c r="A1484" s="73"/>
      <c r="B1484" s="73"/>
      <c r="C1484" s="73"/>
      <c r="D1484" s="147"/>
      <c r="E1484" s="66"/>
      <c r="F1484" s="125"/>
      <c r="G1484" s="66"/>
      <c r="H1484" s="66"/>
      <c r="I1484" s="74"/>
      <c r="J1484" s="56"/>
    </row>
    <row r="1485" spans="1:10" s="59" customFormat="1" ht="12" customHeight="1">
      <c r="A1485" s="73"/>
      <c r="B1485" s="73"/>
      <c r="C1485" s="73"/>
      <c r="D1485" s="147"/>
      <c r="E1485" s="66"/>
      <c r="F1485" s="125"/>
      <c r="G1485" s="66"/>
      <c r="H1485" s="66"/>
      <c r="I1485" s="74"/>
      <c r="J1485" s="56"/>
    </row>
    <row r="1486" spans="1:10" s="59" customFormat="1" ht="12" customHeight="1" thickBot="1">
      <c r="A1486" s="64"/>
      <c r="B1486" s="16" t="s">
        <v>12</v>
      </c>
      <c r="C1486" s="64"/>
      <c r="D1486" s="147"/>
      <c r="E1486" s="66"/>
      <c r="F1486" s="137"/>
      <c r="G1486" s="61"/>
      <c r="H1486" s="61"/>
      <c r="I1486" s="91"/>
      <c r="J1486" s="96"/>
    </row>
    <row r="1487" spans="1:10" s="59" customFormat="1" ht="12" customHeight="1">
      <c r="A1487" s="76"/>
      <c r="B1487" s="77"/>
      <c r="C1487" s="77"/>
      <c r="D1487" s="151"/>
      <c r="E1487" s="78"/>
      <c r="F1487" s="124"/>
      <c r="G1487" s="78"/>
      <c r="H1487" s="78"/>
      <c r="I1487" s="79"/>
      <c r="J1487" s="80"/>
    </row>
    <row r="1488" spans="1:10" s="59" customFormat="1" ht="12" customHeight="1">
      <c r="A1488" s="81"/>
      <c r="B1488" s="84"/>
      <c r="C1488" s="73"/>
      <c r="D1488" s="147"/>
      <c r="E1488" s="66"/>
      <c r="F1488" s="125"/>
      <c r="G1488" s="66"/>
      <c r="H1488" s="66"/>
      <c r="I1488" s="74"/>
      <c r="J1488" s="83"/>
    </row>
    <row r="1489" spans="1:10" s="59" customFormat="1" ht="12" customHeight="1">
      <c r="A1489" s="81"/>
      <c r="B1489" s="84"/>
      <c r="C1489" s="73"/>
      <c r="D1489" s="147"/>
      <c r="E1489" s="66"/>
      <c r="F1489" s="125"/>
      <c r="G1489" s="66"/>
      <c r="H1489" s="66"/>
      <c r="I1489" s="74"/>
      <c r="J1489" s="83"/>
    </row>
    <row r="1490" spans="1:10" s="59" customFormat="1" ht="12" customHeight="1">
      <c r="A1490" s="81"/>
      <c r="B1490" s="73"/>
      <c r="C1490" s="73"/>
      <c r="D1490" s="147"/>
      <c r="E1490" s="66"/>
      <c r="F1490" s="125"/>
      <c r="G1490" s="66"/>
      <c r="H1490" s="66"/>
      <c r="I1490" s="74"/>
      <c r="J1490" s="83"/>
    </row>
    <row r="1491" spans="1:10" s="59" customFormat="1" ht="12" customHeight="1">
      <c r="A1491" s="81"/>
      <c r="B1491" s="73"/>
      <c r="C1491" s="73"/>
      <c r="D1491" s="147"/>
      <c r="E1491" s="66"/>
      <c r="F1491" s="125"/>
      <c r="G1491" s="66"/>
      <c r="H1491" s="66"/>
      <c r="I1491" s="74"/>
      <c r="J1491" s="83"/>
    </row>
    <row r="1492" spans="1:10" s="59" customFormat="1" ht="12" customHeight="1">
      <c r="A1492" s="81"/>
      <c r="B1492" s="73"/>
      <c r="C1492" s="73"/>
      <c r="D1492" s="147"/>
      <c r="E1492" s="66"/>
      <c r="F1492" s="125"/>
      <c r="G1492" s="66"/>
      <c r="H1492" s="66"/>
      <c r="I1492" s="74"/>
      <c r="J1492" s="83"/>
    </row>
    <row r="1493" spans="1:10" s="59" customFormat="1" ht="12" customHeight="1">
      <c r="A1493" s="81"/>
      <c r="B1493" s="73"/>
      <c r="C1493" s="73"/>
      <c r="D1493" s="147"/>
      <c r="E1493" s="66"/>
      <c r="F1493" s="125"/>
      <c r="G1493" s="66"/>
      <c r="H1493" s="66"/>
      <c r="I1493" s="74"/>
      <c r="J1493" s="83"/>
    </row>
    <row r="1494" spans="1:10" s="59" customFormat="1" ht="12" customHeight="1">
      <c r="A1494" s="81"/>
      <c r="B1494" s="73"/>
      <c r="C1494" s="73"/>
      <c r="D1494" s="147"/>
      <c r="E1494" s="66"/>
      <c r="F1494" s="125"/>
      <c r="G1494" s="66"/>
      <c r="H1494" s="66"/>
      <c r="I1494" s="74"/>
      <c r="J1494" s="83"/>
    </row>
    <row r="1495" spans="1:10" s="59" customFormat="1" ht="12" customHeight="1">
      <c r="A1495" s="81"/>
      <c r="B1495" s="73"/>
      <c r="C1495" s="73"/>
      <c r="D1495" s="147"/>
      <c r="E1495" s="66"/>
      <c r="F1495" s="125"/>
      <c r="G1495" s="66"/>
      <c r="H1495" s="66"/>
      <c r="I1495" s="74"/>
      <c r="J1495" s="83"/>
    </row>
    <row r="1496" spans="1:10" s="59" customFormat="1" ht="12" customHeight="1" thickBot="1">
      <c r="A1496" s="97"/>
      <c r="B1496" s="98"/>
      <c r="C1496" s="98"/>
      <c r="D1496" s="152"/>
      <c r="E1496" s="99"/>
      <c r="F1496" s="126"/>
      <c r="G1496" s="99"/>
      <c r="H1496" s="99"/>
      <c r="I1496" s="100"/>
      <c r="J1496" s="101"/>
    </row>
    <row r="1497" spans="1:10" s="59" customFormat="1" ht="12" customHeight="1">
      <c r="A1497" s="65"/>
      <c r="B1497" s="65"/>
      <c r="C1497" s="65"/>
      <c r="D1497" s="54"/>
      <c r="E1497" s="54"/>
      <c r="F1497" s="138"/>
      <c r="G1497" s="54"/>
      <c r="H1497" s="54"/>
      <c r="I1497" s="148"/>
    </row>
    <row r="1498" spans="1:10" s="59" customFormat="1" ht="12" customHeight="1">
      <c r="A1498" s="65"/>
      <c r="B1498" s="6" t="str">
        <f>Inputs!$D$2</f>
        <v>Rocky Mountain Power</v>
      </c>
      <c r="C1498" s="49"/>
      <c r="D1498" s="52"/>
      <c r="E1498" s="52"/>
      <c r="F1498" s="116"/>
      <c r="G1498" s="52"/>
      <c r="H1498" s="52"/>
      <c r="I1498" s="60" t="s">
        <v>0</v>
      </c>
      <c r="J1498" s="61">
        <v>12.23</v>
      </c>
    </row>
    <row r="1499" spans="1:10" s="59" customFormat="1" ht="12" customHeight="1">
      <c r="A1499" s="65"/>
      <c r="B1499" s="6" t="str">
        <f>Inputs!$D$3</f>
        <v>Utah General Rate Case - June 2015</v>
      </c>
      <c r="C1499" s="49"/>
      <c r="D1499" s="52"/>
      <c r="E1499" s="52"/>
      <c r="F1499" s="116"/>
      <c r="G1499" s="52"/>
      <c r="H1499" s="52"/>
      <c r="I1499" s="50"/>
      <c r="J1499" s="62"/>
    </row>
    <row r="1500" spans="1:10" s="59" customFormat="1" ht="12" customHeight="1">
      <c r="A1500" s="65"/>
      <c r="B1500" s="25" t="s">
        <v>667</v>
      </c>
      <c r="C1500" s="49"/>
      <c r="D1500" s="52"/>
      <c r="E1500" s="52"/>
      <c r="F1500" s="116"/>
      <c r="G1500" s="52"/>
      <c r="H1500" s="52"/>
      <c r="I1500" s="50"/>
      <c r="J1500" s="62"/>
    </row>
    <row r="1501" spans="1:10" s="59" customFormat="1" ht="12" customHeight="1">
      <c r="A1501" s="65"/>
      <c r="B1501" s="49"/>
      <c r="C1501" s="49"/>
      <c r="D1501" s="52"/>
      <c r="E1501" s="52"/>
      <c r="F1501" s="116"/>
      <c r="G1501" s="52"/>
      <c r="H1501" s="52"/>
      <c r="I1501" s="50"/>
      <c r="J1501" s="62"/>
    </row>
    <row r="1502" spans="1:10" s="59" customFormat="1" ht="12" customHeight="1">
      <c r="A1502" s="65"/>
      <c r="B1502" s="49"/>
      <c r="C1502" s="49"/>
      <c r="D1502" s="52"/>
      <c r="E1502" s="52"/>
      <c r="F1502" s="117" t="s">
        <v>583</v>
      </c>
      <c r="G1502" s="52"/>
      <c r="H1502" s="52"/>
      <c r="I1502" s="50"/>
      <c r="J1502" s="62"/>
    </row>
    <row r="1503" spans="1:10" s="59" customFormat="1" ht="12" customHeight="1">
      <c r="A1503" s="65"/>
      <c r="B1503" s="49"/>
      <c r="C1503" s="49"/>
      <c r="D1503" s="52"/>
      <c r="E1503" s="52"/>
      <c r="F1503" s="117" t="s">
        <v>1</v>
      </c>
      <c r="G1503" s="52"/>
      <c r="H1503" s="52"/>
      <c r="I1503" s="63" t="str">
        <f>+Inputs!$D$6</f>
        <v>UTAH</v>
      </c>
      <c r="J1503" s="52"/>
    </row>
    <row r="1504" spans="1:10" s="59" customFormat="1" ht="12" customHeight="1">
      <c r="A1504" s="65"/>
      <c r="B1504" s="49"/>
      <c r="C1504" s="49"/>
      <c r="D1504" s="33" t="s">
        <v>2</v>
      </c>
      <c r="E1504" s="33" t="s">
        <v>3</v>
      </c>
      <c r="F1504" s="38" t="s">
        <v>4</v>
      </c>
      <c r="G1504" s="33" t="s">
        <v>5</v>
      </c>
      <c r="H1504" s="39" t="s">
        <v>6</v>
      </c>
      <c r="I1504" s="34" t="s">
        <v>7</v>
      </c>
      <c r="J1504" s="33" t="s">
        <v>8</v>
      </c>
    </row>
    <row r="1505" spans="1:10" s="59" customFormat="1" ht="12" customHeight="1">
      <c r="A1505" s="73"/>
      <c r="B1505" s="7" t="s">
        <v>10</v>
      </c>
      <c r="C1505" s="73"/>
      <c r="D1505" s="66"/>
      <c r="E1505" s="66"/>
      <c r="F1505" s="125"/>
      <c r="G1505" s="66"/>
      <c r="H1505" s="66"/>
      <c r="I1505" s="82"/>
      <c r="J1505" s="70"/>
    </row>
    <row r="1506" spans="1:10" s="59" customFormat="1" ht="12" customHeight="1">
      <c r="A1506" s="73"/>
      <c r="B1506" s="69" t="s">
        <v>626</v>
      </c>
      <c r="C1506" s="158"/>
      <c r="D1506" s="141">
        <v>355</v>
      </c>
      <c r="E1506" s="103">
        <v>3</v>
      </c>
      <c r="F1506" s="56">
        <v>-128001.30769230769</v>
      </c>
      <c r="G1506" s="71" t="s">
        <v>28</v>
      </c>
      <c r="H1506" s="55">
        <f>VLOOKUP(G1506,'Rebuttal Alloc. Factors'!$B$2:$M$110,7,FALSE)</f>
        <v>0.4262831716003761</v>
      </c>
      <c r="I1506" s="56">
        <f t="shared" ref="I1506" si="41">F1506*H1506</f>
        <v>-54564.803412072542</v>
      </c>
      <c r="J1506" s="67" t="s">
        <v>703</v>
      </c>
    </row>
    <row r="1507" spans="1:10" s="59" customFormat="1" ht="12" customHeight="1">
      <c r="A1507" s="73"/>
      <c r="B1507" s="73"/>
      <c r="C1507" s="73"/>
      <c r="D1507" s="66"/>
      <c r="E1507" s="66"/>
      <c r="F1507" s="93"/>
      <c r="G1507" s="115"/>
      <c r="H1507" s="55"/>
      <c r="I1507" s="56"/>
      <c r="J1507" s="68"/>
    </row>
    <row r="1508" spans="1:10" s="59" customFormat="1" ht="12" customHeight="1">
      <c r="A1508" s="73"/>
      <c r="B1508" s="73"/>
      <c r="C1508" s="73"/>
      <c r="D1508" s="66"/>
      <c r="E1508" s="66"/>
      <c r="F1508" s="93"/>
      <c r="G1508" s="115"/>
      <c r="H1508" s="55"/>
      <c r="I1508" s="56"/>
      <c r="J1508" s="68"/>
    </row>
    <row r="1509" spans="1:10" s="59" customFormat="1" ht="12" customHeight="1">
      <c r="A1509" s="73"/>
      <c r="B1509" s="7" t="s">
        <v>615</v>
      </c>
      <c r="C1509" s="73"/>
      <c r="D1509" s="66"/>
      <c r="E1509" s="66"/>
      <c r="F1509" s="125"/>
      <c r="G1509" s="66"/>
      <c r="H1509" s="66"/>
      <c r="I1509" s="82"/>
      <c r="J1509" s="70"/>
    </row>
    <row r="1510" spans="1:10" s="59" customFormat="1" ht="12" customHeight="1">
      <c r="A1510" s="73"/>
      <c r="B1510" s="69" t="s">
        <v>617</v>
      </c>
      <c r="C1510" s="158"/>
      <c r="D1510" s="141" t="s">
        <v>228</v>
      </c>
      <c r="E1510" s="103">
        <v>3</v>
      </c>
      <c r="F1510" s="56">
        <v>92.872353490069244</v>
      </c>
      <c r="G1510" s="71" t="s">
        <v>28</v>
      </c>
      <c r="H1510" s="55">
        <f>VLOOKUP(G1510,'Rebuttal Alloc. Factors'!$B$2:$M$110,7,FALSE)</f>
        <v>0.4262831716003761</v>
      </c>
      <c r="I1510" s="56">
        <f t="shared" ref="I1510" si="42">F1510*H1510</f>
        <v>39.589921399737975</v>
      </c>
      <c r="J1510" s="67" t="s">
        <v>703</v>
      </c>
    </row>
    <row r="1511" spans="1:10" s="59" customFormat="1" ht="12" customHeight="1">
      <c r="A1511" s="73"/>
      <c r="B1511" s="89"/>
      <c r="C1511" s="73"/>
      <c r="D1511" s="147"/>
      <c r="E1511" s="66"/>
      <c r="F1511" s="93"/>
      <c r="G1511" s="115"/>
      <c r="H1511" s="55"/>
      <c r="I1511" s="93"/>
      <c r="J1511" s="68"/>
    </row>
    <row r="1512" spans="1:10" s="59" customFormat="1" ht="12" customHeight="1">
      <c r="A1512" s="73"/>
      <c r="B1512" s="73"/>
      <c r="C1512" s="73"/>
      <c r="D1512" s="147"/>
      <c r="E1512" s="66"/>
      <c r="F1512" s="93"/>
      <c r="G1512" s="115"/>
      <c r="H1512" s="55"/>
      <c r="I1512" s="56"/>
      <c r="J1512" s="68"/>
    </row>
    <row r="1513" spans="1:10" s="59" customFormat="1" ht="12" customHeight="1">
      <c r="A1513" s="73"/>
      <c r="B1513" s="7" t="s">
        <v>192</v>
      </c>
      <c r="C1513" s="73"/>
      <c r="D1513" s="66"/>
      <c r="E1513" s="66"/>
      <c r="F1513" s="125"/>
      <c r="G1513" s="66"/>
      <c r="H1513" s="66"/>
      <c r="I1513" s="82"/>
      <c r="J1513" s="70"/>
    </row>
    <row r="1514" spans="1:10" s="59" customFormat="1" ht="12" customHeight="1">
      <c r="A1514" s="73"/>
      <c r="B1514" s="69" t="s">
        <v>618</v>
      </c>
      <c r="C1514" s="158"/>
      <c r="D1514" s="141" t="s">
        <v>264</v>
      </c>
      <c r="E1514" s="103">
        <v>3</v>
      </c>
      <c r="F1514" s="56">
        <v>-1207.3405953709002</v>
      </c>
      <c r="G1514" s="71" t="s">
        <v>28</v>
      </c>
      <c r="H1514" s="55">
        <f>VLOOKUP(G1514,'Rebuttal Alloc. Factors'!$B$2:$M$110,7,FALSE)</f>
        <v>0.4262831716003761</v>
      </c>
      <c r="I1514" s="56">
        <f t="shared" ref="I1514" si="43">F1514*H1514</f>
        <v>-514.66897819659368</v>
      </c>
      <c r="J1514" s="67" t="s">
        <v>703</v>
      </c>
    </row>
    <row r="1515" spans="1:10" s="59" customFormat="1" ht="12" customHeight="1">
      <c r="A1515" s="73"/>
      <c r="B1515" s="69"/>
      <c r="C1515" s="65"/>
      <c r="D1515" s="54"/>
      <c r="E1515" s="54"/>
      <c r="F1515" s="71"/>
      <c r="G1515" s="54"/>
      <c r="H1515" s="55"/>
      <c r="I1515" s="56"/>
      <c r="J1515" s="68"/>
    </row>
    <row r="1516" spans="1:10" s="59" customFormat="1" ht="12" customHeight="1">
      <c r="A1516" s="73"/>
      <c r="B1516" s="69"/>
      <c r="C1516" s="65"/>
      <c r="D1516" s="54"/>
      <c r="E1516" s="54"/>
      <c r="F1516" s="71"/>
      <c r="G1516" s="54"/>
      <c r="H1516" s="55"/>
      <c r="I1516" s="56"/>
      <c r="J1516" s="68"/>
    </row>
    <row r="1517" spans="1:10" s="59" customFormat="1" ht="12" customHeight="1">
      <c r="A1517" s="73"/>
      <c r="B1517" s="7" t="s">
        <v>306</v>
      </c>
      <c r="C1517" s="73"/>
      <c r="D1517" s="147"/>
      <c r="E1517" s="66"/>
      <c r="F1517" s="106"/>
      <c r="G1517" s="115"/>
      <c r="H1517" s="55"/>
      <c r="I1517" s="56"/>
      <c r="J1517" s="67"/>
    </row>
    <row r="1518" spans="1:10" s="59" customFormat="1" ht="12" customHeight="1">
      <c r="A1518" s="73"/>
      <c r="B1518" s="102" t="s">
        <v>619</v>
      </c>
      <c r="C1518" s="158"/>
      <c r="D1518" s="141" t="s">
        <v>220</v>
      </c>
      <c r="E1518" s="103">
        <v>3</v>
      </c>
      <c r="F1518" s="56">
        <v>-1207.3405953709002</v>
      </c>
      <c r="G1518" s="71" t="s">
        <v>28</v>
      </c>
      <c r="H1518" s="55">
        <f>VLOOKUP(G1518,'Rebuttal Alloc. Factors'!$B$2:$M$110,7,FALSE)</f>
        <v>0.4262831716003761</v>
      </c>
      <c r="I1518" s="56">
        <f t="shared" ref="I1518:I1521" si="44">F1518*H1518</f>
        <v>-514.66897819659368</v>
      </c>
      <c r="J1518" s="67"/>
    </row>
    <row r="1519" spans="1:10" s="59" customFormat="1" ht="12" customHeight="1">
      <c r="A1519" s="73"/>
      <c r="B1519" s="102" t="s">
        <v>620</v>
      </c>
      <c r="C1519" s="158"/>
      <c r="D1519" s="141" t="s">
        <v>222</v>
      </c>
      <c r="E1519" s="103">
        <v>3</v>
      </c>
      <c r="F1519" s="56">
        <v>-41598</v>
      </c>
      <c r="G1519" s="71" t="s">
        <v>28</v>
      </c>
      <c r="H1519" s="55">
        <f>VLOOKUP(G1519,'Rebuttal Alloc. Factors'!$B$2:$M$110,7,FALSE)</f>
        <v>0.4262831716003761</v>
      </c>
      <c r="I1519" s="56">
        <f t="shared" si="44"/>
        <v>-17732.527372232445</v>
      </c>
      <c r="J1519" s="67"/>
    </row>
    <row r="1520" spans="1:10" s="59" customFormat="1" ht="12" customHeight="1">
      <c r="A1520" s="73"/>
      <c r="B1520" s="102" t="s">
        <v>621</v>
      </c>
      <c r="C1520" s="158"/>
      <c r="D1520" s="141">
        <v>41010</v>
      </c>
      <c r="E1520" s="103">
        <v>3</v>
      </c>
      <c r="F1520" s="56">
        <v>-15329</v>
      </c>
      <c r="G1520" s="71" t="s">
        <v>28</v>
      </c>
      <c r="H1520" s="55">
        <f>VLOOKUP(G1520,'Rebuttal Alloc. Factors'!$B$2:$M$110,7,FALSE)</f>
        <v>0.4262831716003761</v>
      </c>
      <c r="I1520" s="56">
        <f t="shared" si="44"/>
        <v>-6534.4947374621652</v>
      </c>
      <c r="J1520" s="67"/>
    </row>
    <row r="1521" spans="1:10" s="65" customFormat="1">
      <c r="A1521" s="73"/>
      <c r="B1521" s="102" t="s">
        <v>622</v>
      </c>
      <c r="C1521" s="158"/>
      <c r="D1521" s="141">
        <v>282</v>
      </c>
      <c r="E1521" s="103">
        <v>3</v>
      </c>
      <c r="F1521" s="56">
        <v>1414.0208307692305</v>
      </c>
      <c r="G1521" s="71" t="s">
        <v>28</v>
      </c>
      <c r="H1521" s="55">
        <f>VLOOKUP(G1521,'Rebuttal Alloc. Factors'!$B$2:$M$110,7,FALSE)</f>
        <v>0.4262831716003761</v>
      </c>
      <c r="I1521" s="56">
        <f t="shared" si="44"/>
        <v>602.77328444930629</v>
      </c>
      <c r="J1521" s="67"/>
    </row>
    <row r="1522" spans="1:10" s="65" customFormat="1">
      <c r="A1522" s="73"/>
      <c r="B1522" s="102"/>
      <c r="C1522" s="158"/>
      <c r="D1522" s="141"/>
      <c r="E1522" s="103"/>
      <c r="F1522" s="56"/>
      <c r="G1522" s="71"/>
      <c r="H1522" s="55"/>
      <c r="I1522" s="56"/>
      <c r="J1522" s="67"/>
    </row>
    <row r="1523" spans="1:10" s="65" customFormat="1">
      <c r="A1523" s="73"/>
      <c r="B1523" s="102"/>
      <c r="C1523" s="73"/>
      <c r="D1523" s="141"/>
      <c r="E1523" s="103"/>
      <c r="F1523" s="56"/>
      <c r="G1523" s="71"/>
      <c r="H1523" s="55"/>
      <c r="I1523" s="56"/>
      <c r="J1523" s="67"/>
    </row>
    <row r="1524" spans="1:10" s="65" customFormat="1">
      <c r="A1524" s="73"/>
      <c r="B1524" s="84"/>
      <c r="C1524" s="73"/>
      <c r="D1524" s="147"/>
      <c r="E1524" s="66"/>
      <c r="F1524" s="106"/>
      <c r="G1524" s="115"/>
      <c r="H1524" s="55"/>
      <c r="I1524" s="56"/>
      <c r="J1524" s="68"/>
    </row>
    <row r="1525" spans="1:10" s="65" customFormat="1">
      <c r="A1525" s="73"/>
      <c r="B1525" s="8"/>
      <c r="C1525" s="73"/>
      <c r="D1525" s="147"/>
      <c r="E1525" s="66"/>
      <c r="F1525" s="106"/>
      <c r="G1525" s="115"/>
      <c r="H1525" s="55"/>
      <c r="I1525" s="56"/>
      <c r="J1525" s="147"/>
    </row>
    <row r="1526" spans="1:10" s="65" customFormat="1">
      <c r="A1526" s="73"/>
      <c r="B1526" s="89"/>
      <c r="C1526" s="73"/>
      <c r="D1526" s="147"/>
      <c r="E1526" s="66"/>
      <c r="F1526" s="106"/>
      <c r="G1526" s="115"/>
      <c r="H1526" s="55"/>
      <c r="I1526" s="106"/>
      <c r="J1526" s="147"/>
    </row>
    <row r="1527" spans="1:10" s="65" customFormat="1">
      <c r="A1527" s="73"/>
      <c r="B1527" s="89"/>
      <c r="C1527" s="73"/>
      <c r="D1527" s="147"/>
      <c r="E1527" s="66"/>
      <c r="F1527" s="106"/>
      <c r="G1527" s="115"/>
      <c r="H1527" s="55"/>
      <c r="I1527" s="56"/>
      <c r="J1527" s="147"/>
    </row>
    <row r="1528" spans="1:10" s="65" customFormat="1">
      <c r="A1528" s="73"/>
      <c r="B1528" s="84"/>
      <c r="C1528" s="73"/>
      <c r="D1528" s="147"/>
      <c r="E1528" s="66"/>
      <c r="F1528" s="106"/>
      <c r="G1528" s="115"/>
      <c r="H1528" s="55"/>
      <c r="I1528" s="106"/>
      <c r="J1528" s="67"/>
    </row>
    <row r="1529" spans="1:10" s="65" customFormat="1">
      <c r="A1529" s="73"/>
      <c r="B1529" s="84"/>
      <c r="C1529" s="73"/>
      <c r="D1529" s="147"/>
      <c r="E1529" s="66"/>
      <c r="F1529" s="106"/>
      <c r="G1529" s="66"/>
      <c r="H1529" s="66"/>
      <c r="I1529" s="56"/>
      <c r="J1529" s="56"/>
    </row>
    <row r="1530" spans="1:10" s="65" customFormat="1">
      <c r="A1530" s="73"/>
      <c r="B1530" s="84"/>
      <c r="C1530" s="73"/>
      <c r="D1530" s="147"/>
      <c r="E1530" s="66"/>
      <c r="F1530" s="106"/>
      <c r="G1530" s="66"/>
      <c r="H1530" s="66"/>
      <c r="I1530" s="56"/>
      <c r="J1530" s="56"/>
    </row>
    <row r="1531" spans="1:10" s="65" customFormat="1">
      <c r="A1531" s="73"/>
      <c r="B1531" s="84"/>
      <c r="C1531" s="73"/>
      <c r="D1531" s="147"/>
      <c r="E1531" s="66"/>
      <c r="F1531" s="106"/>
      <c r="G1531" s="66"/>
      <c r="H1531" s="66"/>
      <c r="I1531" s="74"/>
      <c r="J1531" s="56"/>
    </row>
    <row r="1532" spans="1:10" s="65" customFormat="1">
      <c r="A1532" s="64"/>
      <c r="B1532" s="73"/>
      <c r="C1532" s="73"/>
      <c r="D1532" s="147"/>
      <c r="E1532" s="66"/>
      <c r="F1532" s="106"/>
      <c r="G1532" s="66"/>
      <c r="H1532" s="66"/>
      <c r="I1532" s="56"/>
      <c r="J1532" s="67"/>
    </row>
    <row r="1533" spans="1:10" s="65" customFormat="1">
      <c r="A1533" s="64"/>
      <c r="B1533" s="73"/>
      <c r="C1533" s="73"/>
      <c r="D1533" s="147"/>
      <c r="E1533" s="66"/>
      <c r="F1533" s="125"/>
      <c r="G1533" s="123"/>
      <c r="H1533" s="66"/>
      <c r="I1533" s="74"/>
      <c r="J1533" s="66"/>
    </row>
    <row r="1534" spans="1:10" s="65" customFormat="1">
      <c r="A1534" s="64"/>
      <c r="B1534" s="73"/>
      <c r="C1534" s="73"/>
      <c r="D1534" s="147"/>
      <c r="E1534" s="66"/>
      <c r="F1534" s="150"/>
      <c r="G1534" s="115"/>
      <c r="H1534" s="55"/>
      <c r="I1534" s="56"/>
      <c r="J1534" s="66"/>
    </row>
    <row r="1535" spans="1:10" s="65" customFormat="1">
      <c r="A1535" s="64"/>
      <c r="B1535" s="73"/>
      <c r="C1535" s="73"/>
      <c r="D1535" s="147"/>
      <c r="E1535" s="66"/>
      <c r="F1535" s="125"/>
      <c r="G1535" s="66"/>
      <c r="H1535" s="66"/>
      <c r="I1535" s="74"/>
      <c r="J1535" s="66"/>
    </row>
    <row r="1536" spans="1:10" s="65" customFormat="1">
      <c r="A1536" s="64"/>
      <c r="B1536" s="73"/>
      <c r="C1536" s="73"/>
      <c r="D1536" s="147"/>
      <c r="E1536" s="66"/>
      <c r="F1536" s="125"/>
      <c r="G1536" s="66"/>
      <c r="H1536" s="66"/>
      <c r="I1536" s="74"/>
      <c r="J1536" s="66"/>
    </row>
    <row r="1537" spans="1:10" s="65" customFormat="1">
      <c r="A1537" s="64"/>
      <c r="B1537" s="73"/>
      <c r="C1537" s="73"/>
      <c r="D1537" s="147"/>
      <c r="E1537" s="66"/>
      <c r="F1537" s="125"/>
      <c r="G1537" s="66"/>
      <c r="H1537" s="66"/>
      <c r="I1537" s="74"/>
      <c r="J1537" s="66"/>
    </row>
    <row r="1538" spans="1:10" s="65" customFormat="1">
      <c r="A1538" s="64"/>
      <c r="B1538" s="73"/>
      <c r="C1538" s="73"/>
      <c r="D1538" s="147"/>
      <c r="E1538" s="66"/>
      <c r="F1538" s="125"/>
      <c r="G1538" s="66"/>
      <c r="H1538" s="66"/>
      <c r="I1538" s="74"/>
      <c r="J1538" s="66"/>
    </row>
    <row r="1539" spans="1:10" s="65" customFormat="1">
      <c r="A1539" s="64"/>
      <c r="B1539" s="73"/>
      <c r="C1539" s="73"/>
      <c r="D1539" s="147"/>
      <c r="E1539" s="66"/>
      <c r="F1539" s="125"/>
      <c r="G1539" s="66"/>
      <c r="H1539" s="66"/>
      <c r="I1539" s="74"/>
      <c r="J1539" s="66"/>
    </row>
    <row r="1540" spans="1:10" s="65" customFormat="1">
      <c r="A1540" s="64"/>
      <c r="B1540" s="73"/>
      <c r="C1540" s="73"/>
      <c r="D1540" s="147"/>
      <c r="E1540" s="66"/>
      <c r="F1540" s="125"/>
      <c r="G1540" s="66"/>
      <c r="H1540" s="66"/>
      <c r="I1540" s="74"/>
      <c r="J1540" s="66"/>
    </row>
    <row r="1541" spans="1:10" s="65" customFormat="1">
      <c r="A1541" s="64"/>
      <c r="B1541" s="73"/>
      <c r="C1541" s="73"/>
      <c r="D1541" s="147"/>
      <c r="E1541" s="66"/>
      <c r="F1541" s="125"/>
      <c r="G1541" s="66"/>
      <c r="H1541" s="66"/>
      <c r="I1541" s="74"/>
      <c r="J1541" s="66"/>
    </row>
    <row r="1542" spans="1:10" s="65" customFormat="1">
      <c r="A1542" s="64"/>
      <c r="B1542" s="73"/>
      <c r="C1542" s="73"/>
      <c r="D1542" s="147"/>
      <c r="E1542" s="66"/>
      <c r="F1542" s="125"/>
      <c r="G1542" s="66"/>
      <c r="H1542" s="66"/>
      <c r="I1542" s="74"/>
      <c r="J1542" s="66"/>
    </row>
    <row r="1543" spans="1:10" s="65" customFormat="1">
      <c r="A1543" s="64"/>
      <c r="B1543" s="73"/>
      <c r="C1543" s="73"/>
      <c r="D1543" s="147"/>
      <c r="E1543" s="66"/>
      <c r="F1543" s="125"/>
      <c r="G1543" s="66"/>
      <c r="H1543" s="66"/>
      <c r="I1543" s="74"/>
      <c r="J1543" s="66"/>
    </row>
    <row r="1544" spans="1:10" s="65" customFormat="1">
      <c r="A1544" s="64"/>
      <c r="B1544" s="73"/>
      <c r="C1544" s="73"/>
      <c r="D1544" s="147"/>
      <c r="E1544" s="66"/>
      <c r="F1544" s="125"/>
      <c r="G1544" s="66"/>
      <c r="H1544" s="66"/>
      <c r="I1544" s="74"/>
      <c r="J1544" s="66"/>
    </row>
    <row r="1545" spans="1:10" s="65" customFormat="1">
      <c r="A1545" s="64"/>
      <c r="B1545" s="73"/>
      <c r="C1545" s="73"/>
      <c r="D1545" s="147"/>
      <c r="E1545" s="66"/>
      <c r="F1545" s="125"/>
      <c r="G1545" s="66"/>
      <c r="H1545" s="66"/>
      <c r="I1545" s="74"/>
      <c r="J1545" s="66"/>
    </row>
    <row r="1546" spans="1:10" s="65" customFormat="1">
      <c r="A1546" s="64"/>
      <c r="B1546" s="73"/>
      <c r="C1546" s="73"/>
      <c r="D1546" s="147"/>
      <c r="E1546" s="66"/>
      <c r="F1546" s="125"/>
      <c r="G1546" s="66"/>
      <c r="H1546" s="66"/>
      <c r="I1546" s="74"/>
      <c r="J1546" s="66"/>
    </row>
    <row r="1547" spans="1:10" s="65" customFormat="1">
      <c r="A1547" s="64"/>
      <c r="B1547" s="73"/>
      <c r="C1547" s="73"/>
      <c r="D1547" s="147"/>
      <c r="E1547" s="66"/>
      <c r="F1547" s="125"/>
      <c r="G1547" s="66"/>
      <c r="H1547" s="66"/>
      <c r="I1547" s="74"/>
      <c r="J1547" s="66"/>
    </row>
    <row r="1548" spans="1:10" s="65" customFormat="1">
      <c r="A1548" s="64"/>
      <c r="B1548" s="73"/>
      <c r="C1548" s="73"/>
      <c r="D1548" s="147"/>
      <c r="E1548" s="66"/>
      <c r="F1548" s="125"/>
      <c r="G1548" s="66"/>
      <c r="H1548" s="66"/>
      <c r="I1548" s="74"/>
      <c r="J1548" s="66"/>
    </row>
    <row r="1549" spans="1:10" s="65" customFormat="1">
      <c r="A1549" s="73"/>
      <c r="B1549" s="73"/>
      <c r="C1549" s="73"/>
      <c r="D1549" s="147"/>
      <c r="E1549" s="66"/>
      <c r="F1549" s="125"/>
      <c r="G1549" s="66"/>
      <c r="H1549" s="66"/>
      <c r="I1549" s="74"/>
      <c r="J1549" s="56"/>
    </row>
    <row r="1550" spans="1:10" s="65" customFormat="1">
      <c r="A1550" s="73"/>
      <c r="B1550" s="73"/>
      <c r="C1550" s="73"/>
      <c r="D1550" s="147"/>
      <c r="E1550" s="66"/>
      <c r="F1550" s="125"/>
      <c r="G1550" s="66"/>
      <c r="H1550" s="66"/>
      <c r="I1550" s="74"/>
      <c r="J1550" s="56"/>
    </row>
    <row r="1551" spans="1:10" s="65" customFormat="1">
      <c r="A1551" s="73"/>
      <c r="B1551" s="73"/>
      <c r="C1551" s="73"/>
      <c r="D1551" s="147"/>
      <c r="E1551" s="66"/>
      <c r="F1551" s="125"/>
      <c r="G1551" s="66"/>
      <c r="H1551" s="66"/>
      <c r="I1551" s="74"/>
      <c r="J1551" s="56"/>
    </row>
    <row r="1552" spans="1:10" s="65" customFormat="1">
      <c r="A1552" s="73"/>
      <c r="B1552" s="73"/>
      <c r="C1552" s="73"/>
      <c r="D1552" s="147"/>
      <c r="E1552" s="66"/>
      <c r="F1552" s="125"/>
      <c r="G1552" s="66"/>
      <c r="H1552" s="66"/>
      <c r="I1552" s="74"/>
      <c r="J1552" s="56"/>
    </row>
    <row r="1553" spans="1:10" s="65" customFormat="1">
      <c r="A1553" s="73"/>
      <c r="B1553" s="73"/>
      <c r="C1553" s="73"/>
      <c r="D1553" s="147"/>
      <c r="E1553" s="66"/>
      <c r="F1553" s="125"/>
      <c r="G1553" s="66"/>
      <c r="H1553" s="66"/>
      <c r="I1553" s="74"/>
      <c r="J1553" s="56"/>
    </row>
    <row r="1554" spans="1:10" s="65" customFormat="1" ht="13.5" thickBot="1">
      <c r="A1554" s="64"/>
      <c r="B1554" s="16" t="s">
        <v>12</v>
      </c>
      <c r="C1554" s="64"/>
      <c r="D1554" s="147"/>
      <c r="E1554" s="66"/>
      <c r="F1554" s="137"/>
      <c r="G1554" s="61"/>
      <c r="H1554" s="61"/>
      <c r="I1554" s="91"/>
      <c r="J1554" s="96"/>
    </row>
    <row r="1555" spans="1:10" s="65" customFormat="1">
      <c r="A1555" s="76"/>
      <c r="B1555" s="77"/>
      <c r="C1555" s="77"/>
      <c r="D1555" s="151"/>
      <c r="E1555" s="78"/>
      <c r="F1555" s="124"/>
      <c r="G1555" s="78"/>
      <c r="H1555" s="78"/>
      <c r="I1555" s="79"/>
      <c r="J1555" s="80"/>
    </row>
    <row r="1556" spans="1:10" s="65" customFormat="1">
      <c r="A1556" s="81"/>
      <c r="B1556" s="84"/>
      <c r="C1556" s="73"/>
      <c r="D1556" s="147"/>
      <c r="E1556" s="66"/>
      <c r="F1556" s="125"/>
      <c r="G1556" s="66"/>
      <c r="H1556" s="66"/>
      <c r="I1556" s="74"/>
      <c r="J1556" s="83"/>
    </row>
    <row r="1557" spans="1:10" s="65" customFormat="1">
      <c r="A1557" s="81"/>
      <c r="B1557" s="84"/>
      <c r="C1557" s="73"/>
      <c r="D1557" s="147"/>
      <c r="E1557" s="66"/>
      <c r="F1557" s="125"/>
      <c r="G1557" s="66"/>
      <c r="H1557" s="66"/>
      <c r="I1557" s="74"/>
      <c r="J1557" s="83"/>
    </row>
    <row r="1558" spans="1:10" s="65" customFormat="1">
      <c r="A1558" s="81"/>
      <c r="B1558" s="73"/>
      <c r="C1558" s="73"/>
      <c r="D1558" s="147"/>
      <c r="E1558" s="66"/>
      <c r="F1558" s="125"/>
      <c r="G1558" s="66"/>
      <c r="H1558" s="66"/>
      <c r="I1558" s="74"/>
      <c r="J1558" s="83"/>
    </row>
    <row r="1559" spans="1:10" s="65" customFormat="1">
      <c r="A1559" s="81"/>
      <c r="B1559" s="73"/>
      <c r="C1559" s="73"/>
      <c r="D1559" s="147"/>
      <c r="E1559" s="66"/>
      <c r="F1559" s="125"/>
      <c r="G1559" s="66"/>
      <c r="H1559" s="66"/>
      <c r="I1559" s="74"/>
      <c r="J1559" s="83"/>
    </row>
    <row r="1560" spans="1:10" s="65" customFormat="1">
      <c r="A1560" s="81"/>
      <c r="B1560" s="73"/>
      <c r="C1560" s="73"/>
      <c r="D1560" s="147"/>
      <c r="E1560" s="66"/>
      <c r="F1560" s="125"/>
      <c r="G1560" s="66"/>
      <c r="H1560" s="66"/>
      <c r="I1560" s="74"/>
      <c r="J1560" s="83"/>
    </row>
    <row r="1561" spans="1:10" s="65" customFormat="1">
      <c r="A1561" s="81"/>
      <c r="B1561" s="73"/>
      <c r="C1561" s="73"/>
      <c r="D1561" s="147"/>
      <c r="E1561" s="66"/>
      <c r="F1561" s="125"/>
      <c r="G1561" s="66"/>
      <c r="H1561" s="66"/>
      <c r="I1561" s="74"/>
      <c r="J1561" s="83"/>
    </row>
    <row r="1562" spans="1:10" s="65" customFormat="1">
      <c r="A1562" s="81"/>
      <c r="B1562" s="73"/>
      <c r="C1562" s="73"/>
      <c r="D1562" s="147"/>
      <c r="E1562" s="66"/>
      <c r="F1562" s="125"/>
      <c r="G1562" s="66"/>
      <c r="H1562" s="66"/>
      <c r="I1562" s="74"/>
      <c r="J1562" s="83"/>
    </row>
    <row r="1563" spans="1:10" s="65" customFormat="1">
      <c r="A1563" s="81"/>
      <c r="B1563" s="73"/>
      <c r="C1563" s="73"/>
      <c r="D1563" s="147"/>
      <c r="E1563" s="66"/>
      <c r="F1563" s="125"/>
      <c r="G1563" s="66"/>
      <c r="H1563" s="66"/>
      <c r="I1563" s="74"/>
      <c r="J1563" s="83"/>
    </row>
    <row r="1564" spans="1:10" s="65" customFormat="1" ht="13.5" thickBot="1">
      <c r="A1564" s="97"/>
      <c r="B1564" s="98"/>
      <c r="C1564" s="98"/>
      <c r="D1564" s="152"/>
      <c r="E1564" s="99"/>
      <c r="F1564" s="126"/>
      <c r="G1564" s="99"/>
      <c r="H1564" s="99"/>
      <c r="I1564" s="100"/>
      <c r="J1564" s="101"/>
    </row>
    <row r="1565" spans="1:10" s="65" customFormat="1">
      <c r="D1565" s="54"/>
      <c r="E1565" s="54"/>
      <c r="F1565" s="138"/>
      <c r="G1565" s="54"/>
      <c r="H1565" s="54"/>
      <c r="I1565" s="148"/>
      <c r="J1565" s="59"/>
    </row>
    <row r="1566" spans="1:10" s="65" customFormat="1">
      <c r="B1566" s="6" t="str">
        <f>Inputs!$D$2</f>
        <v>Rocky Mountain Power</v>
      </c>
      <c r="C1566" s="49"/>
      <c r="D1566" s="52"/>
      <c r="E1566" s="52"/>
      <c r="F1566" s="116"/>
      <c r="G1566" s="52"/>
      <c r="H1566" s="52"/>
      <c r="I1566" s="60" t="s">
        <v>0</v>
      </c>
      <c r="J1566" s="61">
        <v>12.24</v>
      </c>
    </row>
    <row r="1567" spans="1:10" s="65" customFormat="1">
      <c r="B1567" s="6" t="str">
        <f>Inputs!$D$3</f>
        <v>Utah General Rate Case - June 2015</v>
      </c>
      <c r="C1567" s="49"/>
      <c r="D1567" s="52"/>
      <c r="E1567" s="52"/>
      <c r="F1567" s="116"/>
      <c r="G1567" s="52"/>
      <c r="H1567" s="52"/>
      <c r="I1567" s="50"/>
      <c r="J1567" s="62"/>
    </row>
    <row r="1568" spans="1:10" s="65" customFormat="1">
      <c r="B1568" s="25" t="s">
        <v>640</v>
      </c>
      <c r="C1568" s="49"/>
      <c r="D1568" s="52"/>
      <c r="E1568" s="52"/>
      <c r="F1568" s="116"/>
      <c r="G1568" s="52"/>
      <c r="H1568" s="52"/>
      <c r="I1568" s="50"/>
      <c r="J1568" s="62"/>
    </row>
    <row r="1569" spans="1:10" s="65" customFormat="1">
      <c r="B1569" s="49"/>
      <c r="C1569" s="49"/>
      <c r="D1569" s="52"/>
      <c r="E1569" s="52"/>
      <c r="F1569" s="116"/>
      <c r="G1569" s="52"/>
      <c r="H1569" s="52"/>
      <c r="I1569" s="50"/>
      <c r="J1569" s="62"/>
    </row>
    <row r="1570" spans="1:10" s="65" customFormat="1">
      <c r="B1570" s="49"/>
      <c r="C1570" s="49"/>
      <c r="D1570" s="52"/>
      <c r="E1570" s="52"/>
      <c r="F1570" s="117" t="s">
        <v>583</v>
      </c>
      <c r="G1570" s="52"/>
      <c r="H1570" s="52"/>
      <c r="I1570" s="50"/>
      <c r="J1570" s="62"/>
    </row>
    <row r="1571" spans="1:10" s="65" customFormat="1">
      <c r="B1571" s="49"/>
      <c r="C1571" s="49"/>
      <c r="D1571" s="52"/>
      <c r="E1571" s="52"/>
      <c r="F1571" s="117" t="s">
        <v>1</v>
      </c>
      <c r="G1571" s="52"/>
      <c r="H1571" s="52"/>
      <c r="I1571" s="63" t="str">
        <f>+Inputs!$D$6</f>
        <v>UTAH</v>
      </c>
      <c r="J1571" s="52"/>
    </row>
    <row r="1572" spans="1:10" s="65" customFormat="1">
      <c r="B1572" s="49"/>
      <c r="C1572" s="49"/>
      <c r="D1572" s="33" t="s">
        <v>2</v>
      </c>
      <c r="E1572" s="33" t="s">
        <v>3</v>
      </c>
      <c r="F1572" s="38" t="s">
        <v>4</v>
      </c>
      <c r="G1572" s="33" t="s">
        <v>5</v>
      </c>
      <c r="H1572" s="39" t="s">
        <v>6</v>
      </c>
      <c r="I1572" s="34" t="s">
        <v>7</v>
      </c>
      <c r="J1572" s="33" t="s">
        <v>8</v>
      </c>
    </row>
    <row r="1573" spans="1:10" s="65" customFormat="1">
      <c r="A1573" s="73"/>
      <c r="B1573" s="7" t="s">
        <v>10</v>
      </c>
      <c r="C1573" s="73"/>
      <c r="D1573" s="66"/>
      <c r="E1573" s="66"/>
      <c r="F1573" s="125"/>
      <c r="G1573" s="66"/>
      <c r="H1573" s="66"/>
      <c r="I1573" s="82"/>
      <c r="J1573" s="70"/>
    </row>
    <row r="1574" spans="1:10" s="65" customFormat="1">
      <c r="A1574" s="73"/>
      <c r="B1574" s="69" t="s">
        <v>641</v>
      </c>
      <c r="C1574" s="158"/>
      <c r="D1574" s="141">
        <v>312</v>
      </c>
      <c r="E1574" s="103">
        <v>3</v>
      </c>
      <c r="F1574" s="56">
        <v>-410205.53846153844</v>
      </c>
      <c r="G1574" s="71" t="s">
        <v>28</v>
      </c>
      <c r="H1574" s="55">
        <f>VLOOKUP(G1574,'Rebuttal Alloc. Factors'!$B$2:$M$110,7,FALSE)</f>
        <v>0.4262831716003761</v>
      </c>
      <c r="I1574" s="56">
        <f t="shared" ref="I1574" si="45">F1574*H1574</f>
        <v>-174863.71794342468</v>
      </c>
      <c r="J1574" s="242" t="s">
        <v>493</v>
      </c>
    </row>
    <row r="1575" spans="1:10" s="65" customFormat="1">
      <c r="A1575" s="73"/>
      <c r="B1575" s="149"/>
      <c r="D1575" s="141"/>
      <c r="E1575" s="103"/>
      <c r="F1575" s="56"/>
      <c r="G1575" s="71"/>
      <c r="H1575" s="55"/>
      <c r="I1575" s="56"/>
      <c r="J1575" s="67"/>
    </row>
    <row r="1576" spans="1:10" s="65" customFormat="1">
      <c r="A1576" s="73"/>
      <c r="B1576" s="149"/>
      <c r="D1576" s="141"/>
      <c r="E1576" s="103"/>
      <c r="F1576" s="56"/>
      <c r="G1576" s="71"/>
      <c r="H1576" s="55"/>
      <c r="I1576" s="56"/>
      <c r="J1576" s="67"/>
    </row>
    <row r="1577" spans="1:10" s="65" customFormat="1">
      <c r="A1577" s="73"/>
      <c r="B1577" s="7" t="s">
        <v>615</v>
      </c>
      <c r="C1577" s="73"/>
      <c r="D1577" s="66"/>
      <c r="E1577" s="66"/>
      <c r="F1577" s="125"/>
      <c r="G1577" s="66"/>
      <c r="H1577" s="66"/>
      <c r="I1577" s="82"/>
      <c r="J1577" s="70"/>
    </row>
    <row r="1578" spans="1:10" s="65" customFormat="1">
      <c r="A1578" s="73"/>
      <c r="B1578" s="69" t="s">
        <v>617</v>
      </c>
      <c r="C1578" s="158"/>
      <c r="D1578" s="141" t="s">
        <v>269</v>
      </c>
      <c r="E1578" s="103">
        <v>3</v>
      </c>
      <c r="F1578" s="56">
        <v>1312.5504734913852</v>
      </c>
      <c r="G1578" s="71" t="s">
        <v>28</v>
      </c>
      <c r="H1578" s="55">
        <f>VLOOKUP(G1578,'Rebuttal Alloc. Factors'!$B$2:$M$110,7,FALSE)</f>
        <v>0.4262831716003761</v>
      </c>
      <c r="I1578" s="56">
        <f t="shared" ref="I1578" si="46">F1578*H1578</f>
        <v>559.51817872548304</v>
      </c>
      <c r="J1578" s="242" t="s">
        <v>493</v>
      </c>
    </row>
    <row r="1579" spans="1:10" s="65" customFormat="1">
      <c r="A1579" s="73"/>
      <c r="B1579" s="149"/>
      <c r="D1579" s="103"/>
      <c r="E1579" s="103"/>
      <c r="F1579" s="56"/>
      <c r="G1579" s="71"/>
      <c r="H1579" s="55"/>
      <c r="I1579" s="56"/>
      <c r="J1579" s="67"/>
    </row>
    <row r="1580" spans="1:10" s="65" customFormat="1">
      <c r="A1580" s="73"/>
      <c r="B1580" s="89"/>
      <c r="C1580" s="73"/>
      <c r="D1580" s="147"/>
      <c r="E1580" s="66"/>
      <c r="F1580" s="93"/>
      <c r="G1580" s="115"/>
      <c r="H1580" s="55"/>
      <c r="I1580" s="93"/>
      <c r="J1580" s="68"/>
    </row>
    <row r="1581" spans="1:10" s="65" customFormat="1">
      <c r="A1581" s="73"/>
      <c r="B1581" s="7" t="s">
        <v>192</v>
      </c>
      <c r="C1581" s="73"/>
      <c r="D1581" s="66"/>
      <c r="E1581" s="66"/>
      <c r="F1581" s="125"/>
      <c r="G1581" s="66"/>
      <c r="H1581" s="66"/>
      <c r="I1581" s="82"/>
      <c r="J1581" s="70"/>
    </row>
    <row r="1582" spans="1:10" s="65" customFormat="1">
      <c r="A1582" s="73"/>
      <c r="B1582" s="69" t="s">
        <v>618</v>
      </c>
      <c r="C1582" s="158"/>
      <c r="D1582" s="141" t="s">
        <v>258</v>
      </c>
      <c r="E1582" s="103">
        <v>3</v>
      </c>
      <c r="F1582" s="56">
        <v>-12797.367116541007</v>
      </c>
      <c r="G1582" s="71" t="s">
        <v>28</v>
      </c>
      <c r="H1582" s="55">
        <f>VLOOKUP(G1582,'Rebuttal Alloc. Factors'!$B$2:$M$110,7,FALSE)</f>
        <v>0.4262831716003761</v>
      </c>
      <c r="I1582" s="56">
        <f t="shared" ref="I1582" si="47">F1582*H1582</f>
        <v>-5455.3022425734607</v>
      </c>
      <c r="J1582" s="242" t="s">
        <v>493</v>
      </c>
    </row>
    <row r="1583" spans="1:10" s="65" customFormat="1">
      <c r="A1583" s="73"/>
      <c r="B1583" s="73"/>
      <c r="C1583" s="73"/>
      <c r="D1583" s="147"/>
      <c r="E1583" s="66"/>
      <c r="F1583" s="93"/>
      <c r="G1583" s="115"/>
      <c r="H1583" s="55"/>
      <c r="I1583" s="93"/>
      <c r="J1583" s="68"/>
    </row>
    <row r="1584" spans="1:10" s="59" customFormat="1">
      <c r="A1584" s="73"/>
      <c r="B1584" s="7"/>
      <c r="C1584" s="73"/>
      <c r="D1584" s="147"/>
      <c r="E1584" s="66"/>
      <c r="F1584" s="106"/>
      <c r="G1584" s="115"/>
      <c r="H1584" s="55"/>
      <c r="I1584" s="56"/>
      <c r="J1584" s="68"/>
    </row>
    <row r="1585" spans="1:10" s="59" customFormat="1">
      <c r="A1585" s="73"/>
      <c r="B1585" s="7" t="s">
        <v>306</v>
      </c>
      <c r="C1585" s="73"/>
      <c r="D1585" s="66"/>
      <c r="E1585" s="66"/>
      <c r="F1585" s="125"/>
      <c r="G1585" s="66"/>
      <c r="H1585" s="66"/>
      <c r="I1585" s="82"/>
      <c r="J1585" s="70"/>
    </row>
    <row r="1586" spans="1:10" s="59" customFormat="1">
      <c r="A1586" s="73"/>
      <c r="B1586" s="73" t="s">
        <v>492</v>
      </c>
      <c r="C1586" s="73"/>
      <c r="D1586" s="147" t="s">
        <v>220</v>
      </c>
      <c r="E1586" s="66">
        <v>3</v>
      </c>
      <c r="F1586" s="106">
        <v>-12797.367116541007</v>
      </c>
      <c r="G1586" s="71" t="s">
        <v>28</v>
      </c>
      <c r="H1586" s="55">
        <f>VLOOKUP(G1586,'Rebuttal Alloc. Factors'!$B$2:$M$110,7,FALSE)</f>
        <v>0.4262831716003761</v>
      </c>
      <c r="I1586" s="56">
        <f t="shared" ref="I1586" si="48">F1586*H1586</f>
        <v>-5455.3022425734607</v>
      </c>
      <c r="J1586" s="67" t="s">
        <v>13</v>
      </c>
    </row>
    <row r="1587" spans="1:10" s="59" customFormat="1">
      <c r="A1587" s="73"/>
      <c r="B1587" s="73" t="s">
        <v>221</v>
      </c>
      <c r="C1587" s="73"/>
      <c r="D1587" s="147" t="s">
        <v>222</v>
      </c>
      <c r="E1587" s="66">
        <v>3</v>
      </c>
      <c r="F1587" s="106">
        <v>-49992</v>
      </c>
      <c r="G1587" s="71" t="s">
        <v>28</v>
      </c>
      <c r="H1587" s="55">
        <f>VLOOKUP(G1587,'Rebuttal Alloc. Factors'!$B$2:$M$110,7,FALSE)</f>
        <v>0.4262831716003761</v>
      </c>
      <c r="I1587" s="56">
        <f t="shared" ref="I1587:I1589" si="49">F1587*H1587</f>
        <v>-21310.748314646004</v>
      </c>
      <c r="J1587" s="68"/>
    </row>
    <row r="1588" spans="1:10" s="59" customFormat="1">
      <c r="A1588" s="73"/>
      <c r="B1588" s="65" t="s">
        <v>491</v>
      </c>
      <c r="C1588" s="73"/>
      <c r="D1588" s="147">
        <v>41010</v>
      </c>
      <c r="E1588" s="66">
        <v>3</v>
      </c>
      <c r="F1588" s="106">
        <v>-14116</v>
      </c>
      <c r="G1588" s="71" t="s">
        <v>28</v>
      </c>
      <c r="H1588" s="55">
        <f>VLOOKUP(G1588,'Rebuttal Alloc. Factors'!$B$2:$M$110,7,FALSE)</f>
        <v>0.4262831716003761</v>
      </c>
      <c r="I1588" s="56">
        <f t="shared" si="49"/>
        <v>-6017.4132503109086</v>
      </c>
      <c r="J1588" s="68"/>
    </row>
    <row r="1589" spans="1:10" s="59" customFormat="1">
      <c r="A1589" s="73"/>
      <c r="B1589" s="65" t="s">
        <v>628</v>
      </c>
      <c r="C1589" s="73"/>
      <c r="D1589" s="147">
        <v>282</v>
      </c>
      <c r="E1589" s="66">
        <v>3</v>
      </c>
      <c r="F1589" s="106">
        <v>1674.7436323076925</v>
      </c>
      <c r="G1589" s="71" t="s">
        <v>28</v>
      </c>
      <c r="H1589" s="55">
        <f>VLOOKUP(G1589,'Rebuttal Alloc. Factors'!$B$2:$M$110,7,FALSE)</f>
        <v>0.4262831716003761</v>
      </c>
      <c r="I1589" s="56">
        <f t="shared" si="49"/>
        <v>713.9150271976572</v>
      </c>
      <c r="J1589" s="68"/>
    </row>
    <row r="1590" spans="1:10" s="59" customFormat="1">
      <c r="A1590" s="73"/>
      <c r="B1590" s="73"/>
      <c r="C1590" s="73"/>
      <c r="D1590" s="147"/>
      <c r="E1590" s="66"/>
      <c r="F1590" s="106"/>
      <c r="G1590" s="115"/>
      <c r="H1590" s="55"/>
      <c r="I1590" s="56"/>
      <c r="J1590" s="68"/>
    </row>
    <row r="1591" spans="1:10" s="59" customFormat="1">
      <c r="A1591" s="73"/>
      <c r="B1591" s="73"/>
      <c r="C1591" s="73"/>
      <c r="D1591" s="147"/>
      <c r="E1591" s="66"/>
      <c r="F1591" s="106"/>
      <c r="G1591" s="115"/>
      <c r="H1591" s="55"/>
      <c r="I1591" s="56"/>
      <c r="J1591" s="68"/>
    </row>
    <row r="1592" spans="1:10" s="59" customFormat="1">
      <c r="A1592" s="73"/>
      <c r="B1592" s="84"/>
      <c r="C1592" s="73"/>
      <c r="D1592" s="147"/>
      <c r="E1592" s="66"/>
      <c r="F1592" s="106"/>
      <c r="G1592" s="115"/>
      <c r="H1592" s="55"/>
      <c r="I1592" s="56"/>
      <c r="J1592" s="147"/>
    </row>
    <row r="1593" spans="1:10" s="59" customFormat="1">
      <c r="A1593" s="73"/>
      <c r="B1593" s="8"/>
      <c r="C1593" s="73"/>
      <c r="D1593" s="147"/>
      <c r="E1593" s="66"/>
      <c r="F1593" s="106"/>
      <c r="G1593" s="115"/>
      <c r="H1593" s="55"/>
      <c r="I1593" s="56"/>
      <c r="J1593" s="147"/>
    </row>
    <row r="1594" spans="1:10" s="59" customFormat="1">
      <c r="A1594" s="73"/>
      <c r="B1594" s="242" t="s">
        <v>493</v>
      </c>
      <c r="C1594" s="73" t="s">
        <v>711</v>
      </c>
      <c r="D1594" s="147"/>
      <c r="E1594" s="66"/>
      <c r="F1594" s="106"/>
      <c r="G1594" s="115"/>
      <c r="H1594" s="55"/>
      <c r="I1594" s="106"/>
      <c r="J1594" s="147"/>
    </row>
    <row r="1595" spans="1:10" s="59" customFormat="1">
      <c r="A1595" s="73"/>
      <c r="B1595" s="89"/>
      <c r="C1595" s="73"/>
      <c r="D1595" s="147"/>
      <c r="E1595" s="66"/>
      <c r="F1595" s="106"/>
      <c r="G1595" s="115"/>
      <c r="H1595" s="55"/>
      <c r="I1595" s="56"/>
      <c r="J1595" s="147"/>
    </row>
    <row r="1596" spans="1:10" s="59" customFormat="1">
      <c r="A1596" s="73"/>
      <c r="B1596" s="84"/>
      <c r="C1596" s="73"/>
      <c r="D1596" s="147"/>
      <c r="E1596" s="66"/>
      <c r="F1596" s="106"/>
      <c r="G1596" s="115"/>
      <c r="H1596" s="55"/>
      <c r="I1596" s="106"/>
      <c r="J1596" s="67"/>
    </row>
    <row r="1597" spans="1:10" s="59" customFormat="1">
      <c r="A1597" s="73"/>
      <c r="B1597" s="84"/>
      <c r="C1597" s="73"/>
      <c r="D1597" s="147"/>
      <c r="E1597" s="66"/>
      <c r="F1597" s="106"/>
      <c r="G1597" s="66"/>
      <c r="H1597" s="66"/>
      <c r="I1597" s="56"/>
      <c r="J1597" s="56"/>
    </row>
    <row r="1598" spans="1:10" s="59" customFormat="1">
      <c r="A1598" s="73"/>
      <c r="B1598" s="84"/>
      <c r="C1598" s="73"/>
      <c r="D1598" s="147"/>
      <c r="E1598" s="66"/>
      <c r="F1598" s="106"/>
      <c r="G1598" s="66"/>
      <c r="H1598" s="66"/>
      <c r="I1598" s="56"/>
      <c r="J1598" s="56"/>
    </row>
    <row r="1599" spans="1:10" s="59" customFormat="1">
      <c r="A1599" s="73"/>
      <c r="B1599" s="84"/>
      <c r="C1599" s="73"/>
      <c r="D1599" s="147"/>
      <c r="E1599" s="66"/>
      <c r="F1599" s="106"/>
      <c r="G1599" s="66"/>
      <c r="H1599" s="66"/>
      <c r="I1599" s="74"/>
      <c r="J1599" s="56"/>
    </row>
    <row r="1600" spans="1:10" s="59" customFormat="1">
      <c r="A1600" s="64"/>
      <c r="B1600" s="73"/>
      <c r="C1600" s="73"/>
      <c r="D1600" s="147"/>
      <c r="E1600" s="66"/>
      <c r="F1600" s="106"/>
      <c r="G1600" s="66"/>
      <c r="H1600" s="66"/>
      <c r="I1600" s="56"/>
      <c r="J1600" s="67"/>
    </row>
    <row r="1601" spans="1:10" s="59" customFormat="1">
      <c r="A1601" s="64"/>
      <c r="B1601" s="73"/>
      <c r="C1601" s="73"/>
      <c r="D1601" s="147"/>
      <c r="E1601" s="66"/>
      <c r="F1601" s="125"/>
      <c r="G1601" s="123"/>
      <c r="H1601" s="66"/>
      <c r="I1601" s="74"/>
      <c r="J1601" s="66"/>
    </row>
    <row r="1602" spans="1:10" s="59" customFormat="1">
      <c r="A1602" s="64"/>
      <c r="B1602" s="73"/>
      <c r="C1602" s="73"/>
      <c r="D1602" s="147"/>
      <c r="E1602" s="66"/>
      <c r="F1602" s="150"/>
      <c r="G1602" s="115"/>
      <c r="H1602" s="55"/>
      <c r="I1602" s="56"/>
      <c r="J1602" s="66"/>
    </row>
    <row r="1603" spans="1:10" s="59" customFormat="1">
      <c r="A1603" s="64"/>
      <c r="B1603" s="73"/>
      <c r="C1603" s="73"/>
      <c r="D1603" s="147"/>
      <c r="E1603" s="66"/>
      <c r="F1603" s="125"/>
      <c r="G1603" s="66"/>
      <c r="H1603" s="66"/>
      <c r="I1603" s="74"/>
      <c r="J1603" s="66"/>
    </row>
    <row r="1604" spans="1:10" s="59" customFormat="1">
      <c r="A1604" s="64"/>
      <c r="B1604" s="73"/>
      <c r="C1604" s="73"/>
      <c r="D1604" s="147"/>
      <c r="E1604" s="66"/>
      <c r="F1604" s="125"/>
      <c r="G1604" s="66"/>
      <c r="H1604" s="66"/>
      <c r="I1604" s="74"/>
      <c r="J1604" s="66"/>
    </row>
    <row r="1605" spans="1:10" s="59" customFormat="1">
      <c r="A1605" s="64"/>
      <c r="B1605" s="73"/>
      <c r="C1605" s="73"/>
      <c r="D1605" s="147"/>
      <c r="E1605" s="66"/>
      <c r="F1605" s="125"/>
      <c r="G1605" s="66"/>
      <c r="H1605" s="66"/>
      <c r="I1605" s="74"/>
      <c r="J1605" s="66"/>
    </row>
    <row r="1606" spans="1:10" s="59" customFormat="1">
      <c r="A1606" s="64"/>
      <c r="B1606" s="73"/>
      <c r="C1606" s="73"/>
      <c r="D1606" s="147"/>
      <c r="E1606" s="66"/>
      <c r="F1606" s="125"/>
      <c r="G1606" s="66"/>
      <c r="H1606" s="66"/>
      <c r="I1606" s="74"/>
      <c r="J1606" s="66"/>
    </row>
    <row r="1607" spans="1:10" s="59" customFormat="1">
      <c r="A1607" s="64"/>
      <c r="B1607" s="73"/>
      <c r="C1607" s="73"/>
      <c r="D1607" s="147"/>
      <c r="E1607" s="66"/>
      <c r="F1607" s="125"/>
      <c r="G1607" s="66"/>
      <c r="H1607" s="66"/>
      <c r="I1607" s="74"/>
      <c r="J1607" s="66"/>
    </row>
    <row r="1608" spans="1:10" s="59" customFormat="1">
      <c r="A1608" s="64"/>
      <c r="B1608" s="73"/>
      <c r="C1608" s="73"/>
      <c r="D1608" s="147"/>
      <c r="E1608" s="66"/>
      <c r="F1608" s="125"/>
      <c r="G1608" s="66"/>
      <c r="H1608" s="66"/>
      <c r="I1608" s="74"/>
      <c r="J1608" s="66"/>
    </row>
    <row r="1609" spans="1:10" s="59" customFormat="1">
      <c r="A1609" s="64"/>
      <c r="B1609" s="73"/>
      <c r="C1609" s="73"/>
      <c r="D1609" s="147"/>
      <c r="E1609" s="66"/>
      <c r="F1609" s="125"/>
      <c r="G1609" s="66"/>
      <c r="H1609" s="66"/>
      <c r="I1609" s="74"/>
      <c r="J1609" s="66"/>
    </row>
    <row r="1610" spans="1:10" s="59" customFormat="1">
      <c r="A1610" s="64"/>
      <c r="B1610" s="73"/>
      <c r="C1610" s="73"/>
      <c r="D1610" s="147"/>
      <c r="E1610" s="66"/>
      <c r="F1610" s="125"/>
      <c r="G1610" s="66"/>
      <c r="H1610" s="66"/>
      <c r="I1610" s="74"/>
      <c r="J1610" s="66"/>
    </row>
    <row r="1611" spans="1:10" s="59" customFormat="1">
      <c r="A1611" s="64"/>
      <c r="B1611" s="73"/>
      <c r="C1611" s="73"/>
      <c r="D1611" s="147"/>
      <c r="E1611" s="66"/>
      <c r="F1611" s="125"/>
      <c r="G1611" s="66"/>
      <c r="H1611" s="66"/>
      <c r="I1611" s="74"/>
      <c r="J1611" s="66"/>
    </row>
    <row r="1612" spans="1:10" s="59" customFormat="1">
      <c r="A1612" s="64"/>
      <c r="B1612" s="73"/>
      <c r="C1612" s="73"/>
      <c r="D1612" s="147"/>
      <c r="E1612" s="66"/>
      <c r="F1612" s="125"/>
      <c r="G1612" s="66"/>
      <c r="H1612" s="66"/>
      <c r="I1612" s="74"/>
      <c r="J1612" s="66"/>
    </row>
    <row r="1613" spans="1:10" s="59" customFormat="1">
      <c r="A1613" s="64"/>
      <c r="B1613" s="73"/>
      <c r="C1613" s="73"/>
      <c r="D1613" s="147"/>
      <c r="E1613" s="66"/>
      <c r="F1613" s="125"/>
      <c r="G1613" s="66"/>
      <c r="H1613" s="66"/>
      <c r="I1613" s="74"/>
      <c r="J1613" s="66"/>
    </row>
    <row r="1614" spans="1:10" s="59" customFormat="1">
      <c r="A1614" s="64"/>
      <c r="B1614" s="73"/>
      <c r="C1614" s="73"/>
      <c r="D1614" s="147"/>
      <c r="E1614" s="66"/>
      <c r="F1614" s="125"/>
      <c r="G1614" s="66"/>
      <c r="H1614" s="66"/>
      <c r="I1614" s="74"/>
      <c r="J1614" s="66"/>
    </row>
    <row r="1615" spans="1:10" s="59" customFormat="1">
      <c r="A1615" s="64"/>
      <c r="B1615" s="73"/>
      <c r="C1615" s="73"/>
      <c r="D1615" s="147"/>
      <c r="E1615" s="66"/>
      <c r="F1615" s="125"/>
      <c r="G1615" s="66"/>
      <c r="H1615" s="66"/>
      <c r="I1615" s="74"/>
      <c r="J1615" s="66"/>
    </row>
    <row r="1616" spans="1:10" s="59" customFormat="1">
      <c r="A1616" s="64"/>
      <c r="B1616" s="73"/>
      <c r="C1616" s="73"/>
      <c r="D1616" s="147"/>
      <c r="E1616" s="66"/>
      <c r="F1616" s="125"/>
      <c r="G1616" s="66"/>
      <c r="H1616" s="66"/>
      <c r="I1616" s="74"/>
      <c r="J1616" s="66"/>
    </row>
    <row r="1617" spans="1:10" s="59" customFormat="1">
      <c r="A1617" s="73"/>
      <c r="B1617" s="73"/>
      <c r="C1617" s="73"/>
      <c r="D1617" s="147"/>
      <c r="E1617" s="66"/>
      <c r="F1617" s="125"/>
      <c r="G1617" s="66"/>
      <c r="H1617" s="66"/>
      <c r="I1617" s="74"/>
      <c r="J1617" s="56"/>
    </row>
    <row r="1618" spans="1:10" s="59" customFormat="1">
      <c r="A1618" s="73"/>
      <c r="B1618" s="73"/>
      <c r="C1618" s="73"/>
      <c r="D1618" s="147"/>
      <c r="E1618" s="66"/>
      <c r="F1618" s="125"/>
      <c r="G1618" s="66"/>
      <c r="H1618" s="66"/>
      <c r="I1618" s="74"/>
      <c r="J1618" s="56"/>
    </row>
    <row r="1619" spans="1:10" s="59" customFormat="1">
      <c r="A1619" s="73"/>
      <c r="B1619" s="73"/>
      <c r="C1619" s="73"/>
      <c r="D1619" s="147"/>
      <c r="E1619" s="66"/>
      <c r="F1619" s="125"/>
      <c r="G1619" s="66"/>
      <c r="H1619" s="66"/>
      <c r="I1619" s="74"/>
      <c r="J1619" s="56"/>
    </row>
    <row r="1620" spans="1:10" s="59" customFormat="1">
      <c r="A1620" s="73"/>
      <c r="B1620" s="73"/>
      <c r="C1620" s="73"/>
      <c r="D1620" s="147"/>
      <c r="E1620" s="66"/>
      <c r="F1620" s="125"/>
      <c r="G1620" s="66"/>
      <c r="H1620" s="66"/>
      <c r="I1620" s="74"/>
      <c r="J1620" s="56"/>
    </row>
    <row r="1621" spans="1:10" s="59" customFormat="1">
      <c r="A1621" s="73"/>
      <c r="B1621" s="73"/>
      <c r="C1621" s="73"/>
      <c r="D1621" s="147"/>
      <c r="E1621" s="66"/>
      <c r="F1621" s="125"/>
      <c r="G1621" s="66"/>
      <c r="H1621" s="66"/>
      <c r="I1621" s="74"/>
      <c r="J1621" s="56"/>
    </row>
    <row r="1622" spans="1:10" s="59" customFormat="1" ht="13.5" thickBot="1">
      <c r="A1622" s="64"/>
      <c r="B1622" s="16" t="s">
        <v>12</v>
      </c>
      <c r="C1622" s="64"/>
      <c r="D1622" s="147"/>
      <c r="E1622" s="66"/>
      <c r="F1622" s="137"/>
      <c r="G1622" s="61"/>
      <c r="H1622" s="61"/>
      <c r="I1622" s="91"/>
      <c r="J1622" s="96"/>
    </row>
    <row r="1623" spans="1:10" s="59" customFormat="1">
      <c r="A1623" s="76"/>
      <c r="B1623" s="77"/>
      <c r="C1623" s="77"/>
      <c r="D1623" s="151"/>
      <c r="E1623" s="78"/>
      <c r="F1623" s="124"/>
      <c r="G1623" s="78"/>
      <c r="H1623" s="78"/>
      <c r="I1623" s="79"/>
      <c r="J1623" s="80"/>
    </row>
    <row r="1624" spans="1:10" s="59" customFormat="1">
      <c r="A1624" s="81"/>
      <c r="B1624" s="84"/>
      <c r="C1624" s="73"/>
      <c r="D1624" s="147"/>
      <c r="E1624" s="66"/>
      <c r="F1624" s="125"/>
      <c r="G1624" s="66"/>
      <c r="H1624" s="66"/>
      <c r="I1624" s="74"/>
      <c r="J1624" s="83"/>
    </row>
    <row r="1625" spans="1:10" s="59" customFormat="1">
      <c r="A1625" s="81"/>
      <c r="B1625" s="84"/>
      <c r="C1625" s="73"/>
      <c r="D1625" s="147"/>
      <c r="E1625" s="66"/>
      <c r="F1625" s="125"/>
      <c r="G1625" s="66"/>
      <c r="H1625" s="66"/>
      <c r="I1625" s="74"/>
      <c r="J1625" s="83"/>
    </row>
    <row r="1626" spans="1:10" s="59" customFormat="1">
      <c r="A1626" s="81"/>
      <c r="B1626" s="73"/>
      <c r="C1626" s="73"/>
      <c r="D1626" s="147"/>
      <c r="E1626" s="66"/>
      <c r="F1626" s="125"/>
      <c r="G1626" s="66"/>
      <c r="H1626" s="66"/>
      <c r="I1626" s="74"/>
      <c r="J1626" s="83"/>
    </row>
    <row r="1627" spans="1:10" s="59" customFormat="1">
      <c r="A1627" s="81"/>
      <c r="B1627" s="73"/>
      <c r="C1627" s="73"/>
      <c r="D1627" s="147"/>
      <c r="E1627" s="66"/>
      <c r="F1627" s="125"/>
      <c r="G1627" s="66"/>
      <c r="H1627" s="66"/>
      <c r="I1627" s="74"/>
      <c r="J1627" s="83"/>
    </row>
    <row r="1628" spans="1:10" s="59" customFormat="1">
      <c r="A1628" s="81"/>
      <c r="B1628" s="73"/>
      <c r="C1628" s="73"/>
      <c r="D1628" s="147"/>
      <c r="E1628" s="66"/>
      <c r="F1628" s="125"/>
      <c r="G1628" s="66"/>
      <c r="H1628" s="66"/>
      <c r="I1628" s="74"/>
      <c r="J1628" s="83"/>
    </row>
    <row r="1629" spans="1:10" s="59" customFormat="1">
      <c r="A1629" s="81"/>
      <c r="B1629" s="73"/>
      <c r="C1629" s="73"/>
      <c r="D1629" s="147"/>
      <c r="E1629" s="66"/>
      <c r="F1629" s="125"/>
      <c r="G1629" s="66"/>
      <c r="H1629" s="66"/>
      <c r="I1629" s="74"/>
      <c r="J1629" s="83"/>
    </row>
    <row r="1630" spans="1:10" s="59" customFormat="1">
      <c r="A1630" s="81"/>
      <c r="B1630" s="73"/>
      <c r="C1630" s="73"/>
      <c r="D1630" s="147"/>
      <c r="E1630" s="66"/>
      <c r="F1630" s="125"/>
      <c r="G1630" s="66"/>
      <c r="H1630" s="66"/>
      <c r="I1630" s="74"/>
      <c r="J1630" s="83"/>
    </row>
    <row r="1631" spans="1:10" s="59" customFormat="1">
      <c r="A1631" s="81"/>
      <c r="B1631" s="73"/>
      <c r="C1631" s="73"/>
      <c r="D1631" s="147"/>
      <c r="E1631" s="66"/>
      <c r="F1631" s="125"/>
      <c r="G1631" s="66"/>
      <c r="H1631" s="66"/>
      <c r="I1631" s="74"/>
      <c r="J1631" s="83"/>
    </row>
    <row r="1632" spans="1:10" s="65" customFormat="1" ht="13.5" thickBot="1">
      <c r="A1632" s="97"/>
      <c r="B1632" s="98"/>
      <c r="C1632" s="98"/>
      <c r="D1632" s="152"/>
      <c r="E1632" s="99"/>
      <c r="F1632" s="126"/>
      <c r="G1632" s="99"/>
      <c r="H1632" s="99"/>
      <c r="I1632" s="100"/>
      <c r="J1632" s="101"/>
    </row>
    <row r="1633" spans="1:10" s="65" customFormat="1">
      <c r="D1633" s="54"/>
      <c r="E1633" s="54"/>
      <c r="F1633" s="138"/>
      <c r="G1633" s="54"/>
      <c r="H1633" s="54"/>
      <c r="I1633" s="148"/>
      <c r="J1633" s="59"/>
    </row>
    <row r="1634" spans="1:10" s="65" customFormat="1">
      <c r="B1634" s="6" t="str">
        <f>Inputs!$D$2</f>
        <v>Rocky Mountain Power</v>
      </c>
      <c r="C1634" s="49"/>
      <c r="D1634" s="52"/>
      <c r="E1634" s="52"/>
      <c r="F1634" s="116"/>
      <c r="G1634" s="52"/>
      <c r="H1634" s="52"/>
      <c r="I1634" s="60" t="s">
        <v>0</v>
      </c>
      <c r="J1634" s="61">
        <v>12.25</v>
      </c>
    </row>
    <row r="1635" spans="1:10" s="65" customFormat="1">
      <c r="B1635" s="6" t="str">
        <f>Inputs!$D$3</f>
        <v>Utah General Rate Case - June 2015</v>
      </c>
      <c r="C1635" s="49"/>
      <c r="D1635" s="52"/>
      <c r="E1635" s="52"/>
      <c r="F1635" s="116"/>
      <c r="G1635" s="52"/>
      <c r="H1635" s="52"/>
      <c r="I1635" s="50"/>
      <c r="J1635" s="62"/>
    </row>
    <row r="1636" spans="1:10" s="65" customFormat="1">
      <c r="B1636" s="25" t="s">
        <v>717</v>
      </c>
      <c r="C1636" s="49"/>
      <c r="D1636" s="52"/>
      <c r="E1636" s="52"/>
      <c r="F1636" s="116"/>
      <c r="G1636" s="52"/>
      <c r="H1636" s="52"/>
      <c r="I1636" s="50"/>
      <c r="J1636" s="62"/>
    </row>
    <row r="1637" spans="1:10" s="65" customFormat="1">
      <c r="B1637" s="49"/>
      <c r="C1637" s="49"/>
      <c r="D1637" s="52"/>
      <c r="E1637" s="52"/>
      <c r="F1637" s="116"/>
      <c r="G1637" s="52"/>
      <c r="H1637" s="52"/>
      <c r="I1637" s="50"/>
      <c r="J1637" s="62"/>
    </row>
    <row r="1638" spans="1:10" s="65" customFormat="1">
      <c r="B1638" s="49"/>
      <c r="C1638" s="49"/>
      <c r="D1638" s="52"/>
      <c r="E1638" s="52"/>
      <c r="F1638" s="117" t="s">
        <v>583</v>
      </c>
      <c r="G1638" s="52"/>
      <c r="H1638" s="52"/>
      <c r="I1638" s="50"/>
      <c r="J1638" s="62"/>
    </row>
    <row r="1639" spans="1:10" s="65" customFormat="1">
      <c r="B1639" s="49"/>
      <c r="C1639" s="49"/>
      <c r="D1639" s="52"/>
      <c r="E1639" s="52"/>
      <c r="F1639" s="117" t="s">
        <v>1</v>
      </c>
      <c r="G1639" s="52"/>
      <c r="H1639" s="52"/>
      <c r="I1639" s="63" t="str">
        <f>+Inputs!$D$6</f>
        <v>UTAH</v>
      </c>
      <c r="J1639" s="52"/>
    </row>
    <row r="1640" spans="1:10" s="65" customFormat="1">
      <c r="B1640" s="49"/>
      <c r="C1640" s="49"/>
      <c r="D1640" s="33" t="s">
        <v>2</v>
      </c>
      <c r="E1640" s="33" t="s">
        <v>3</v>
      </c>
      <c r="F1640" s="38" t="s">
        <v>4</v>
      </c>
      <c r="G1640" s="33" t="s">
        <v>5</v>
      </c>
      <c r="H1640" s="39" t="s">
        <v>6</v>
      </c>
      <c r="I1640" s="34" t="s">
        <v>7</v>
      </c>
      <c r="J1640" s="33" t="s">
        <v>8</v>
      </c>
    </row>
    <row r="1641" spans="1:10" s="65" customFormat="1">
      <c r="A1641" s="73"/>
      <c r="B1641" s="7" t="s">
        <v>10</v>
      </c>
      <c r="C1641" s="73"/>
      <c r="D1641" s="66"/>
      <c r="E1641" s="66"/>
      <c r="F1641" s="125"/>
      <c r="G1641" s="66"/>
      <c r="H1641" s="66"/>
      <c r="I1641" s="82"/>
      <c r="J1641" s="70"/>
    </row>
    <row r="1642" spans="1:10" s="65" customFormat="1">
      <c r="A1642" s="73"/>
      <c r="B1642" s="69" t="s">
        <v>623</v>
      </c>
      <c r="C1642" s="158"/>
      <c r="D1642" s="141">
        <v>332</v>
      </c>
      <c r="E1642" s="103">
        <v>3</v>
      </c>
      <c r="F1642" s="56">
        <v>-909698.60153846152</v>
      </c>
      <c r="G1642" s="71" t="s">
        <v>30</v>
      </c>
      <c r="H1642" s="55">
        <f>VLOOKUP(G1642,'Rebuttal Alloc. Factors'!$B$2:$M$110,7,FALSE)</f>
        <v>0.4262831716003761</v>
      </c>
      <c r="I1642" s="56">
        <f t="shared" ref="I1642" si="50">F1642*H1642</f>
        <v>-387789.20506424212</v>
      </c>
      <c r="J1642" s="155" t="s">
        <v>493</v>
      </c>
    </row>
    <row r="1643" spans="1:10" s="65" customFormat="1">
      <c r="A1643" s="73"/>
      <c r="B1643" s="73"/>
      <c r="C1643" s="73"/>
      <c r="D1643" s="66"/>
      <c r="E1643" s="66"/>
      <c r="F1643" s="93"/>
      <c r="G1643" s="115"/>
      <c r="H1643" s="55"/>
      <c r="I1643" s="56"/>
      <c r="J1643" s="68"/>
    </row>
    <row r="1644" spans="1:10" s="65" customFormat="1">
      <c r="A1644" s="73"/>
      <c r="B1644" s="73"/>
      <c r="C1644" s="73"/>
      <c r="D1644" s="66"/>
      <c r="E1644" s="66"/>
      <c r="F1644" s="93"/>
      <c r="G1644" s="115"/>
      <c r="H1644" s="55"/>
      <c r="I1644" s="56"/>
      <c r="J1644" s="68"/>
    </row>
    <row r="1645" spans="1:10" s="65" customFormat="1">
      <c r="A1645" s="73"/>
      <c r="B1645" s="7" t="s">
        <v>615</v>
      </c>
      <c r="C1645" s="73"/>
      <c r="D1645" s="66"/>
      <c r="E1645" s="66"/>
      <c r="F1645" s="125"/>
      <c r="G1645" s="66"/>
      <c r="H1645" s="66"/>
      <c r="I1645" s="82"/>
      <c r="J1645" s="70"/>
    </row>
    <row r="1646" spans="1:10" s="65" customFormat="1">
      <c r="A1646" s="73"/>
      <c r="B1646" s="69" t="s">
        <v>617</v>
      </c>
      <c r="C1646" s="158"/>
      <c r="D1646" s="141" t="s">
        <v>226</v>
      </c>
      <c r="E1646" s="103">
        <v>3</v>
      </c>
      <c r="F1646" s="56">
        <v>7126.8276840744556</v>
      </c>
      <c r="G1646" s="71" t="s">
        <v>30</v>
      </c>
      <c r="H1646" s="55">
        <f>VLOOKUP(G1646,'Rebuttal Alloc. Factors'!$B$2:$M$110,7,FALSE)</f>
        <v>0.4262831716003761</v>
      </c>
      <c r="I1646" s="56">
        <f t="shared" ref="I1646" si="51">F1646*H1646</f>
        <v>3038.0467086166223</v>
      </c>
      <c r="J1646" s="155" t="s">
        <v>493</v>
      </c>
    </row>
    <row r="1647" spans="1:10" s="65" customFormat="1">
      <c r="A1647" s="73"/>
      <c r="B1647" s="89"/>
      <c r="C1647" s="73"/>
      <c r="D1647" s="147"/>
      <c r="E1647" s="66"/>
      <c r="F1647" s="93"/>
      <c r="G1647" s="115"/>
      <c r="H1647" s="55"/>
      <c r="I1647" s="93"/>
      <c r="J1647" s="68"/>
    </row>
    <row r="1648" spans="1:10" s="65" customFormat="1">
      <c r="A1648" s="73"/>
      <c r="B1648" s="73"/>
      <c r="C1648" s="73"/>
      <c r="D1648" s="147"/>
      <c r="E1648" s="66"/>
      <c r="F1648" s="93"/>
      <c r="G1648" s="115"/>
      <c r="H1648" s="55"/>
      <c r="I1648" s="56"/>
      <c r="J1648" s="68"/>
    </row>
    <row r="1649" spans="1:10" s="59" customFormat="1">
      <c r="A1649" s="73"/>
      <c r="B1649" s="7" t="s">
        <v>192</v>
      </c>
      <c r="C1649" s="73"/>
      <c r="D1649" s="66"/>
      <c r="E1649" s="66"/>
      <c r="F1649" s="125"/>
      <c r="G1649" s="66"/>
      <c r="H1649" s="66"/>
      <c r="I1649" s="82"/>
      <c r="J1649" s="70"/>
    </row>
    <row r="1650" spans="1:10" s="59" customFormat="1">
      <c r="A1650" s="73"/>
      <c r="B1650" s="69" t="s">
        <v>618</v>
      </c>
      <c r="C1650" s="158"/>
      <c r="D1650" s="141" t="s">
        <v>260</v>
      </c>
      <c r="E1650" s="103">
        <v>3</v>
      </c>
      <c r="F1650" s="56">
        <v>-24580.283236909858</v>
      </c>
      <c r="G1650" s="71" t="s">
        <v>30</v>
      </c>
      <c r="H1650" s="55">
        <f>VLOOKUP(G1650,'Rebuttal Alloc. Factors'!$B$2:$M$110,7,FALSE)</f>
        <v>0.4262831716003761</v>
      </c>
      <c r="I1650" s="56">
        <f t="shared" ref="I1650" si="52">F1650*H1650</f>
        <v>-10478.161097065493</v>
      </c>
      <c r="J1650" s="155" t="s">
        <v>493</v>
      </c>
    </row>
    <row r="1651" spans="1:10" s="59" customFormat="1">
      <c r="A1651" s="73"/>
      <c r="B1651" s="69"/>
      <c r="C1651" s="65"/>
      <c r="D1651" s="54"/>
      <c r="E1651" s="54"/>
      <c r="F1651" s="71"/>
      <c r="G1651" s="54"/>
      <c r="H1651" s="55"/>
      <c r="I1651" s="56"/>
      <c r="J1651" s="68"/>
    </row>
    <row r="1652" spans="1:10" s="59" customFormat="1">
      <c r="A1652" s="73"/>
      <c r="B1652" s="69"/>
      <c r="C1652" s="65"/>
      <c r="D1652" s="54"/>
      <c r="E1652" s="54"/>
      <c r="F1652" s="71"/>
      <c r="G1652" s="54"/>
      <c r="H1652" s="55"/>
      <c r="I1652" s="56"/>
      <c r="J1652" s="68"/>
    </row>
    <row r="1653" spans="1:10" s="59" customFormat="1">
      <c r="A1653" s="73"/>
      <c r="B1653" s="7" t="s">
        <v>306</v>
      </c>
      <c r="C1653" s="73"/>
      <c r="D1653" s="147"/>
      <c r="E1653" s="66"/>
      <c r="F1653" s="106"/>
      <c r="G1653" s="115"/>
      <c r="H1653" s="55"/>
      <c r="I1653" s="56"/>
      <c r="J1653" s="67"/>
    </row>
    <row r="1654" spans="1:10" s="59" customFormat="1">
      <c r="A1654" s="73"/>
      <c r="B1654" s="102" t="s">
        <v>492</v>
      </c>
      <c r="C1654" s="158"/>
      <c r="D1654" s="141" t="s">
        <v>220</v>
      </c>
      <c r="E1654" s="103">
        <v>3</v>
      </c>
      <c r="F1654" s="56">
        <v>-24580.283236909854</v>
      </c>
      <c r="G1654" s="71" t="s">
        <v>28</v>
      </c>
      <c r="H1654" s="55">
        <f>VLOOKUP(G1654,'Rebuttal Alloc. Factors'!$B$2:$M$110,7,FALSE)</f>
        <v>0.4262831716003761</v>
      </c>
      <c r="I1654" s="56">
        <f t="shared" ref="I1654:I1657" si="53">F1654*H1654</f>
        <v>-10478.161097065491</v>
      </c>
      <c r="J1654" s="67"/>
    </row>
    <row r="1655" spans="1:10" s="59" customFormat="1">
      <c r="A1655" s="73"/>
      <c r="B1655" s="102" t="s">
        <v>221</v>
      </c>
      <c r="C1655" s="158"/>
      <c r="D1655" s="141" t="s">
        <v>222</v>
      </c>
      <c r="E1655" s="103">
        <v>3</v>
      </c>
      <c r="F1655" s="56">
        <v>-92652</v>
      </c>
      <c r="G1655" s="71" t="s">
        <v>28</v>
      </c>
      <c r="H1655" s="55">
        <f>VLOOKUP(G1655,'Rebuttal Alloc. Factors'!$B$2:$M$110,7,FALSE)</f>
        <v>0.4262831716003761</v>
      </c>
      <c r="I1655" s="56">
        <f t="shared" si="53"/>
        <v>-39495.988415118045</v>
      </c>
      <c r="J1655" s="67"/>
    </row>
    <row r="1656" spans="1:10" s="59" customFormat="1">
      <c r="A1656" s="73"/>
      <c r="B1656" s="102" t="s">
        <v>491</v>
      </c>
      <c r="C1656" s="158"/>
      <c r="D1656" s="141">
        <v>41010</v>
      </c>
      <c r="E1656" s="103">
        <v>3</v>
      </c>
      <c r="F1656" s="56">
        <v>-25834</v>
      </c>
      <c r="G1656" s="71" t="s">
        <v>28</v>
      </c>
      <c r="H1656" s="55">
        <f>VLOOKUP(G1656,'Rebuttal Alloc. Factors'!$B$2:$M$110,7,FALSE)</f>
        <v>0.4262831716003761</v>
      </c>
      <c r="I1656" s="56">
        <f t="shared" si="53"/>
        <v>-11012.599455124117</v>
      </c>
      <c r="J1656" s="67"/>
    </row>
    <row r="1657" spans="1:10" s="59" customFormat="1">
      <c r="A1657" s="73"/>
      <c r="B1657" s="102" t="s">
        <v>628</v>
      </c>
      <c r="C1657" s="158"/>
      <c r="D1657" s="141">
        <v>282</v>
      </c>
      <c r="E1657" s="103">
        <v>3</v>
      </c>
      <c r="F1657" s="56">
        <v>20641.277727692308</v>
      </c>
      <c r="G1657" s="71" t="s">
        <v>28</v>
      </c>
      <c r="H1657" s="55">
        <f>VLOOKUP(G1657,'Rebuttal Alloc. Factors'!$B$2:$M$110,7,FALSE)</f>
        <v>0.4262831716003761</v>
      </c>
      <c r="I1657" s="56">
        <f t="shared" si="53"/>
        <v>8799.0293356448819</v>
      </c>
      <c r="J1657" s="67"/>
    </row>
    <row r="1658" spans="1:10" s="59" customFormat="1">
      <c r="A1658" s="73"/>
      <c r="B1658" s="102"/>
      <c r="C1658" s="158"/>
      <c r="D1658" s="141"/>
      <c r="E1658" s="103"/>
      <c r="F1658" s="56"/>
      <c r="G1658" s="71"/>
      <c r="H1658" s="55"/>
      <c r="I1658" s="56"/>
      <c r="J1658" s="67"/>
    </row>
    <row r="1659" spans="1:10" s="59" customFormat="1">
      <c r="A1659" s="73"/>
      <c r="B1659" s="102"/>
      <c r="C1659" s="73"/>
      <c r="D1659" s="141"/>
      <c r="E1659" s="103"/>
      <c r="F1659" s="56"/>
      <c r="G1659" s="71"/>
      <c r="H1659" s="55"/>
      <c r="I1659" s="56"/>
      <c r="J1659" s="67"/>
    </row>
    <row r="1660" spans="1:10" s="59" customFormat="1">
      <c r="A1660" s="73"/>
      <c r="B1660" s="102"/>
      <c r="C1660" s="73"/>
      <c r="D1660" s="141"/>
      <c r="E1660" s="103"/>
      <c r="F1660" s="56"/>
      <c r="G1660" s="71"/>
      <c r="H1660" s="55"/>
      <c r="I1660" s="56"/>
      <c r="J1660" s="67"/>
    </row>
    <row r="1661" spans="1:10" s="59" customFormat="1">
      <c r="A1661" s="73"/>
      <c r="B1661" s="102"/>
      <c r="C1661" s="158"/>
      <c r="D1661" s="141"/>
      <c r="E1661" s="103"/>
      <c r="F1661" s="56"/>
      <c r="G1661" s="71"/>
      <c r="H1661" s="55"/>
      <c r="I1661" s="56"/>
      <c r="J1661" s="67"/>
    </row>
    <row r="1662" spans="1:10" s="59" customFormat="1">
      <c r="A1662" s="73"/>
      <c r="B1662" s="242" t="s">
        <v>493</v>
      </c>
      <c r="C1662" s="73" t="s">
        <v>718</v>
      </c>
      <c r="D1662" s="141"/>
      <c r="E1662" s="103"/>
      <c r="F1662" s="56"/>
      <c r="G1662" s="71"/>
      <c r="H1662" s="55"/>
      <c r="I1662" s="56"/>
      <c r="J1662" s="67"/>
    </row>
    <row r="1663" spans="1:10" s="59" customFormat="1">
      <c r="A1663" s="73"/>
      <c r="B1663" s="69"/>
      <c r="C1663" s="158"/>
      <c r="D1663" s="141"/>
      <c r="E1663" s="103"/>
      <c r="F1663" s="56"/>
      <c r="G1663" s="71"/>
      <c r="H1663" s="55"/>
      <c r="I1663" s="56"/>
      <c r="J1663" s="67"/>
    </row>
    <row r="1664" spans="1:10" s="59" customFormat="1">
      <c r="A1664" s="73"/>
      <c r="B1664" s="69"/>
      <c r="C1664" s="158"/>
      <c r="D1664" s="141"/>
      <c r="E1664" s="103"/>
      <c r="F1664" s="56"/>
      <c r="G1664" s="71"/>
      <c r="H1664" s="55"/>
      <c r="I1664" s="56"/>
      <c r="J1664" s="66"/>
    </row>
    <row r="1665" spans="1:10" s="59" customFormat="1">
      <c r="A1665" s="73"/>
      <c r="B1665" s="73"/>
      <c r="C1665" s="73"/>
      <c r="D1665" s="147"/>
      <c r="E1665" s="66"/>
      <c r="F1665" s="150"/>
      <c r="G1665" s="115"/>
      <c r="H1665" s="55"/>
      <c r="I1665" s="56"/>
      <c r="J1665" s="66"/>
    </row>
    <row r="1666" spans="1:10" s="59" customFormat="1">
      <c r="A1666" s="73"/>
      <c r="B1666" s="73"/>
      <c r="C1666" s="73"/>
      <c r="D1666" s="147"/>
      <c r="E1666" s="66"/>
      <c r="F1666" s="125"/>
      <c r="G1666" s="66"/>
      <c r="H1666" s="66"/>
      <c r="I1666" s="74"/>
      <c r="J1666" s="66"/>
    </row>
    <row r="1667" spans="1:10" s="59" customFormat="1">
      <c r="A1667" s="73"/>
      <c r="B1667" s="73"/>
      <c r="C1667" s="73"/>
      <c r="D1667" s="147"/>
      <c r="E1667" s="66"/>
      <c r="F1667" s="150"/>
      <c r="G1667" s="115"/>
      <c r="H1667" s="55"/>
      <c r="I1667" s="56"/>
      <c r="J1667" s="66"/>
    </row>
    <row r="1668" spans="1:10" s="59" customFormat="1">
      <c r="A1668" s="64"/>
      <c r="B1668" s="73"/>
      <c r="C1668" s="73"/>
      <c r="D1668" s="147"/>
      <c r="E1668" s="66"/>
      <c r="F1668" s="125"/>
      <c r="G1668" s="66"/>
      <c r="H1668" s="66"/>
      <c r="I1668" s="74"/>
      <c r="J1668" s="66"/>
    </row>
    <row r="1669" spans="1:10" s="59" customFormat="1">
      <c r="A1669" s="64"/>
      <c r="B1669" s="73"/>
      <c r="C1669" s="73"/>
      <c r="D1669" s="147"/>
      <c r="E1669" s="66"/>
      <c r="F1669" s="150"/>
      <c r="G1669" s="115"/>
      <c r="H1669" s="55"/>
      <c r="I1669" s="56"/>
      <c r="J1669" s="66"/>
    </row>
    <row r="1670" spans="1:10" s="59" customFormat="1">
      <c r="A1670" s="64"/>
      <c r="B1670" s="73"/>
      <c r="C1670" s="73"/>
      <c r="D1670" s="147"/>
      <c r="E1670" s="66"/>
      <c r="F1670" s="125"/>
      <c r="G1670" s="66"/>
      <c r="H1670" s="66"/>
      <c r="I1670" s="74"/>
      <c r="J1670" s="66"/>
    </row>
    <row r="1671" spans="1:10" s="59" customFormat="1">
      <c r="A1671" s="64"/>
      <c r="B1671" s="73"/>
      <c r="C1671" s="73"/>
      <c r="D1671" s="147"/>
      <c r="E1671" s="66"/>
      <c r="F1671" s="150"/>
      <c r="G1671" s="115"/>
      <c r="H1671" s="55"/>
      <c r="I1671" s="56"/>
      <c r="J1671" s="66"/>
    </row>
    <row r="1672" spans="1:10" s="59" customFormat="1">
      <c r="A1672" s="64"/>
      <c r="B1672" s="73"/>
      <c r="C1672" s="73"/>
      <c r="D1672" s="147"/>
      <c r="E1672" s="66"/>
      <c r="F1672" s="125"/>
      <c r="G1672" s="66"/>
      <c r="H1672" s="66"/>
      <c r="I1672" s="74"/>
      <c r="J1672" s="66"/>
    </row>
    <row r="1673" spans="1:10" s="59" customFormat="1">
      <c r="A1673" s="64"/>
      <c r="B1673" s="73"/>
      <c r="C1673" s="73"/>
      <c r="D1673" s="147"/>
      <c r="E1673" s="66"/>
      <c r="F1673" s="125"/>
      <c r="G1673" s="66"/>
      <c r="H1673" s="66"/>
      <c r="I1673" s="74"/>
      <c r="J1673" s="66"/>
    </row>
    <row r="1674" spans="1:10" s="59" customFormat="1">
      <c r="A1674" s="64"/>
      <c r="B1674" s="73"/>
      <c r="C1674" s="73"/>
      <c r="D1674" s="147"/>
      <c r="E1674" s="66"/>
      <c r="F1674" s="125"/>
      <c r="G1674" s="66"/>
      <c r="H1674" s="66"/>
      <c r="I1674" s="74"/>
      <c r="J1674" s="66"/>
    </row>
    <row r="1675" spans="1:10" s="59" customFormat="1">
      <c r="A1675" s="64"/>
      <c r="B1675" s="73"/>
      <c r="C1675" s="73"/>
      <c r="D1675" s="147"/>
      <c r="E1675" s="66"/>
      <c r="F1675" s="125"/>
      <c r="G1675" s="66"/>
      <c r="H1675" s="66"/>
      <c r="I1675" s="74"/>
      <c r="J1675" s="66"/>
    </row>
    <row r="1676" spans="1:10" s="59" customFormat="1">
      <c r="A1676" s="64"/>
      <c r="B1676" s="73"/>
      <c r="C1676" s="73"/>
      <c r="D1676" s="147"/>
      <c r="E1676" s="66"/>
      <c r="F1676" s="125"/>
      <c r="G1676" s="66"/>
      <c r="H1676" s="66"/>
      <c r="I1676" s="74"/>
      <c r="J1676" s="66"/>
    </row>
    <row r="1677" spans="1:10" s="59" customFormat="1">
      <c r="A1677" s="64"/>
      <c r="B1677" s="73"/>
      <c r="C1677" s="73"/>
      <c r="D1677" s="147"/>
      <c r="E1677" s="66"/>
      <c r="F1677" s="125"/>
      <c r="G1677" s="66"/>
      <c r="H1677" s="66"/>
      <c r="I1677" s="74"/>
      <c r="J1677" s="66"/>
    </row>
    <row r="1678" spans="1:10" s="59" customFormat="1">
      <c r="A1678" s="64"/>
      <c r="B1678" s="73"/>
      <c r="C1678" s="73"/>
      <c r="D1678" s="147"/>
      <c r="E1678" s="66"/>
      <c r="F1678" s="125"/>
      <c r="G1678" s="66"/>
      <c r="H1678" s="66"/>
      <c r="I1678" s="74"/>
      <c r="J1678" s="66"/>
    </row>
    <row r="1679" spans="1:10" s="59" customFormat="1">
      <c r="A1679" s="64"/>
      <c r="B1679" s="73"/>
      <c r="C1679" s="73"/>
      <c r="D1679" s="147"/>
      <c r="E1679" s="66"/>
      <c r="F1679" s="125"/>
      <c r="G1679" s="66"/>
      <c r="H1679" s="66"/>
      <c r="I1679" s="74"/>
      <c r="J1679" s="66"/>
    </row>
    <row r="1680" spans="1:10" s="59" customFormat="1">
      <c r="A1680" s="64"/>
      <c r="B1680" s="73"/>
      <c r="C1680" s="73"/>
      <c r="D1680" s="147"/>
      <c r="E1680" s="66"/>
      <c r="F1680" s="125"/>
      <c r="G1680" s="66"/>
      <c r="H1680" s="66"/>
      <c r="I1680" s="74"/>
      <c r="J1680" s="66"/>
    </row>
    <row r="1681" spans="1:10" s="59" customFormat="1">
      <c r="A1681" s="64"/>
      <c r="B1681" s="73"/>
      <c r="C1681" s="73"/>
      <c r="D1681" s="147"/>
      <c r="E1681" s="66"/>
      <c r="F1681" s="125"/>
      <c r="G1681" s="66"/>
      <c r="H1681" s="66"/>
      <c r="I1681" s="74"/>
      <c r="J1681" s="66"/>
    </row>
    <row r="1682" spans="1:10" s="59" customFormat="1">
      <c r="A1682" s="64"/>
      <c r="B1682" s="73"/>
      <c r="C1682" s="73"/>
      <c r="D1682" s="147"/>
      <c r="E1682" s="66"/>
      <c r="F1682" s="125"/>
      <c r="G1682" s="66"/>
      <c r="H1682" s="66"/>
      <c r="I1682" s="74"/>
      <c r="J1682" s="66"/>
    </row>
    <row r="1683" spans="1:10" s="59" customFormat="1">
      <c r="A1683" s="64"/>
      <c r="B1683" s="73"/>
      <c r="C1683" s="73"/>
      <c r="D1683" s="147"/>
      <c r="E1683" s="66"/>
      <c r="F1683" s="125"/>
      <c r="G1683" s="66"/>
      <c r="H1683" s="66"/>
      <c r="I1683" s="74"/>
      <c r="J1683" s="66"/>
    </row>
    <row r="1684" spans="1:10" s="59" customFormat="1">
      <c r="A1684" s="64"/>
      <c r="B1684" s="73"/>
      <c r="C1684" s="73"/>
      <c r="D1684" s="147"/>
      <c r="E1684" s="66"/>
      <c r="F1684" s="125"/>
      <c r="G1684" s="66"/>
      <c r="H1684" s="66"/>
      <c r="I1684" s="74"/>
      <c r="J1684" s="66"/>
    </row>
    <row r="1685" spans="1:10" s="59" customFormat="1">
      <c r="A1685" s="73"/>
      <c r="B1685" s="73"/>
      <c r="C1685" s="73"/>
      <c r="D1685" s="147"/>
      <c r="E1685" s="66"/>
      <c r="F1685" s="125"/>
      <c r="G1685" s="66"/>
      <c r="H1685" s="66"/>
      <c r="I1685" s="74"/>
      <c r="J1685" s="56"/>
    </row>
    <row r="1686" spans="1:10" s="59" customFormat="1">
      <c r="A1686" s="73"/>
      <c r="B1686" s="73"/>
      <c r="C1686" s="73"/>
      <c r="D1686" s="147"/>
      <c r="E1686" s="66"/>
      <c r="F1686" s="125"/>
      <c r="G1686" s="66"/>
      <c r="H1686" s="66"/>
      <c r="I1686" s="74"/>
      <c r="J1686" s="56"/>
    </row>
    <row r="1687" spans="1:10" s="59" customFormat="1">
      <c r="A1687" s="73"/>
      <c r="B1687" s="73"/>
      <c r="C1687" s="73"/>
      <c r="D1687" s="147"/>
      <c r="E1687" s="66"/>
      <c r="F1687" s="125"/>
      <c r="G1687" s="66"/>
      <c r="H1687" s="66"/>
      <c r="I1687" s="74"/>
      <c r="J1687" s="56"/>
    </row>
    <row r="1688" spans="1:10" s="59" customFormat="1">
      <c r="A1688" s="73"/>
      <c r="B1688" s="73"/>
      <c r="C1688" s="73"/>
      <c r="D1688" s="147"/>
      <c r="E1688" s="66"/>
      <c r="F1688" s="125"/>
      <c r="G1688" s="66"/>
      <c r="H1688" s="66"/>
      <c r="I1688" s="74"/>
      <c r="J1688" s="56"/>
    </row>
    <row r="1689" spans="1:10" s="59" customFormat="1">
      <c r="A1689" s="73"/>
      <c r="B1689" s="73"/>
      <c r="C1689" s="73"/>
      <c r="D1689" s="147"/>
      <c r="E1689" s="66"/>
      <c r="F1689" s="125"/>
      <c r="G1689" s="66"/>
      <c r="H1689" s="66"/>
      <c r="I1689" s="74"/>
      <c r="J1689" s="56"/>
    </row>
    <row r="1690" spans="1:10" s="59" customFormat="1" ht="13.5" thickBot="1">
      <c r="A1690" s="64"/>
      <c r="B1690" s="16" t="s">
        <v>12</v>
      </c>
      <c r="C1690" s="64"/>
      <c r="D1690" s="147"/>
      <c r="E1690" s="66"/>
      <c r="F1690" s="137"/>
      <c r="G1690" s="61"/>
      <c r="H1690" s="61"/>
      <c r="I1690" s="91"/>
      <c r="J1690" s="96"/>
    </row>
    <row r="1691" spans="1:10" s="59" customFormat="1">
      <c r="A1691" s="76"/>
      <c r="B1691" s="77"/>
      <c r="C1691" s="77"/>
      <c r="D1691" s="151"/>
      <c r="E1691" s="78"/>
      <c r="F1691" s="124"/>
      <c r="G1691" s="78"/>
      <c r="H1691" s="78"/>
      <c r="I1691" s="79"/>
      <c r="J1691" s="80"/>
    </row>
    <row r="1692" spans="1:10" s="59" customFormat="1">
      <c r="A1692" s="81"/>
      <c r="B1692" s="84"/>
      <c r="C1692" s="73"/>
      <c r="D1692" s="147"/>
      <c r="E1692" s="66"/>
      <c r="F1692" s="125"/>
      <c r="G1692" s="66"/>
      <c r="H1692" s="66"/>
      <c r="I1692" s="74"/>
      <c r="J1692" s="83"/>
    </row>
    <row r="1693" spans="1:10" s="59" customFormat="1">
      <c r="A1693" s="81"/>
      <c r="B1693" s="84"/>
      <c r="C1693" s="73"/>
      <c r="D1693" s="147"/>
      <c r="E1693" s="66"/>
      <c r="F1693" s="125"/>
      <c r="G1693" s="66"/>
      <c r="H1693" s="66"/>
      <c r="I1693" s="74"/>
      <c r="J1693" s="83"/>
    </row>
    <row r="1694" spans="1:10" s="59" customFormat="1">
      <c r="A1694" s="81"/>
      <c r="B1694" s="73"/>
      <c r="C1694" s="73"/>
      <c r="D1694" s="147"/>
      <c r="E1694" s="66"/>
      <c r="F1694" s="125"/>
      <c r="G1694" s="66"/>
      <c r="H1694" s="66"/>
      <c r="I1694" s="74"/>
      <c r="J1694" s="83"/>
    </row>
    <row r="1695" spans="1:10" s="59" customFormat="1">
      <c r="A1695" s="81"/>
      <c r="B1695" s="73"/>
      <c r="C1695" s="73"/>
      <c r="D1695" s="147"/>
      <c r="E1695" s="66"/>
      <c r="F1695" s="125"/>
      <c r="G1695" s="66"/>
      <c r="H1695" s="66"/>
      <c r="I1695" s="74"/>
      <c r="J1695" s="83"/>
    </row>
    <row r="1696" spans="1:10" s="59" customFormat="1">
      <c r="A1696" s="81"/>
      <c r="B1696" s="73"/>
      <c r="C1696" s="73"/>
      <c r="D1696" s="147"/>
      <c r="E1696" s="66"/>
      <c r="F1696" s="125"/>
      <c r="G1696" s="66"/>
      <c r="H1696" s="66"/>
      <c r="I1696" s="74"/>
      <c r="J1696" s="83"/>
    </row>
    <row r="1697" spans="1:10" s="59" customFormat="1">
      <c r="A1697" s="81"/>
      <c r="B1697" s="73"/>
      <c r="C1697" s="73"/>
      <c r="D1697" s="147"/>
      <c r="E1697" s="66"/>
      <c r="F1697" s="125"/>
      <c r="G1697" s="66"/>
      <c r="H1697" s="66"/>
      <c r="I1697" s="74"/>
      <c r="J1697" s="83"/>
    </row>
    <row r="1698" spans="1:10" s="59" customFormat="1">
      <c r="A1698" s="81"/>
      <c r="B1698" s="73"/>
      <c r="C1698" s="73"/>
      <c r="D1698" s="147"/>
      <c r="E1698" s="66"/>
      <c r="F1698" s="125"/>
      <c r="G1698" s="66"/>
      <c r="H1698" s="66"/>
      <c r="I1698" s="74"/>
      <c r="J1698" s="83"/>
    </row>
    <row r="1699" spans="1:10" s="59" customFormat="1">
      <c r="A1699" s="81"/>
      <c r="B1699" s="73"/>
      <c r="C1699" s="73"/>
      <c r="D1699" s="147"/>
      <c r="E1699" s="66"/>
      <c r="F1699" s="125"/>
      <c r="G1699" s="66"/>
      <c r="H1699" s="66"/>
      <c r="I1699" s="74"/>
      <c r="J1699" s="83"/>
    </row>
    <row r="1700" spans="1:10" s="59" customFormat="1" ht="13.5" thickBot="1">
      <c r="A1700" s="97"/>
      <c r="B1700" s="98"/>
      <c r="C1700" s="98"/>
      <c r="D1700" s="152"/>
      <c r="E1700" s="99"/>
      <c r="F1700" s="126"/>
      <c r="G1700" s="99"/>
      <c r="H1700" s="99"/>
      <c r="I1700" s="100"/>
      <c r="J1700" s="101"/>
    </row>
    <row r="1701" spans="1:10" s="59" customFormat="1">
      <c r="A1701" s="65"/>
      <c r="B1701" s="65"/>
      <c r="C1701" s="65"/>
      <c r="D1701" s="54"/>
      <c r="E1701" s="54"/>
      <c r="F1701" s="138"/>
      <c r="G1701" s="54"/>
      <c r="H1701" s="54"/>
      <c r="I1701" s="148"/>
    </row>
    <row r="1702" spans="1:10" s="59" customFormat="1">
      <c r="A1702" s="65"/>
      <c r="B1702" s="6" t="str">
        <f>Inputs!$D$2</f>
        <v>Rocky Mountain Power</v>
      </c>
      <c r="C1702" s="49"/>
      <c r="D1702" s="52"/>
      <c r="E1702" s="52"/>
      <c r="F1702" s="116"/>
      <c r="G1702" s="52"/>
      <c r="H1702" s="52"/>
      <c r="I1702" s="60" t="s">
        <v>0</v>
      </c>
      <c r="J1702" s="61">
        <v>12.26</v>
      </c>
    </row>
    <row r="1703" spans="1:10" s="59" customFormat="1">
      <c r="A1703" s="65"/>
      <c r="B1703" s="6" t="str">
        <f>Inputs!$D$3</f>
        <v>Utah General Rate Case - June 2015</v>
      </c>
      <c r="C1703" s="49"/>
      <c r="D1703" s="52"/>
      <c r="E1703" s="52"/>
      <c r="F1703" s="116"/>
      <c r="G1703" s="52"/>
      <c r="H1703" s="52"/>
      <c r="I1703" s="50"/>
      <c r="J1703" s="62"/>
    </row>
    <row r="1704" spans="1:10" s="59" customFormat="1">
      <c r="A1704" s="65"/>
      <c r="B1704" s="25" t="s">
        <v>634</v>
      </c>
      <c r="C1704" s="49"/>
      <c r="D1704" s="52"/>
      <c r="E1704" s="52"/>
      <c r="F1704" s="116"/>
      <c r="G1704" s="52"/>
      <c r="H1704" s="52"/>
      <c r="I1704" s="50"/>
      <c r="J1704" s="62"/>
    </row>
    <row r="1705" spans="1:10" s="59" customFormat="1">
      <c r="A1705" s="65"/>
      <c r="B1705" s="49"/>
      <c r="C1705" s="49"/>
      <c r="D1705" s="52"/>
      <c r="E1705" s="52"/>
      <c r="F1705" s="116"/>
      <c r="G1705" s="52"/>
      <c r="H1705" s="52"/>
      <c r="I1705" s="50"/>
      <c r="J1705" s="62"/>
    </row>
    <row r="1706" spans="1:10" s="59" customFormat="1">
      <c r="A1706" s="65"/>
      <c r="B1706" s="49"/>
      <c r="C1706" s="49"/>
      <c r="D1706" s="52"/>
      <c r="E1706" s="52"/>
      <c r="F1706" s="117" t="s">
        <v>583</v>
      </c>
      <c r="G1706" s="52"/>
      <c r="H1706" s="52"/>
      <c r="I1706" s="50"/>
      <c r="J1706" s="62"/>
    </row>
    <row r="1707" spans="1:10" s="59" customFormat="1">
      <c r="A1707" s="65"/>
      <c r="B1707" s="49"/>
      <c r="C1707" s="49"/>
      <c r="D1707" s="52"/>
      <c r="E1707" s="52"/>
      <c r="F1707" s="117" t="s">
        <v>1</v>
      </c>
      <c r="G1707" s="52"/>
      <c r="H1707" s="52"/>
      <c r="I1707" s="63" t="str">
        <f>+Inputs!$D$6</f>
        <v>UTAH</v>
      </c>
      <c r="J1707" s="52"/>
    </row>
    <row r="1708" spans="1:10" s="59" customFormat="1">
      <c r="A1708" s="65"/>
      <c r="B1708" s="49"/>
      <c r="C1708" s="49"/>
      <c r="D1708" s="33" t="s">
        <v>2</v>
      </c>
      <c r="E1708" s="33" t="s">
        <v>3</v>
      </c>
      <c r="F1708" s="38" t="s">
        <v>4</v>
      </c>
      <c r="G1708" s="33" t="s">
        <v>5</v>
      </c>
      <c r="H1708" s="39" t="s">
        <v>6</v>
      </c>
      <c r="I1708" s="34" t="s">
        <v>7</v>
      </c>
      <c r="J1708" s="33" t="s">
        <v>8</v>
      </c>
    </row>
    <row r="1709" spans="1:10" s="59" customFormat="1">
      <c r="A1709" s="73"/>
      <c r="B1709" s="7" t="s">
        <v>192</v>
      </c>
      <c r="C1709" s="73"/>
      <c r="D1709" s="66"/>
      <c r="E1709" s="66"/>
      <c r="F1709" s="125"/>
      <c r="G1709" s="66"/>
      <c r="H1709" s="66"/>
      <c r="I1709" s="82"/>
      <c r="J1709" s="70"/>
    </row>
    <row r="1710" spans="1:10" s="59" customFormat="1">
      <c r="A1710" s="73"/>
      <c r="B1710" s="69" t="s">
        <v>257</v>
      </c>
      <c r="C1710" s="158"/>
      <c r="D1710" s="103" t="s">
        <v>258</v>
      </c>
      <c r="E1710" s="103">
        <v>3</v>
      </c>
      <c r="F1710" s="125">
        <v>904776.11078714021</v>
      </c>
      <c r="G1710" s="66" t="s">
        <v>28</v>
      </c>
      <c r="H1710" s="55">
        <f>VLOOKUP(G1710,'Rebuttal Alloc. Factors'!$B$2:$M$110,7,FALSE)</f>
        <v>0.4262831716003761</v>
      </c>
      <c r="I1710" s="56">
        <f t="shared" ref="I1710" si="54">F1710*H1710</f>
        <v>385690.83009459538</v>
      </c>
      <c r="J1710" s="67"/>
    </row>
    <row r="1711" spans="1:10" s="59" customFormat="1">
      <c r="A1711" s="73"/>
      <c r="B1711" s="69"/>
      <c r="C1711" s="158"/>
      <c r="D1711" s="103"/>
      <c r="E1711" s="103"/>
      <c r="F1711" s="125"/>
      <c r="G1711" s="66"/>
      <c r="H1711" s="55"/>
      <c r="I1711" s="56"/>
      <c r="J1711" s="68"/>
    </row>
    <row r="1712" spans="1:10" s="59" customFormat="1">
      <c r="A1712" s="73"/>
      <c r="B1712" s="149" t="s">
        <v>259</v>
      </c>
      <c r="C1712" s="7"/>
      <c r="D1712" s="54" t="s">
        <v>260</v>
      </c>
      <c r="E1712" s="103">
        <v>3</v>
      </c>
      <c r="F1712" s="106">
        <v>9940.0542435976677</v>
      </c>
      <c r="G1712" s="66" t="s">
        <v>28</v>
      </c>
      <c r="H1712" s="55">
        <f>VLOOKUP(G1712,'Rebuttal Alloc. Factors'!$B$2:$M$110,7,FALSE)</f>
        <v>0.4262831716003761</v>
      </c>
      <c r="I1712" s="56">
        <f t="shared" ref="I1712" si="55">F1712*H1712</f>
        <v>4237.2778488405911</v>
      </c>
      <c r="J1712" s="68"/>
    </row>
    <row r="1713" spans="1:10" s="65" customFormat="1">
      <c r="A1713" s="73"/>
      <c r="B1713" s="149" t="s">
        <v>259</v>
      </c>
      <c r="C1713" s="7"/>
      <c r="D1713" s="54" t="s">
        <v>260</v>
      </c>
      <c r="E1713" s="103">
        <v>3</v>
      </c>
      <c r="F1713" s="106">
        <v>-23035.701083470136</v>
      </c>
      <c r="G1713" s="66" t="s">
        <v>30</v>
      </c>
      <c r="H1713" s="55">
        <f>VLOOKUP(G1713,'Rebuttal Alloc. Factors'!$B$2:$M$110,7,FALSE)</f>
        <v>0.4262831716003761</v>
      </c>
      <c r="I1713" s="56">
        <f t="shared" ref="I1713:I1714" si="56">F1713*H1713</f>
        <v>-9819.7317178998692</v>
      </c>
      <c r="J1713" s="68"/>
    </row>
    <row r="1714" spans="1:10" s="65" customFormat="1">
      <c r="A1714" s="73"/>
      <c r="B1714" s="149" t="s">
        <v>259</v>
      </c>
      <c r="C1714" s="7"/>
      <c r="D1714" s="54" t="s">
        <v>260</v>
      </c>
      <c r="E1714" s="103">
        <v>3</v>
      </c>
      <c r="F1714" s="106">
        <v>-57759.952323241159</v>
      </c>
      <c r="G1714" s="66" t="s">
        <v>32</v>
      </c>
      <c r="H1714" s="55">
        <f>VLOOKUP(G1714,'Rebuttal Alloc. Factors'!$B$2:$M$110,7,FALSE)</f>
        <v>0.4262831716003761</v>
      </c>
      <c r="I1714" s="56">
        <f t="shared" si="56"/>
        <v>-24622.095667837752</v>
      </c>
      <c r="J1714" s="68"/>
    </row>
    <row r="1715" spans="1:10" s="65" customFormat="1">
      <c r="A1715" s="73"/>
      <c r="D1715" s="66"/>
      <c r="E1715" s="103"/>
      <c r="F1715" s="261">
        <f>SUM(F1712:F1714)</f>
        <v>-70855.599163113628</v>
      </c>
      <c r="G1715" s="123"/>
      <c r="H1715" s="55"/>
      <c r="I1715" s="261">
        <f>SUM(I1712:I1714)</f>
        <v>-30204.54953689703</v>
      </c>
      <c r="J1715" s="68"/>
    </row>
    <row r="1716" spans="1:10" s="65" customFormat="1">
      <c r="A1716" s="73"/>
      <c r="D1716" s="66"/>
      <c r="E1716" s="103"/>
      <c r="F1716" s="106"/>
      <c r="G1716" s="123"/>
      <c r="H1716" s="55"/>
      <c r="I1716" s="106"/>
      <c r="J1716" s="68"/>
    </row>
    <row r="1717" spans="1:10" s="65" customFormat="1">
      <c r="A1717" s="73"/>
      <c r="B1717" s="65" t="s">
        <v>261</v>
      </c>
      <c r="D1717" s="66" t="s">
        <v>262</v>
      </c>
      <c r="E1717" s="103">
        <v>3</v>
      </c>
      <c r="F1717" s="125">
        <v>-185376.18834288511</v>
      </c>
      <c r="G1717" s="123" t="s">
        <v>28</v>
      </c>
      <c r="H1717" s="55">
        <f>VLOOKUP(G1717,'Rebuttal Alloc. Factors'!$B$2:$M$110,7,FALSE)</f>
        <v>0.4262831716003761</v>
      </c>
      <c r="I1717" s="56">
        <f t="shared" ref="I1717" si="57">F1717*H1717</f>
        <v>-79022.749505993736</v>
      </c>
      <c r="J1717" s="68"/>
    </row>
    <row r="1718" spans="1:10" s="65" customFormat="1">
      <c r="A1718" s="73"/>
      <c r="B1718" s="65" t="s">
        <v>261</v>
      </c>
      <c r="D1718" s="66" t="s">
        <v>262</v>
      </c>
      <c r="E1718" s="103">
        <v>3</v>
      </c>
      <c r="F1718" s="125">
        <v>69597.718796901405</v>
      </c>
      <c r="G1718" s="123" t="s">
        <v>307</v>
      </c>
      <c r="H1718" s="55">
        <f>VLOOKUP(G1718,'Rebuttal Alloc. Factors'!$B$2:$M$110,7,FALSE)</f>
        <v>0.4262831716003761</v>
      </c>
      <c r="I1718" s="56">
        <f t="shared" ref="I1718" si="58">F1718*H1718</f>
        <v>29668.336304894241</v>
      </c>
      <c r="J1718" s="68"/>
    </row>
    <row r="1719" spans="1:10" s="65" customFormat="1">
      <c r="A1719" s="73"/>
      <c r="D1719" s="66"/>
      <c r="E1719" s="103"/>
      <c r="F1719" s="177">
        <f>SUM(F1717:F1718)</f>
        <v>-115778.46954598371</v>
      </c>
      <c r="G1719" s="123"/>
      <c r="H1719" s="55"/>
      <c r="I1719" s="185">
        <f>SUM(I1717:I1718)</f>
        <v>-49354.413201099494</v>
      </c>
      <c r="J1719" s="68"/>
    </row>
    <row r="1720" spans="1:10" s="65" customFormat="1">
      <c r="A1720" s="73"/>
      <c r="B1720" s="73"/>
      <c r="C1720" s="73"/>
      <c r="D1720" s="147"/>
      <c r="E1720" s="103"/>
      <c r="F1720" s="125"/>
      <c r="G1720" s="66"/>
      <c r="H1720" s="55"/>
      <c r="I1720" s="56"/>
      <c r="J1720" s="66"/>
    </row>
    <row r="1721" spans="1:10" s="65" customFormat="1">
      <c r="A1721" s="73"/>
      <c r="B1721" s="73" t="s">
        <v>263</v>
      </c>
      <c r="C1721" s="73"/>
      <c r="D1721" s="147" t="s">
        <v>264</v>
      </c>
      <c r="E1721" s="103">
        <v>3</v>
      </c>
      <c r="F1721" s="125">
        <v>-585053.23603986762</v>
      </c>
      <c r="G1721" s="66" t="s">
        <v>28</v>
      </c>
      <c r="H1721" s="55">
        <f>VLOOKUP(G1721,'Rebuttal Alloc. Factors'!$B$2:$M$110,7,FALSE)</f>
        <v>0.4262831716003761</v>
      </c>
      <c r="I1721" s="56">
        <f t="shared" ref="I1721" si="59">F1721*H1721</f>
        <v>-249398.34901413822</v>
      </c>
      <c r="J1721" s="66"/>
    </row>
    <row r="1722" spans="1:10" s="65" customFormat="1">
      <c r="A1722" s="73"/>
      <c r="B1722" s="73"/>
      <c r="C1722" s="73"/>
      <c r="D1722" s="147"/>
      <c r="E1722" s="103"/>
      <c r="F1722" s="202"/>
      <c r="G1722" s="115"/>
      <c r="H1722" s="55"/>
      <c r="I1722" s="274"/>
      <c r="J1722" s="68"/>
    </row>
    <row r="1723" spans="1:10" s="65" customFormat="1">
      <c r="A1723" s="73"/>
      <c r="B1723" s="73" t="s">
        <v>265</v>
      </c>
      <c r="C1723" s="73"/>
      <c r="D1723" s="147">
        <v>403360</v>
      </c>
      <c r="E1723" s="103">
        <v>3</v>
      </c>
      <c r="F1723" s="202">
        <v>7533.444117913552</v>
      </c>
      <c r="G1723" s="115" t="s">
        <v>187</v>
      </c>
      <c r="H1723" s="55" t="s">
        <v>26</v>
      </c>
      <c r="I1723" s="274">
        <v>3093.768692285892</v>
      </c>
      <c r="J1723" s="68"/>
    </row>
    <row r="1724" spans="1:10" s="65" customFormat="1">
      <c r="A1724" s="73"/>
      <c r="B1724" s="73" t="s">
        <v>265</v>
      </c>
      <c r="C1724" s="73"/>
      <c r="D1724" s="147">
        <v>403361</v>
      </c>
      <c r="E1724" s="103">
        <v>3</v>
      </c>
      <c r="F1724" s="202">
        <v>11306.372961785692</v>
      </c>
      <c r="G1724" s="115" t="s">
        <v>187</v>
      </c>
      <c r="H1724" s="55" t="s">
        <v>26</v>
      </c>
      <c r="I1724" s="56">
        <v>4643.201986366912</v>
      </c>
      <c r="J1724" s="68"/>
    </row>
    <row r="1725" spans="1:10" s="65" customFormat="1">
      <c r="A1725" s="73"/>
      <c r="B1725" s="89" t="s">
        <v>265</v>
      </c>
      <c r="C1725" s="73"/>
      <c r="D1725" s="147">
        <v>403362</v>
      </c>
      <c r="E1725" s="103">
        <v>3</v>
      </c>
      <c r="F1725" s="93">
        <v>111687.04293702156</v>
      </c>
      <c r="G1725" s="115" t="s">
        <v>187</v>
      </c>
      <c r="H1725" s="55" t="s">
        <v>26</v>
      </c>
      <c r="I1725" s="93">
        <v>45866.654263872886</v>
      </c>
      <c r="J1725" s="68"/>
    </row>
    <row r="1726" spans="1:10" s="65" customFormat="1">
      <c r="A1726" s="73"/>
      <c r="B1726" s="73" t="s">
        <v>265</v>
      </c>
      <c r="C1726" s="73"/>
      <c r="D1726" s="147">
        <v>403363</v>
      </c>
      <c r="E1726" s="103">
        <v>3</v>
      </c>
      <c r="F1726" s="93">
        <v>0</v>
      </c>
      <c r="G1726" s="115" t="s">
        <v>187</v>
      </c>
      <c r="H1726" s="55" t="s">
        <v>26</v>
      </c>
      <c r="I1726" s="56">
        <v>0</v>
      </c>
      <c r="J1726" s="68"/>
    </row>
    <row r="1727" spans="1:10" s="65" customFormat="1">
      <c r="A1727" s="73"/>
      <c r="B1727" s="89" t="s">
        <v>265</v>
      </c>
      <c r="C1727" s="73"/>
      <c r="D1727" s="147">
        <v>403364</v>
      </c>
      <c r="E1727" s="103">
        <v>3</v>
      </c>
      <c r="F1727" s="93">
        <v>128189.22192635341</v>
      </c>
      <c r="G1727" s="115" t="s">
        <v>187</v>
      </c>
      <c r="H1727" s="55" t="s">
        <v>26</v>
      </c>
      <c r="I1727" s="93">
        <v>52643.62425430445</v>
      </c>
      <c r="J1727" s="68"/>
    </row>
    <row r="1728" spans="1:10" s="65" customFormat="1">
      <c r="A1728" s="73"/>
      <c r="B1728" s="73" t="s">
        <v>265</v>
      </c>
      <c r="C1728" s="73"/>
      <c r="D1728" s="147">
        <v>403365</v>
      </c>
      <c r="E1728" s="103">
        <v>3</v>
      </c>
      <c r="F1728" s="93">
        <v>85767.467879330914</v>
      </c>
      <c r="G1728" s="115" t="s">
        <v>187</v>
      </c>
      <c r="H1728" s="55" t="s">
        <v>26</v>
      </c>
      <c r="I1728" s="93">
        <v>35222.230733849225</v>
      </c>
      <c r="J1728" s="68"/>
    </row>
    <row r="1729" spans="1:10" s="65" customFormat="1">
      <c r="A1729" s="73"/>
      <c r="B1729" s="73" t="s">
        <v>265</v>
      </c>
      <c r="C1729" s="73"/>
      <c r="D1729" s="147">
        <v>403366</v>
      </c>
      <c r="E1729" s="103">
        <v>3</v>
      </c>
      <c r="F1729" s="106">
        <v>40596.761430528277</v>
      </c>
      <c r="G1729" s="115" t="s">
        <v>187</v>
      </c>
      <c r="H1729" s="55" t="s">
        <v>26</v>
      </c>
      <c r="I1729" s="56">
        <v>16671.921574796666</v>
      </c>
      <c r="J1729" s="68"/>
    </row>
    <row r="1730" spans="1:10" s="65" customFormat="1">
      <c r="A1730" s="73"/>
      <c r="B1730" s="65" t="s">
        <v>265</v>
      </c>
      <c r="D1730" s="54">
        <v>403367</v>
      </c>
      <c r="E1730" s="103">
        <v>3</v>
      </c>
      <c r="F1730" s="71">
        <v>95613.882813581586</v>
      </c>
      <c r="G1730" s="54" t="s">
        <v>187</v>
      </c>
      <c r="H1730" s="55" t="s">
        <v>26</v>
      </c>
      <c r="I1730" s="106">
        <v>39265.869974818081</v>
      </c>
      <c r="J1730" s="68"/>
    </row>
    <row r="1731" spans="1:10" s="65" customFormat="1">
      <c r="A1731" s="73"/>
      <c r="B1731" s="69" t="s">
        <v>265</v>
      </c>
      <c r="D1731" s="54">
        <v>403368</v>
      </c>
      <c r="E1731" s="103">
        <v>3</v>
      </c>
      <c r="F1731" s="71">
        <v>146838.33326010098</v>
      </c>
      <c r="G1731" s="54" t="s">
        <v>187</v>
      </c>
      <c r="H1731" s="55" t="s">
        <v>26</v>
      </c>
      <c r="I1731" s="56">
        <v>60302.277571464889</v>
      </c>
      <c r="J1731" s="68"/>
    </row>
    <row r="1732" spans="1:10">
      <c r="A1732" s="73"/>
      <c r="B1732" s="73" t="s">
        <v>265</v>
      </c>
      <c r="C1732" s="73"/>
      <c r="D1732" s="147">
        <v>403369</v>
      </c>
      <c r="E1732" s="103">
        <v>3</v>
      </c>
      <c r="F1732" s="106">
        <v>79508.98116819952</v>
      </c>
      <c r="G1732" s="115" t="s">
        <v>187</v>
      </c>
      <c r="H1732" s="55" t="s">
        <v>26</v>
      </c>
      <c r="I1732" s="56">
        <v>32652.050356199034</v>
      </c>
      <c r="J1732" s="68"/>
    </row>
    <row r="1733" spans="1:10">
      <c r="A1733" s="73"/>
      <c r="B1733" s="73" t="s">
        <v>265</v>
      </c>
      <c r="C1733" s="73"/>
      <c r="D1733" s="147">
        <v>403370</v>
      </c>
      <c r="E1733" s="103">
        <v>3</v>
      </c>
      <c r="F1733" s="106">
        <v>22347.157943447895</v>
      </c>
      <c r="G1733" s="115" t="s">
        <v>187</v>
      </c>
      <c r="H1733" s="55" t="s">
        <v>26</v>
      </c>
      <c r="I1733" s="56">
        <v>9177.3346327224281</v>
      </c>
      <c r="J1733" s="68"/>
    </row>
    <row r="1734" spans="1:10">
      <c r="A1734" s="73"/>
      <c r="B1734" s="84" t="s">
        <v>265</v>
      </c>
      <c r="C1734" s="73"/>
      <c r="D1734" s="147">
        <v>403371</v>
      </c>
      <c r="E1734" s="103">
        <v>3</v>
      </c>
      <c r="F1734" s="106">
        <v>1116.3109948054448</v>
      </c>
      <c r="G1734" s="115" t="s">
        <v>187</v>
      </c>
      <c r="H1734" s="55" t="s">
        <v>26</v>
      </c>
      <c r="I1734" s="56">
        <v>458.43679896309004</v>
      </c>
      <c r="J1734" s="68"/>
    </row>
    <row r="1735" spans="1:10">
      <c r="A1735" s="73"/>
      <c r="B1735" s="89" t="s">
        <v>265</v>
      </c>
      <c r="C1735" s="73"/>
      <c r="D1735" s="147">
        <v>403373</v>
      </c>
      <c r="E1735" s="103">
        <v>3</v>
      </c>
      <c r="F1735" s="106">
        <v>7738.7460788287026</v>
      </c>
      <c r="G1735" s="115" t="s">
        <v>187</v>
      </c>
      <c r="H1735" s="55" t="s">
        <v>26</v>
      </c>
      <c r="I1735" s="56">
        <v>3178.0802991953897</v>
      </c>
      <c r="J1735" s="147"/>
    </row>
    <row r="1736" spans="1:10">
      <c r="A1736" s="73"/>
      <c r="B1736" s="89"/>
      <c r="C1736" s="73"/>
      <c r="D1736" s="147"/>
      <c r="E1736" s="103"/>
      <c r="F1736" s="261">
        <f>SUM(F1723:F1735)</f>
        <v>738243.72351189761</v>
      </c>
      <c r="G1736" s="115"/>
      <c r="H1736" s="55"/>
      <c r="I1736" s="261">
        <f>SUM(I1723:I1735)</f>
        <v>303175.45113883895</v>
      </c>
      <c r="J1736" s="147"/>
    </row>
    <row r="1737" spans="1:10">
      <c r="A1737" s="73"/>
      <c r="B1737" s="89"/>
      <c r="C1737" s="73"/>
      <c r="D1737" s="147"/>
      <c r="E1737" s="103"/>
      <c r="F1737" s="106"/>
      <c r="G1737" s="115"/>
      <c r="H1737" s="55"/>
      <c r="I1737" s="56"/>
      <c r="J1737" s="147"/>
    </row>
    <row r="1738" spans="1:10">
      <c r="A1738" s="64"/>
      <c r="B1738" s="89" t="s">
        <v>266</v>
      </c>
      <c r="C1738" s="73"/>
      <c r="D1738" s="147" t="s">
        <v>267</v>
      </c>
      <c r="E1738" s="103">
        <v>3</v>
      </c>
      <c r="F1738" s="106">
        <v>-173319.02130374667</v>
      </c>
      <c r="G1738" s="115" t="s">
        <v>187</v>
      </c>
      <c r="H1738" s="55" t="s">
        <v>26</v>
      </c>
      <c r="I1738" s="56">
        <v>-59518.995010637678</v>
      </c>
      <c r="J1738" s="67"/>
    </row>
    <row r="1739" spans="1:10">
      <c r="A1739" s="64"/>
      <c r="B1739" s="89" t="s">
        <v>266</v>
      </c>
      <c r="C1739" s="73"/>
      <c r="D1739" s="147" t="s">
        <v>267</v>
      </c>
      <c r="E1739" s="103">
        <v>3</v>
      </c>
      <c r="F1739" s="106">
        <v>-21721.844115266111</v>
      </c>
      <c r="G1739" s="115" t="s">
        <v>113</v>
      </c>
      <c r="H1739" s="55">
        <f>VLOOKUP(G1739,'Rebuttal Alloc. Factors'!$B$2:$M$110,7,FALSE)</f>
        <v>0.461289372337361</v>
      </c>
      <c r="I1739" s="56">
        <f t="shared" ref="I1739:I1742" si="60">F1739*H1739</f>
        <v>-10020.055837941103</v>
      </c>
      <c r="J1739" s="56"/>
    </row>
    <row r="1740" spans="1:10">
      <c r="A1740" s="64"/>
      <c r="B1740" s="84" t="s">
        <v>266</v>
      </c>
      <c r="C1740" s="73"/>
      <c r="D1740" s="147" t="s">
        <v>267</v>
      </c>
      <c r="E1740" s="103">
        <v>3</v>
      </c>
      <c r="F1740" s="106">
        <v>-12171.149844127438</v>
      </c>
      <c r="G1740" s="115" t="s">
        <v>9</v>
      </c>
      <c r="H1740" s="55">
        <f>VLOOKUP(G1740,'Rebuttal Alloc. Factors'!$B$2:$M$110,7,FALSE)</f>
        <v>0.41971722672390366</v>
      </c>
      <c r="I1740" s="56">
        <f t="shared" si="60"/>
        <v>-5108.4412586182407</v>
      </c>
      <c r="J1740" s="56"/>
    </row>
    <row r="1741" spans="1:10">
      <c r="A1741" s="64"/>
      <c r="B1741" s="84" t="s">
        <v>266</v>
      </c>
      <c r="C1741" s="73"/>
      <c r="D1741" s="147" t="s">
        <v>267</v>
      </c>
      <c r="E1741" s="103">
        <v>3</v>
      </c>
      <c r="F1741" s="106">
        <v>-4278.0273239263915</v>
      </c>
      <c r="G1741" s="66" t="s">
        <v>28</v>
      </c>
      <c r="H1741" s="55">
        <f>VLOOKUP(G1741,'Rebuttal Alloc. Factors'!$B$2:$M$110,7,FALSE)</f>
        <v>0.4262831716003761</v>
      </c>
      <c r="I1741" s="56">
        <f t="shared" si="60"/>
        <v>-1823.6510558364116</v>
      </c>
      <c r="J1741" s="56"/>
    </row>
    <row r="1742" spans="1:10">
      <c r="A1742" s="64"/>
      <c r="B1742" s="84" t="s">
        <v>266</v>
      </c>
      <c r="C1742" s="73"/>
      <c r="D1742" s="147" t="s">
        <v>267</v>
      </c>
      <c r="E1742" s="103">
        <v>3</v>
      </c>
      <c r="F1742" s="106">
        <v>1261505.8403801452</v>
      </c>
      <c r="G1742" s="66" t="s">
        <v>49</v>
      </c>
      <c r="H1742" s="55">
        <f>VLOOKUP(G1742,'Rebuttal Alloc. Factors'!$B$2:$M$110,7,FALSE)</f>
        <v>0.42474154366522493</v>
      </c>
      <c r="I1742" s="56">
        <f t="shared" si="60"/>
        <v>535813.93798575969</v>
      </c>
      <c r="J1742" s="66"/>
    </row>
    <row r="1743" spans="1:10">
      <c r="A1743" s="64"/>
      <c r="B1743" s="105"/>
      <c r="C1743" s="102"/>
      <c r="D1743" s="103"/>
      <c r="E1743" s="66"/>
      <c r="F1743" s="177">
        <f>SUM(F1738:F1742)</f>
        <v>1050015.7977930787</v>
      </c>
      <c r="G1743" s="123"/>
      <c r="H1743" s="55"/>
      <c r="I1743" s="185">
        <f>SUM(I1738:I1742)</f>
        <v>459342.79482272628</v>
      </c>
      <c r="J1743" s="66"/>
    </row>
    <row r="1744" spans="1:10">
      <c r="A1744" s="64"/>
      <c r="B1744" s="105"/>
      <c r="C1744" s="102"/>
      <c r="D1744" s="103"/>
      <c r="E1744" s="66"/>
      <c r="F1744" s="150"/>
      <c r="G1744" s="115"/>
      <c r="H1744" s="55"/>
      <c r="I1744" s="56"/>
      <c r="J1744" s="66"/>
    </row>
    <row r="1745" spans="1:10">
      <c r="A1745" s="64"/>
      <c r="B1745" s="105" t="s">
        <v>638</v>
      </c>
      <c r="C1745" s="102"/>
      <c r="D1745" s="103" t="s">
        <v>227</v>
      </c>
      <c r="E1745" s="66">
        <v>3</v>
      </c>
      <c r="F1745" s="125">
        <v>762.17328803083365</v>
      </c>
      <c r="G1745" s="123" t="s">
        <v>187</v>
      </c>
      <c r="H1745" s="55" t="s">
        <v>26</v>
      </c>
      <c r="I1745" s="56">
        <v>0.74783956144165131</v>
      </c>
      <c r="J1745" s="66"/>
    </row>
    <row r="1746" spans="1:10">
      <c r="A1746" s="64"/>
      <c r="B1746" s="105" t="s">
        <v>638</v>
      </c>
      <c r="C1746" s="102"/>
      <c r="D1746" s="103" t="s">
        <v>227</v>
      </c>
      <c r="E1746" s="66">
        <v>3</v>
      </c>
      <c r="F1746" s="150">
        <v>45122.226156239863</v>
      </c>
      <c r="G1746" s="115" t="s">
        <v>113</v>
      </c>
      <c r="H1746" s="55">
        <f>VLOOKUP(G1746,'Rebuttal Alloc. Factors'!$B$2:$M$110,7,FALSE)</f>
        <v>0.461289372337361</v>
      </c>
      <c r="I1746" s="56">
        <f t="shared" ref="I1746:I1751" si="61">F1746*H1746</f>
        <v>20814.40338207634</v>
      </c>
      <c r="J1746" s="66"/>
    </row>
    <row r="1747" spans="1:10">
      <c r="A1747" s="64"/>
      <c r="B1747" s="105" t="s">
        <v>638</v>
      </c>
      <c r="C1747" s="102"/>
      <c r="D1747" s="103" t="s">
        <v>227</v>
      </c>
      <c r="E1747" s="66">
        <v>3</v>
      </c>
      <c r="F1747" s="125">
        <v>-68365.479218900029</v>
      </c>
      <c r="G1747" s="66" t="s">
        <v>9</v>
      </c>
      <c r="H1747" s="55">
        <f>VLOOKUP(G1747,'Rebuttal Alloc. Factors'!$B$2:$M$110,7,FALSE)</f>
        <v>0.41971722672390366</v>
      </c>
      <c r="I1747" s="56">
        <f t="shared" si="61"/>
        <v>-28694.169341407389</v>
      </c>
      <c r="J1747" s="66"/>
    </row>
    <row r="1748" spans="1:10">
      <c r="A1748" s="64"/>
      <c r="B1748" s="105" t="s">
        <v>638</v>
      </c>
      <c r="C1748" s="102"/>
      <c r="D1748" s="103" t="s">
        <v>227</v>
      </c>
      <c r="E1748" s="66">
        <v>3</v>
      </c>
      <c r="F1748" s="125">
        <v>321937.26821904257</v>
      </c>
      <c r="G1748" s="66" t="s">
        <v>28</v>
      </c>
      <c r="H1748" s="55">
        <f>VLOOKUP(G1748,'Rebuttal Alloc. Factors'!$B$2:$M$110,7,FALSE)</f>
        <v>0.4262831716003761</v>
      </c>
      <c r="I1748" s="56">
        <f t="shared" si="61"/>
        <v>137236.43975277443</v>
      </c>
      <c r="J1748" s="66"/>
    </row>
    <row r="1749" spans="1:10">
      <c r="A1749" s="64"/>
      <c r="B1749" s="105" t="s">
        <v>638</v>
      </c>
      <c r="C1749" s="102"/>
      <c r="D1749" s="103" t="s">
        <v>227</v>
      </c>
      <c r="E1749" s="66">
        <v>3</v>
      </c>
      <c r="F1749" s="125">
        <v>13214.303362123203</v>
      </c>
      <c r="G1749" s="66" t="s">
        <v>30</v>
      </c>
      <c r="H1749" s="55">
        <f>VLOOKUP(G1749,'Rebuttal Alloc. Factors'!$B$2:$M$110,7,FALSE)</f>
        <v>0.4262831716003761</v>
      </c>
      <c r="I1749" s="56">
        <f t="shared" si="61"/>
        <v>5633.035147695392</v>
      </c>
      <c r="J1749" s="66"/>
    </row>
    <row r="1750" spans="1:10">
      <c r="A1750" s="64"/>
      <c r="B1750" s="105" t="s">
        <v>638</v>
      </c>
      <c r="C1750" s="102"/>
      <c r="D1750" s="103" t="s">
        <v>227</v>
      </c>
      <c r="E1750" s="66">
        <v>3</v>
      </c>
      <c r="F1750" s="125">
        <v>228.67498095129849</v>
      </c>
      <c r="G1750" s="66" t="s">
        <v>32</v>
      </c>
      <c r="H1750" s="55">
        <f>VLOOKUP(G1750,'Rebuttal Alloc. Factors'!$B$2:$M$110,7,FALSE)</f>
        <v>0.4262831716003761</v>
      </c>
      <c r="I1750" s="56">
        <f t="shared" si="61"/>
        <v>97.48029614557511</v>
      </c>
      <c r="J1750" s="66"/>
    </row>
    <row r="1751" spans="1:10">
      <c r="A1751" s="64"/>
      <c r="B1751" s="105" t="s">
        <v>638</v>
      </c>
      <c r="C1751" s="102"/>
      <c r="D1751" s="103" t="s">
        <v>227</v>
      </c>
      <c r="E1751" s="66">
        <v>3</v>
      </c>
      <c r="F1751" s="125">
        <v>-82331.709767919034</v>
      </c>
      <c r="G1751" s="66" t="s">
        <v>49</v>
      </c>
      <c r="H1751" s="55">
        <f>VLOOKUP(G1751,'Rebuttal Alloc. Factors'!$B$2:$M$110,7,FALSE)</f>
        <v>0.42474154366522493</v>
      </c>
      <c r="I1751" s="56">
        <f t="shared" si="61"/>
        <v>-34969.697499423208</v>
      </c>
      <c r="J1751" s="66"/>
    </row>
    <row r="1752" spans="1:10">
      <c r="A1752" s="64"/>
      <c r="B1752" s="105"/>
      <c r="C1752" s="102"/>
      <c r="D1752" s="103"/>
      <c r="E1752" s="66"/>
      <c r="F1752" s="177">
        <f>SUM(F1745:F1751)</f>
        <v>230567.45701956871</v>
      </c>
      <c r="G1752" s="66"/>
      <c r="H1752" s="55"/>
      <c r="I1752" s="177">
        <f>SUM(I1745:I1751)</f>
        <v>100118.23957742259</v>
      </c>
      <c r="J1752" s="66"/>
    </row>
    <row r="1753" spans="1:10">
      <c r="A1753" s="73"/>
      <c r="B1753" s="73" t="s">
        <v>13</v>
      </c>
      <c r="C1753" s="102"/>
      <c r="D1753" s="103"/>
      <c r="E1753" s="66"/>
      <c r="F1753" s="125"/>
      <c r="G1753" s="66"/>
      <c r="H1753" s="55"/>
      <c r="I1753" s="56"/>
      <c r="J1753" s="66"/>
    </row>
    <row r="1754" spans="1:10" ht="13.5" thickBot="1">
      <c r="A1754" s="73"/>
      <c r="B1754" s="73" t="s">
        <v>639</v>
      </c>
      <c r="C1754" s="102"/>
      <c r="D1754" s="103"/>
      <c r="E1754" s="66"/>
      <c r="F1754" s="262">
        <f>+F1710+F1715+F1719+F1721+F1736+F1743+F1752</f>
        <v>2151915.7843627203</v>
      </c>
      <c r="G1754" s="66"/>
      <c r="H1754" s="55"/>
      <c r="I1754" s="262">
        <f>+I1710+I1715+I1719+I1721+I1736+I1743+I1752</f>
        <v>919370.00388144841</v>
      </c>
      <c r="J1754" s="157" t="s">
        <v>493</v>
      </c>
    </row>
    <row r="1755" spans="1:10" ht="13.5" thickTop="1">
      <c r="A1755" s="73"/>
      <c r="B1755" s="73"/>
      <c r="C1755" s="73"/>
      <c r="D1755" s="147"/>
      <c r="E1755" s="66"/>
      <c r="F1755" s="125"/>
      <c r="G1755" s="66"/>
      <c r="H1755" s="66"/>
      <c r="I1755" s="74"/>
      <c r="J1755" s="56"/>
    </row>
    <row r="1756" spans="1:10">
      <c r="A1756" s="73"/>
      <c r="B1756" s="242" t="s">
        <v>493</v>
      </c>
      <c r="C1756" s="73" t="s">
        <v>712</v>
      </c>
      <c r="D1756" s="147"/>
      <c r="E1756" s="66"/>
      <c r="F1756" s="125"/>
      <c r="G1756" s="66"/>
      <c r="H1756" s="66"/>
      <c r="I1756" s="74"/>
      <c r="J1756" s="56"/>
    </row>
    <row r="1757" spans="1:10">
      <c r="A1757" s="73"/>
      <c r="B1757" s="73"/>
      <c r="C1757" s="73"/>
      <c r="D1757" s="147"/>
      <c r="E1757" s="66"/>
      <c r="F1757" s="125"/>
      <c r="G1757" s="66"/>
      <c r="H1757" s="66"/>
      <c r="I1757" s="74"/>
      <c r="J1757" s="56"/>
    </row>
    <row r="1758" spans="1:10" ht="13.5" thickBot="1">
      <c r="A1758" s="64"/>
      <c r="B1758" s="16" t="s">
        <v>12</v>
      </c>
      <c r="C1758" s="64"/>
      <c r="D1758" s="147"/>
      <c r="E1758" s="66"/>
      <c r="F1758" s="137"/>
      <c r="G1758" s="61"/>
      <c r="H1758" s="61"/>
      <c r="I1758" s="91"/>
      <c r="J1758" s="96"/>
    </row>
    <row r="1759" spans="1:10">
      <c r="A1759" s="76"/>
      <c r="B1759" s="77"/>
      <c r="C1759" s="77"/>
      <c r="D1759" s="151"/>
      <c r="E1759" s="78"/>
      <c r="F1759" s="124"/>
      <c r="G1759" s="78"/>
      <c r="H1759" s="78"/>
      <c r="I1759" s="79"/>
      <c r="J1759" s="80"/>
    </row>
    <row r="1760" spans="1:10">
      <c r="A1760" s="81"/>
      <c r="B1760" s="84"/>
      <c r="C1760" s="73"/>
      <c r="D1760" s="147"/>
      <c r="E1760" s="66"/>
      <c r="F1760" s="125"/>
      <c r="G1760" s="66"/>
      <c r="H1760" s="66"/>
      <c r="I1760" s="74"/>
      <c r="J1760" s="83"/>
    </row>
    <row r="1761" spans="1:10">
      <c r="A1761" s="81"/>
      <c r="B1761" s="84"/>
      <c r="C1761" s="73"/>
      <c r="D1761" s="147"/>
      <c r="E1761" s="66"/>
      <c r="F1761" s="125"/>
      <c r="G1761" s="66"/>
      <c r="H1761" s="66"/>
      <c r="I1761" s="74"/>
      <c r="J1761" s="83"/>
    </row>
    <row r="1762" spans="1:10">
      <c r="A1762" s="81"/>
      <c r="B1762" s="73"/>
      <c r="C1762" s="73"/>
      <c r="D1762" s="147"/>
      <c r="E1762" s="66"/>
      <c r="F1762" s="125"/>
      <c r="G1762" s="66"/>
      <c r="H1762" s="66"/>
      <c r="I1762" s="74"/>
      <c r="J1762" s="83"/>
    </row>
    <row r="1763" spans="1:10">
      <c r="A1763" s="81"/>
      <c r="B1763" s="73"/>
      <c r="C1763" s="73"/>
      <c r="D1763" s="147"/>
      <c r="E1763" s="66"/>
      <c r="F1763" s="125"/>
      <c r="G1763" s="66"/>
      <c r="H1763" s="66"/>
      <c r="I1763" s="74"/>
      <c r="J1763" s="83"/>
    </row>
    <row r="1764" spans="1:10">
      <c r="A1764" s="81"/>
      <c r="B1764" s="73"/>
      <c r="C1764" s="73"/>
      <c r="D1764" s="147"/>
      <c r="E1764" s="66"/>
      <c r="F1764" s="125"/>
      <c r="G1764" s="66"/>
      <c r="H1764" s="66"/>
      <c r="I1764" s="74"/>
      <c r="J1764" s="83"/>
    </row>
    <row r="1765" spans="1:10">
      <c r="A1765" s="81"/>
      <c r="B1765" s="73"/>
      <c r="C1765" s="73"/>
      <c r="D1765" s="147"/>
      <c r="E1765" s="66"/>
      <c r="F1765" s="125"/>
      <c r="G1765" s="66"/>
      <c r="H1765" s="66"/>
      <c r="I1765" s="74"/>
      <c r="J1765" s="83"/>
    </row>
    <row r="1766" spans="1:10">
      <c r="A1766" s="81"/>
      <c r="B1766" s="73"/>
      <c r="C1766" s="73"/>
      <c r="D1766" s="147"/>
      <c r="E1766" s="66"/>
      <c r="F1766" s="125"/>
      <c r="G1766" s="66"/>
      <c r="H1766" s="66"/>
      <c r="I1766" s="74"/>
      <c r="J1766" s="83"/>
    </row>
    <row r="1767" spans="1:10">
      <c r="A1767" s="81"/>
      <c r="B1767" s="73"/>
      <c r="C1767" s="73"/>
      <c r="D1767" s="147"/>
      <c r="E1767" s="66"/>
      <c r="F1767" s="125"/>
      <c r="G1767" s="66"/>
      <c r="H1767" s="66"/>
      <c r="I1767" s="74"/>
      <c r="J1767" s="83"/>
    </row>
    <row r="1768" spans="1:10" ht="13.5" thickBot="1">
      <c r="A1768" s="97"/>
      <c r="B1768" s="98"/>
      <c r="C1768" s="98"/>
      <c r="D1768" s="152"/>
      <c r="E1768" s="99"/>
      <c r="F1768" s="126"/>
      <c r="G1768" s="99"/>
      <c r="H1768" s="99"/>
      <c r="I1768" s="100"/>
      <c r="J1768" s="101"/>
    </row>
    <row r="1769" spans="1:10">
      <c r="A1769" s="65"/>
      <c r="B1769" s="65"/>
      <c r="C1769" s="65"/>
      <c r="D1769" s="54"/>
      <c r="E1769" s="54"/>
      <c r="F1769" s="138"/>
      <c r="G1769" s="54"/>
      <c r="H1769" s="54"/>
      <c r="I1769" s="148"/>
      <c r="J1769" s="59"/>
    </row>
    <row r="1770" spans="1:10">
      <c r="A1770" s="65"/>
      <c r="B1770" s="6" t="str">
        <f>Inputs!$D$2</f>
        <v>Rocky Mountain Power</v>
      </c>
      <c r="C1770" s="49"/>
      <c r="D1770" s="52"/>
      <c r="E1770" s="52"/>
      <c r="F1770" s="116"/>
      <c r="G1770" s="52"/>
      <c r="H1770" s="52"/>
      <c r="I1770" s="60" t="s">
        <v>0</v>
      </c>
      <c r="J1770" s="61">
        <v>12.27</v>
      </c>
    </row>
    <row r="1771" spans="1:10">
      <c r="A1771" s="65"/>
      <c r="B1771" s="6" t="str">
        <f>Inputs!$D$3</f>
        <v>Utah General Rate Case - June 2015</v>
      </c>
      <c r="C1771" s="49"/>
      <c r="D1771" s="52"/>
      <c r="E1771" s="52"/>
      <c r="F1771" s="116"/>
      <c r="G1771" s="52"/>
      <c r="H1771" s="52"/>
      <c r="I1771" s="50"/>
      <c r="J1771" s="62"/>
    </row>
    <row r="1772" spans="1:10">
      <c r="A1772" s="65"/>
      <c r="B1772" s="25" t="s">
        <v>635</v>
      </c>
      <c r="C1772" s="49"/>
      <c r="D1772" s="52"/>
      <c r="E1772" s="52"/>
      <c r="F1772" s="116"/>
      <c r="G1772" s="52"/>
      <c r="H1772" s="52"/>
      <c r="I1772" s="50"/>
      <c r="J1772" s="62"/>
    </row>
    <row r="1773" spans="1:10">
      <c r="A1773" s="65"/>
      <c r="B1773" s="49"/>
      <c r="C1773" s="49"/>
      <c r="D1773" s="52"/>
      <c r="E1773" s="52"/>
      <c r="F1773" s="116"/>
      <c r="G1773" s="52"/>
      <c r="H1773" s="52"/>
      <c r="I1773" s="50"/>
      <c r="J1773" s="62"/>
    </row>
    <row r="1774" spans="1:10">
      <c r="A1774" s="65"/>
      <c r="B1774" s="49"/>
      <c r="C1774" s="49"/>
      <c r="D1774" s="52"/>
      <c r="E1774" s="52"/>
      <c r="F1774" s="117" t="s">
        <v>583</v>
      </c>
      <c r="G1774" s="52"/>
      <c r="H1774" s="52"/>
      <c r="I1774" s="50"/>
      <c r="J1774" s="62"/>
    </row>
    <row r="1775" spans="1:10">
      <c r="A1775" s="65"/>
      <c r="B1775" s="49"/>
      <c r="C1775" s="49"/>
      <c r="D1775" s="52"/>
      <c r="E1775" s="52"/>
      <c r="F1775" s="117" t="s">
        <v>1</v>
      </c>
      <c r="G1775" s="52"/>
      <c r="H1775" s="52"/>
      <c r="I1775" s="63" t="str">
        <f>+Inputs!$D$6</f>
        <v>UTAH</v>
      </c>
      <c r="J1775" s="52"/>
    </row>
    <row r="1776" spans="1:10">
      <c r="A1776" s="65"/>
      <c r="B1776" s="49"/>
      <c r="C1776" s="49"/>
      <c r="D1776" s="33" t="s">
        <v>2</v>
      </c>
      <c r="E1776" s="33" t="s">
        <v>3</v>
      </c>
      <c r="F1776" s="38" t="s">
        <v>4</v>
      </c>
      <c r="G1776" s="33" t="s">
        <v>5</v>
      </c>
      <c r="H1776" s="39" t="s">
        <v>6</v>
      </c>
      <c r="I1776" s="34" t="s">
        <v>7</v>
      </c>
      <c r="J1776" s="33" t="s">
        <v>8</v>
      </c>
    </row>
    <row r="1777" spans="1:10">
      <c r="A1777" s="73"/>
      <c r="B1777" s="7" t="s">
        <v>615</v>
      </c>
      <c r="C1777" s="73"/>
      <c r="D1777" s="66"/>
      <c r="E1777" s="66"/>
      <c r="F1777" s="125"/>
      <c r="G1777" s="66"/>
      <c r="H1777" s="66"/>
      <c r="I1777" s="82"/>
      <c r="J1777" s="70"/>
    </row>
    <row r="1778" spans="1:10">
      <c r="A1778" s="73"/>
      <c r="B1778" s="69" t="s">
        <v>268</v>
      </c>
      <c r="C1778" s="158"/>
      <c r="D1778" s="103" t="s">
        <v>269</v>
      </c>
      <c r="E1778" s="103">
        <v>3</v>
      </c>
      <c r="F1778" s="56">
        <v>-28005589.046387941</v>
      </c>
      <c r="G1778" s="71" t="s">
        <v>28</v>
      </c>
      <c r="H1778" s="55">
        <f>VLOOKUP(G1778,'Rebuttal Alloc. Factors'!$B$2:$M$110,7,FALSE)</f>
        <v>0.4262831716003761</v>
      </c>
      <c r="I1778" s="56">
        <f t="shared" ref="I1778:I1785" si="62">F1778*H1778</f>
        <v>-11938311.321231004</v>
      </c>
      <c r="J1778" s="67"/>
    </row>
    <row r="1779" spans="1:10">
      <c r="A1779" s="73"/>
      <c r="B1779" s="69"/>
      <c r="C1779" s="158"/>
      <c r="D1779" s="103"/>
      <c r="E1779" s="103"/>
      <c r="F1779" s="56"/>
      <c r="G1779" s="71"/>
      <c r="H1779" s="55"/>
      <c r="I1779" s="56"/>
      <c r="J1779" s="67"/>
    </row>
    <row r="1780" spans="1:10">
      <c r="A1780" s="73"/>
      <c r="B1780" s="149" t="s">
        <v>270</v>
      </c>
      <c r="C1780" s="65"/>
      <c r="D1780" s="54" t="s">
        <v>226</v>
      </c>
      <c r="E1780" s="103">
        <v>3</v>
      </c>
      <c r="F1780" s="82">
        <v>-883908.00092096254</v>
      </c>
      <c r="G1780" s="190" t="s">
        <v>28</v>
      </c>
      <c r="H1780" s="55">
        <f>VLOOKUP(G1780,'Rebuttal Alloc. Factors'!$B$2:$M$110,7,FALSE)</f>
        <v>0.4262831716003761</v>
      </c>
      <c r="I1780" s="56">
        <f t="shared" ref="I1780" si="63">F1780*H1780</f>
        <v>-376795.1060355361</v>
      </c>
      <c r="J1780" s="68"/>
    </row>
    <row r="1781" spans="1:10">
      <c r="A1781" s="73"/>
      <c r="B1781" s="149" t="s">
        <v>270</v>
      </c>
      <c r="C1781" s="65"/>
      <c r="D1781" s="54" t="s">
        <v>226</v>
      </c>
      <c r="E1781" s="103">
        <v>3</v>
      </c>
      <c r="F1781" s="82">
        <v>-404660.17622447014</v>
      </c>
      <c r="G1781" s="190" t="s">
        <v>30</v>
      </c>
      <c r="H1781" s="55">
        <f>VLOOKUP(G1781,'Rebuttal Alloc. Factors'!$B$2:$M$110,7,FALSE)</f>
        <v>0.4262831716003761</v>
      </c>
      <c r="I1781" s="56">
        <f t="shared" si="62"/>
        <v>-172499.82334133424</v>
      </c>
      <c r="J1781" s="68"/>
    </row>
    <row r="1782" spans="1:10">
      <c r="A1782" s="73"/>
      <c r="B1782" s="149" t="s">
        <v>270</v>
      </c>
      <c r="C1782" s="65"/>
      <c r="D1782" s="54" t="s">
        <v>226</v>
      </c>
      <c r="E1782" s="103">
        <v>3</v>
      </c>
      <c r="F1782" s="82">
        <v>706606.09004189074</v>
      </c>
      <c r="G1782" s="190" t="s">
        <v>32</v>
      </c>
      <c r="H1782" s="55">
        <f>VLOOKUP(G1782,'Rebuttal Alloc. Factors'!$B$2:$M$110,7,FALSE)</f>
        <v>0.4262831716003761</v>
      </c>
      <c r="I1782" s="56">
        <f t="shared" ref="I1782" si="64">F1782*H1782</f>
        <v>301214.28513519809</v>
      </c>
      <c r="J1782" s="68"/>
    </row>
    <row r="1783" spans="1:10">
      <c r="A1783" s="73"/>
      <c r="B1783" s="149"/>
      <c r="C1783" s="65"/>
      <c r="D1783" s="54"/>
      <c r="E1783" s="103"/>
      <c r="F1783" s="220">
        <f>SUM(F1780:F1782)</f>
        <v>-581962.08710354194</v>
      </c>
      <c r="G1783" s="190"/>
      <c r="H1783" s="55"/>
      <c r="I1783" s="185">
        <f>SUM(I1780:I1782)</f>
        <v>-248080.6442416723</v>
      </c>
      <c r="J1783" s="68"/>
    </row>
    <row r="1784" spans="1:10">
      <c r="A1784" s="73"/>
      <c r="B1784" s="149"/>
      <c r="C1784" s="65"/>
      <c r="D1784" s="54"/>
      <c r="E1784" s="103"/>
      <c r="F1784" s="82"/>
      <c r="G1784" s="190"/>
      <c r="H1784" s="55"/>
      <c r="I1784" s="56"/>
      <c r="J1784" s="68"/>
    </row>
    <row r="1785" spans="1:10">
      <c r="A1785" s="73"/>
      <c r="B1785" s="65" t="s">
        <v>271</v>
      </c>
      <c r="C1785" s="65"/>
      <c r="D1785" s="66" t="s">
        <v>272</v>
      </c>
      <c r="E1785" s="103">
        <v>3</v>
      </c>
      <c r="F1785" s="82">
        <v>7183476.573686366</v>
      </c>
      <c r="G1785" s="115" t="s">
        <v>28</v>
      </c>
      <c r="H1785" s="55">
        <f>VLOOKUP(G1785,'Rebuttal Alloc. Factors'!$B$2:$M$110,7,FALSE)</f>
        <v>0.4262831716003761</v>
      </c>
      <c r="I1785" s="56">
        <f t="shared" si="62"/>
        <v>3062195.1769480268</v>
      </c>
      <c r="J1785" s="68"/>
    </row>
    <row r="1786" spans="1:10">
      <c r="A1786" s="73"/>
      <c r="B1786" s="65" t="s">
        <v>271</v>
      </c>
      <c r="C1786" s="65"/>
      <c r="D1786" s="66" t="s">
        <v>272</v>
      </c>
      <c r="E1786" s="103">
        <v>3</v>
      </c>
      <c r="F1786" s="82">
        <v>2462588.0404077768</v>
      </c>
      <c r="G1786" s="115" t="s">
        <v>307</v>
      </c>
      <c r="H1786" s="55">
        <f>VLOOKUP(G1786,'Rebuttal Alloc. Factors'!$B$2:$M$110,7,FALSE)</f>
        <v>0.4262831716003761</v>
      </c>
      <c r="I1786" s="56">
        <f t="shared" ref="I1786" si="65">F1786*H1786</f>
        <v>1049759.8402101821</v>
      </c>
      <c r="J1786" s="68"/>
    </row>
    <row r="1787" spans="1:10">
      <c r="A1787" s="73"/>
      <c r="B1787" s="65"/>
      <c r="C1787" s="65"/>
      <c r="D1787" s="66"/>
      <c r="E1787" s="103"/>
      <c r="F1787" s="220">
        <f>SUM(F1785:F1786)</f>
        <v>9646064.6140941419</v>
      </c>
      <c r="G1787" s="115"/>
      <c r="H1787" s="55"/>
      <c r="I1787" s="185">
        <f>SUM(I1785:I1786)</f>
        <v>4111955.0171582089</v>
      </c>
      <c r="J1787" s="68"/>
    </row>
    <row r="1788" spans="1:10">
      <c r="A1788" s="73"/>
      <c r="B1788" s="65"/>
      <c r="C1788" s="65"/>
      <c r="D1788" s="66"/>
      <c r="E1788" s="103"/>
      <c r="F1788" s="82"/>
      <c r="G1788" s="115"/>
      <c r="H1788" s="55"/>
      <c r="I1788" s="56"/>
      <c r="J1788" s="68"/>
    </row>
    <row r="1789" spans="1:10">
      <c r="A1789" s="73"/>
      <c r="B1789" s="73" t="s">
        <v>273</v>
      </c>
      <c r="C1789" s="73"/>
      <c r="D1789" s="147" t="s">
        <v>228</v>
      </c>
      <c r="E1789" s="103">
        <v>3</v>
      </c>
      <c r="F1789" s="93">
        <v>-513023.74383354187</v>
      </c>
      <c r="G1789" s="115" t="s">
        <v>28</v>
      </c>
      <c r="H1789" s="55">
        <f>VLOOKUP(G1789,'Rebuttal Alloc. Factors'!$B$2:$M$110,7,FALSE)</f>
        <v>0.4262831716003761</v>
      </c>
      <c r="I1789" s="56">
        <f t="shared" ref="I1789" si="66">F1789*H1789</f>
        <v>-218693.38862766113</v>
      </c>
      <c r="J1789" s="68"/>
    </row>
    <row r="1790" spans="1:10">
      <c r="A1790" s="73"/>
      <c r="B1790" s="73"/>
      <c r="C1790" s="73"/>
      <c r="D1790" s="147"/>
      <c r="E1790" s="103"/>
      <c r="F1790" s="93"/>
      <c r="G1790" s="115"/>
      <c r="H1790" s="55"/>
      <c r="I1790" s="53"/>
      <c r="J1790" s="68"/>
    </row>
    <row r="1791" spans="1:10">
      <c r="A1791" s="73"/>
      <c r="B1791" s="73" t="s">
        <v>274</v>
      </c>
      <c r="C1791" s="73"/>
      <c r="D1791" s="147">
        <v>108360</v>
      </c>
      <c r="E1791" s="103">
        <v>3</v>
      </c>
      <c r="F1791" s="93">
        <v>-142686.19254871691</v>
      </c>
      <c r="G1791" s="115" t="s">
        <v>187</v>
      </c>
      <c r="H1791" s="55" t="s">
        <v>26</v>
      </c>
      <c r="I1791" s="53">
        <v>-54829.200270875008</v>
      </c>
      <c r="J1791" s="68"/>
    </row>
    <row r="1792" spans="1:10">
      <c r="A1792" s="73"/>
      <c r="B1792" s="73" t="s">
        <v>274</v>
      </c>
      <c r="C1792" s="73"/>
      <c r="D1792" s="147">
        <v>108361</v>
      </c>
      <c r="E1792" s="103">
        <v>3</v>
      </c>
      <c r="F1792" s="93">
        <v>-214146.84760411602</v>
      </c>
      <c r="G1792" s="115" t="s">
        <v>187</v>
      </c>
      <c r="H1792" s="55" t="s">
        <v>26</v>
      </c>
      <c r="I1792" s="53">
        <v>-82288.974041084992</v>
      </c>
      <c r="J1792" s="68"/>
    </row>
    <row r="1793" spans="1:10">
      <c r="A1793" s="73"/>
      <c r="B1793" s="89" t="s">
        <v>274</v>
      </c>
      <c r="C1793" s="73"/>
      <c r="D1793" s="147">
        <v>108362</v>
      </c>
      <c r="E1793" s="103">
        <v>3</v>
      </c>
      <c r="F1793" s="93">
        <v>-2115393.5257599456</v>
      </c>
      <c r="G1793" s="115" t="s">
        <v>187</v>
      </c>
      <c r="H1793" s="55" t="s">
        <v>26</v>
      </c>
      <c r="I1793" s="53">
        <v>-812870.06965305284</v>
      </c>
      <c r="J1793" s="68"/>
    </row>
    <row r="1794" spans="1:10">
      <c r="A1794" s="73"/>
      <c r="B1794" s="73" t="s">
        <v>274</v>
      </c>
      <c r="C1794" s="73"/>
      <c r="D1794" s="147">
        <v>108363</v>
      </c>
      <c r="E1794" s="103">
        <v>3</v>
      </c>
      <c r="F1794" s="93">
        <v>0</v>
      </c>
      <c r="G1794" s="115" t="s">
        <v>187</v>
      </c>
      <c r="H1794" s="55" t="s">
        <v>26</v>
      </c>
      <c r="I1794" s="53">
        <v>0</v>
      </c>
      <c r="J1794" s="68"/>
    </row>
    <row r="1795" spans="1:10">
      <c r="A1795" s="73"/>
      <c r="B1795" s="89" t="s">
        <v>274</v>
      </c>
      <c r="C1795" s="73"/>
      <c r="D1795" s="147">
        <v>108364</v>
      </c>
      <c r="E1795" s="103">
        <v>3</v>
      </c>
      <c r="F1795" s="93">
        <v>-2427950.8437529448</v>
      </c>
      <c r="G1795" s="115" t="s">
        <v>187</v>
      </c>
      <c r="H1795" s="55" t="s">
        <v>26</v>
      </c>
      <c r="I1795" s="53">
        <v>-932974.66757001355</v>
      </c>
      <c r="J1795" s="68"/>
    </row>
    <row r="1796" spans="1:10">
      <c r="A1796" s="73"/>
      <c r="B1796" s="73" t="s">
        <v>274</v>
      </c>
      <c r="C1796" s="73"/>
      <c r="D1796" s="147">
        <v>108365</v>
      </c>
      <c r="E1796" s="103">
        <v>3</v>
      </c>
      <c r="F1796" s="93">
        <v>-1624467.2748213676</v>
      </c>
      <c r="G1796" s="115" t="s">
        <v>187</v>
      </c>
      <c r="H1796" s="55" t="s">
        <v>26</v>
      </c>
      <c r="I1796" s="53">
        <v>-624224.67061242089</v>
      </c>
      <c r="J1796" s="68"/>
    </row>
    <row r="1797" spans="1:10">
      <c r="A1797" s="73"/>
      <c r="B1797" s="73" t="s">
        <v>274</v>
      </c>
      <c r="C1797" s="73"/>
      <c r="D1797" s="147">
        <v>108366</v>
      </c>
      <c r="E1797" s="103">
        <v>3</v>
      </c>
      <c r="F1797" s="106">
        <v>-768917.53992793721</v>
      </c>
      <c r="G1797" s="115" t="s">
        <v>187</v>
      </c>
      <c r="H1797" s="55" t="s">
        <v>26</v>
      </c>
      <c r="I1797" s="53">
        <v>-295467.5083512594</v>
      </c>
      <c r="J1797" s="68"/>
    </row>
    <row r="1798" spans="1:10">
      <c r="A1798" s="73"/>
      <c r="B1798" s="65" t="s">
        <v>274</v>
      </c>
      <c r="C1798" s="65"/>
      <c r="D1798" s="54">
        <v>108367</v>
      </c>
      <c r="E1798" s="103">
        <v>3</v>
      </c>
      <c r="F1798" s="71">
        <v>-1810961.982319399</v>
      </c>
      <c r="G1798" s="115" t="s">
        <v>187</v>
      </c>
      <c r="H1798" s="55" t="s">
        <v>26</v>
      </c>
      <c r="I1798" s="53">
        <v>-695887.91625811718</v>
      </c>
      <c r="J1798" s="68"/>
    </row>
    <row r="1799" spans="1:10">
      <c r="A1799" s="73"/>
      <c r="B1799" s="69" t="s">
        <v>274</v>
      </c>
      <c r="C1799" s="65"/>
      <c r="D1799" s="54">
        <v>108368</v>
      </c>
      <c r="E1799" s="103">
        <v>3</v>
      </c>
      <c r="F1799" s="71">
        <v>-2781171.8471851139</v>
      </c>
      <c r="G1799" s="115" t="s">
        <v>187</v>
      </c>
      <c r="H1799" s="55" t="s">
        <v>26</v>
      </c>
      <c r="I1799" s="53">
        <v>-1068704.8653636761</v>
      </c>
      <c r="J1799" s="68"/>
    </row>
    <row r="1800" spans="1:10">
      <c r="A1800" s="73"/>
      <c r="B1800" s="73" t="s">
        <v>274</v>
      </c>
      <c r="C1800" s="73"/>
      <c r="D1800" s="147">
        <v>108369</v>
      </c>
      <c r="E1800" s="103">
        <v>3</v>
      </c>
      <c r="F1800" s="106">
        <v>-1505929.2428202215</v>
      </c>
      <c r="G1800" s="115" t="s">
        <v>187</v>
      </c>
      <c r="H1800" s="55" t="s">
        <v>26</v>
      </c>
      <c r="I1800" s="53">
        <v>-578674.74472111929</v>
      </c>
      <c r="J1800" s="68"/>
    </row>
    <row r="1801" spans="1:10">
      <c r="A1801" s="73"/>
      <c r="B1801" s="73" t="s">
        <v>274</v>
      </c>
      <c r="C1801" s="73"/>
      <c r="D1801" s="147">
        <v>108370</v>
      </c>
      <c r="E1801" s="103">
        <v>3</v>
      </c>
      <c r="F1801" s="106">
        <v>-423263.36152852641</v>
      </c>
      <c r="G1801" s="115" t="s">
        <v>187</v>
      </c>
      <c r="H1801" s="55" t="s">
        <v>26</v>
      </c>
      <c r="I1801" s="53">
        <v>-162644.97077142028</v>
      </c>
      <c r="J1801" s="68"/>
    </row>
    <row r="1802" spans="1:10">
      <c r="A1802" s="73"/>
      <c r="B1802" s="84" t="s">
        <v>274</v>
      </c>
      <c r="C1802" s="73"/>
      <c r="D1802" s="147">
        <v>108371</v>
      </c>
      <c r="E1802" s="103">
        <v>3</v>
      </c>
      <c r="F1802" s="106">
        <v>-21143.339361913742</v>
      </c>
      <c r="G1802" s="115" t="s">
        <v>187</v>
      </c>
      <c r="H1802" s="55" t="s">
        <v>26</v>
      </c>
      <c r="I1802" s="53">
        <v>-8124.6290728070016</v>
      </c>
      <c r="J1802" s="147"/>
    </row>
    <row r="1803" spans="1:10">
      <c r="A1803" s="73"/>
      <c r="B1803" s="89" t="s">
        <v>274</v>
      </c>
      <c r="C1803" s="73"/>
      <c r="D1803" s="147">
        <v>108373</v>
      </c>
      <c r="E1803" s="103">
        <v>3</v>
      </c>
      <c r="F1803" s="106">
        <v>-146574.68693020602</v>
      </c>
      <c r="G1803" s="115" t="s">
        <v>187</v>
      </c>
      <c r="H1803" s="55" t="s">
        <v>26</v>
      </c>
      <c r="I1803" s="53">
        <v>-56323.409580034669</v>
      </c>
      <c r="J1803" s="147"/>
    </row>
    <row r="1804" spans="1:10">
      <c r="A1804" s="73"/>
      <c r="B1804" s="89"/>
      <c r="C1804" s="73"/>
      <c r="D1804" s="147"/>
      <c r="E1804" s="103"/>
      <c r="F1804" s="261">
        <f>SUM(F1791:F1803)</f>
        <v>-13982606.684560411</v>
      </c>
      <c r="G1804" s="115"/>
      <c r="H1804" s="55"/>
      <c r="I1804" s="218">
        <f>SUM(I1791:I1803)</f>
        <v>-5373015.6262658797</v>
      </c>
      <c r="J1804" s="147"/>
    </row>
    <row r="1805" spans="1:10">
      <c r="A1805" s="73"/>
      <c r="B1805" s="89"/>
      <c r="C1805" s="73"/>
      <c r="D1805" s="147"/>
      <c r="E1805" s="103"/>
      <c r="F1805" s="106"/>
      <c r="G1805" s="115"/>
      <c r="H1805" s="55"/>
      <c r="I1805" s="56"/>
      <c r="J1805" s="67"/>
    </row>
    <row r="1806" spans="1:10">
      <c r="A1806" s="73"/>
      <c r="B1806" s="89" t="s">
        <v>275</v>
      </c>
      <c r="C1806" s="73"/>
      <c r="D1806" s="147" t="s">
        <v>276</v>
      </c>
      <c r="E1806" s="103">
        <v>3</v>
      </c>
      <c r="F1806" s="106">
        <v>-4171133.0695547648</v>
      </c>
      <c r="G1806" s="115" t="s">
        <v>187</v>
      </c>
      <c r="H1806" s="55" t="s">
        <v>26</v>
      </c>
      <c r="I1806" s="53">
        <v>-620383.20303428173</v>
      </c>
      <c r="J1806" s="147"/>
    </row>
    <row r="1807" spans="1:10">
      <c r="A1807" s="73"/>
      <c r="B1807" s="89" t="s">
        <v>275</v>
      </c>
      <c r="C1807" s="73"/>
      <c r="D1807" s="147" t="s">
        <v>276</v>
      </c>
      <c r="E1807" s="103">
        <v>3</v>
      </c>
      <c r="F1807" s="106">
        <v>2092662.8303807322</v>
      </c>
      <c r="G1807" s="115" t="s">
        <v>113</v>
      </c>
      <c r="H1807" s="55">
        <f>VLOOKUP(G1807,'Rebuttal Alloc. Factors'!$B$2:$M$110,7,FALSE)</f>
        <v>0.461289372337361</v>
      </c>
      <c r="I1807" s="56">
        <f t="shared" ref="I1807:I1809" si="67">F1807*H1807</f>
        <v>965323.12354005326</v>
      </c>
      <c r="J1807" s="67"/>
    </row>
    <row r="1808" spans="1:10">
      <c r="A1808" s="73"/>
      <c r="B1808" s="84" t="s">
        <v>275</v>
      </c>
      <c r="C1808" s="73"/>
      <c r="D1808" s="147" t="s">
        <v>276</v>
      </c>
      <c r="E1808" s="103">
        <v>3</v>
      </c>
      <c r="F1808" s="106">
        <v>-36774.650872755155</v>
      </c>
      <c r="G1808" s="115" t="s">
        <v>9</v>
      </c>
      <c r="H1808" s="55">
        <f>VLOOKUP(G1808,'Rebuttal Alloc. Factors'!$B$2:$M$110,7,FALSE)</f>
        <v>0.41971722672390366</v>
      </c>
      <c r="I1808" s="56">
        <f t="shared" si="67"/>
        <v>-15434.954478052578</v>
      </c>
      <c r="J1808" s="56"/>
    </row>
    <row r="1809" spans="1:10">
      <c r="A1809" s="64"/>
      <c r="B1809" s="84" t="s">
        <v>275</v>
      </c>
      <c r="C1809" s="73"/>
      <c r="D1809" s="147" t="s">
        <v>276</v>
      </c>
      <c r="E1809" s="103">
        <v>3</v>
      </c>
      <c r="F1809" s="106">
        <v>-1321059.7114976202</v>
      </c>
      <c r="G1809" s="66" t="s">
        <v>28</v>
      </c>
      <c r="H1809" s="55">
        <f>VLOOKUP(G1809,'Rebuttal Alloc. Factors'!$B$2:$M$110,7,FALSE)</f>
        <v>0.4262831716003761</v>
      </c>
      <c r="I1809" s="56">
        <f t="shared" si="67"/>
        <v>-563145.52369068342</v>
      </c>
      <c r="J1809" s="56"/>
    </row>
    <row r="1810" spans="1:10">
      <c r="A1810" s="64"/>
      <c r="B1810" s="84" t="s">
        <v>275</v>
      </c>
      <c r="C1810" s="73"/>
      <c r="D1810" s="147" t="s">
        <v>276</v>
      </c>
      <c r="E1810" s="103">
        <v>3</v>
      </c>
      <c r="F1810" s="106">
        <v>-8882818.3245943487</v>
      </c>
      <c r="G1810" s="66" t="s">
        <v>49</v>
      </c>
      <c r="H1810" s="55">
        <f>VLOOKUP(G1810,'Rebuttal Alloc. Factors'!$B$2:$M$110,7,FALSE)</f>
        <v>0.42474154366522493</v>
      </c>
      <c r="I1810" s="56">
        <f t="shared" ref="I1810" si="68">F1810*H1810</f>
        <v>-3772901.9672859507</v>
      </c>
      <c r="J1810" s="67"/>
    </row>
    <row r="1811" spans="1:10">
      <c r="A1811" s="64"/>
      <c r="B1811" s="73"/>
      <c r="C1811" s="73"/>
      <c r="D1811" s="147"/>
      <c r="E1811" s="103"/>
      <c r="F1811" s="261">
        <f>SUM(F1806:F1810)</f>
        <v>-12319122.926138757</v>
      </c>
      <c r="G1811" s="66"/>
      <c r="H1811" s="55"/>
      <c r="I1811" s="261">
        <f>SUM(I1806:I1810)</f>
        <v>-4006542.524948915</v>
      </c>
      <c r="J1811" s="66"/>
    </row>
    <row r="1812" spans="1:10">
      <c r="A1812" s="64"/>
      <c r="B1812" s="73"/>
      <c r="C1812" s="73"/>
      <c r="D1812" s="147"/>
      <c r="E1812" s="103"/>
      <c r="F1812" s="125" t="s">
        <v>13</v>
      </c>
      <c r="G1812" s="123"/>
      <c r="H1812" s="55"/>
      <c r="I1812" s="56"/>
      <c r="J1812" s="66"/>
    </row>
    <row r="1813" spans="1:10">
      <c r="A1813" s="64"/>
      <c r="B1813" s="73" t="s">
        <v>277</v>
      </c>
      <c r="C1813" s="73"/>
      <c r="D1813" s="147" t="s">
        <v>278</v>
      </c>
      <c r="E1813" s="103">
        <v>3</v>
      </c>
      <c r="F1813" s="125">
        <v>1898067.3982814252</v>
      </c>
      <c r="G1813" s="123" t="s">
        <v>9</v>
      </c>
      <c r="H1813" s="55">
        <f>VLOOKUP(G1813,'Rebuttal Alloc. Factors'!$B$2:$M$110,7,FALSE)</f>
        <v>0.41971722672390366</v>
      </c>
      <c r="I1813" s="56">
        <f t="shared" ref="I1813" si="69">F1813*H1813</f>
        <v>796651.58454173489</v>
      </c>
      <c r="J1813" s="66"/>
    </row>
    <row r="1814" spans="1:10">
      <c r="A1814" s="64"/>
      <c r="B1814" s="73"/>
      <c r="C1814" s="73"/>
      <c r="D1814" s="147"/>
      <c r="E1814" s="103"/>
      <c r="F1814" s="125"/>
      <c r="G1814" s="66"/>
      <c r="H1814" s="55"/>
      <c r="I1814" s="56"/>
      <c r="J1814" s="66"/>
    </row>
    <row r="1815" spans="1:10">
      <c r="A1815" s="64"/>
      <c r="B1815" s="73" t="s">
        <v>283</v>
      </c>
      <c r="C1815" s="73"/>
      <c r="D1815" s="147" t="s">
        <v>284</v>
      </c>
      <c r="E1815" s="103">
        <v>3</v>
      </c>
      <c r="F1815" s="106">
        <v>168048.2308232006</v>
      </c>
      <c r="G1815" s="115" t="s">
        <v>187</v>
      </c>
      <c r="H1815" s="55" t="s">
        <v>26</v>
      </c>
      <c r="I1815" s="53">
        <v>-1.8189894035458565E-12</v>
      </c>
      <c r="J1815" s="66"/>
    </row>
    <row r="1816" spans="1:10">
      <c r="A1816" s="64"/>
      <c r="B1816" s="73" t="s">
        <v>283</v>
      </c>
      <c r="C1816" s="73"/>
      <c r="D1816" s="147" t="s">
        <v>284</v>
      </c>
      <c r="E1816" s="103">
        <v>3</v>
      </c>
      <c r="F1816" s="106">
        <v>6894.5239659114741</v>
      </c>
      <c r="G1816" s="115" t="s">
        <v>113</v>
      </c>
      <c r="H1816" s="55">
        <f>VLOOKUP(G1816,'Rebuttal Alloc. Factors'!$B$2:$M$110,7,FALSE)</f>
        <v>0.461289372337361</v>
      </c>
      <c r="I1816" s="56">
        <f t="shared" ref="I1816:I1817" si="70">F1816*H1816</f>
        <v>3180.3706328001967</v>
      </c>
      <c r="J1816" s="66"/>
    </row>
    <row r="1817" spans="1:10">
      <c r="A1817" s="64"/>
      <c r="B1817" s="73" t="s">
        <v>283</v>
      </c>
      <c r="C1817" s="73"/>
      <c r="D1817" s="147" t="s">
        <v>284</v>
      </c>
      <c r="E1817" s="103">
        <v>3</v>
      </c>
      <c r="F1817" s="106">
        <v>931972.19924860448</v>
      </c>
      <c r="G1817" s="115" t="s">
        <v>49</v>
      </c>
      <c r="H1817" s="55">
        <f>VLOOKUP(G1817,'Rebuttal Alloc. Factors'!$B$2:$M$110,7,FALSE)</f>
        <v>0.42474154366522493</v>
      </c>
      <c r="I1817" s="56">
        <f t="shared" si="70"/>
        <v>395847.31056192686</v>
      </c>
      <c r="J1817" s="66"/>
    </row>
    <row r="1818" spans="1:10">
      <c r="A1818" s="64"/>
      <c r="B1818" s="73"/>
      <c r="C1818" s="73"/>
      <c r="D1818" s="147"/>
      <c r="E1818" s="103"/>
      <c r="F1818" s="177">
        <f>SUM(F1815:F1817)</f>
        <v>1106914.9540377166</v>
      </c>
      <c r="G1818" s="115"/>
      <c r="H1818" s="55"/>
      <c r="I1818" s="185">
        <f>SUM(I1815:I1817)</f>
        <v>399027.68119472708</v>
      </c>
      <c r="J1818" s="66"/>
    </row>
    <row r="1819" spans="1:10">
      <c r="A1819" s="64"/>
      <c r="B1819" s="73"/>
      <c r="C1819" s="73"/>
      <c r="D1819" s="147"/>
      <c r="E1819" s="103"/>
      <c r="F1819" s="125"/>
      <c r="G1819" s="115"/>
      <c r="H1819" s="55"/>
      <c r="I1819" s="56"/>
      <c r="J1819" s="66"/>
    </row>
    <row r="1820" spans="1:10">
      <c r="A1820" s="64"/>
      <c r="B1820" s="73" t="s">
        <v>281</v>
      </c>
      <c r="C1820" s="73"/>
      <c r="D1820" s="147" t="s">
        <v>282</v>
      </c>
      <c r="E1820" s="103">
        <v>3</v>
      </c>
      <c r="F1820" s="106">
        <v>31.552805773448199</v>
      </c>
      <c r="G1820" s="115" t="s">
        <v>30</v>
      </c>
      <c r="H1820" s="55">
        <f>VLOOKUP(G1820,'Rebuttal Alloc. Factors'!$B$2:$M$110,7,FALSE)</f>
        <v>0.4262831716003761</v>
      </c>
      <c r="I1820" s="56">
        <f t="shared" ref="I1820" si="71">F1820*H1820</f>
        <v>13.450430117996156</v>
      </c>
      <c r="J1820" s="66"/>
    </row>
    <row r="1821" spans="1:10">
      <c r="A1821" s="64"/>
      <c r="B1821" s="73"/>
      <c r="C1821" s="73"/>
      <c r="D1821" s="147"/>
      <c r="E1821" s="103"/>
      <c r="F1821" s="125"/>
      <c r="G1821" s="115"/>
      <c r="H1821" s="55"/>
      <c r="I1821" s="56"/>
      <c r="J1821" s="66"/>
    </row>
    <row r="1822" spans="1:10">
      <c r="A1822" s="64"/>
      <c r="B1822" s="73" t="s">
        <v>279</v>
      </c>
      <c r="C1822" s="73"/>
      <c r="D1822" s="147" t="s">
        <v>280</v>
      </c>
      <c r="E1822" s="103">
        <v>3</v>
      </c>
      <c r="F1822" s="106">
        <v>-18858.339340507187</v>
      </c>
      <c r="G1822" s="115" t="s">
        <v>187</v>
      </c>
      <c r="H1822" s="55" t="s">
        <v>26</v>
      </c>
      <c r="I1822" s="53">
        <v>-344.26830750105728</v>
      </c>
      <c r="J1822" s="66"/>
    </row>
    <row r="1823" spans="1:10">
      <c r="A1823" s="64"/>
      <c r="B1823" s="73" t="s">
        <v>279</v>
      </c>
      <c r="C1823" s="73"/>
      <c r="D1823" s="147" t="s">
        <v>280</v>
      </c>
      <c r="E1823" s="103">
        <v>3</v>
      </c>
      <c r="F1823" s="106">
        <v>1351241.7297784686</v>
      </c>
      <c r="G1823" s="115" t="s">
        <v>113</v>
      </c>
      <c r="H1823" s="55">
        <f>VLOOKUP(G1823,'Rebuttal Alloc. Factors'!$B$2:$M$110,7,FALSE)</f>
        <v>0.461289372337361</v>
      </c>
      <c r="I1823" s="56">
        <f t="shared" ref="I1823:I1828" si="72">F1823*H1823</f>
        <v>623313.4494055598</v>
      </c>
      <c r="J1823" s="56"/>
    </row>
    <row r="1824" spans="1:10">
      <c r="A1824" s="64"/>
      <c r="B1824" s="73" t="s">
        <v>279</v>
      </c>
      <c r="C1824" s="73"/>
      <c r="D1824" s="147" t="s">
        <v>280</v>
      </c>
      <c r="E1824" s="103">
        <v>3</v>
      </c>
      <c r="F1824" s="125">
        <v>242515.82957130624</v>
      </c>
      <c r="G1824" s="66" t="s">
        <v>9</v>
      </c>
      <c r="H1824" s="55">
        <f>VLOOKUP(G1824,'Rebuttal Alloc. Factors'!$B$2:$M$110,7,FALSE)</f>
        <v>0.41971722672390366</v>
      </c>
      <c r="I1824" s="56">
        <f t="shared" si="72"/>
        <v>101788.07142431552</v>
      </c>
      <c r="J1824" s="56"/>
    </row>
    <row r="1825" spans="1:10">
      <c r="A1825" s="64"/>
      <c r="B1825" s="73" t="s">
        <v>279</v>
      </c>
      <c r="C1825" s="73"/>
      <c r="D1825" s="147" t="s">
        <v>280</v>
      </c>
      <c r="E1825" s="103">
        <v>3</v>
      </c>
      <c r="F1825" s="125">
        <v>-7997972.1600479539</v>
      </c>
      <c r="G1825" s="66" t="s">
        <v>28</v>
      </c>
      <c r="H1825" s="55">
        <f>VLOOKUP(G1825,'Rebuttal Alloc. Factors'!$B$2:$M$110,7,FALSE)</f>
        <v>0.4262831716003761</v>
      </c>
      <c r="I1825" s="56">
        <f t="shared" si="72"/>
        <v>-3409400.9387567528</v>
      </c>
      <c r="J1825" s="56"/>
    </row>
    <row r="1826" spans="1:10">
      <c r="A1826" s="64"/>
      <c r="B1826" s="73" t="s">
        <v>279</v>
      </c>
      <c r="C1826" s="73"/>
      <c r="D1826" s="147" t="s">
        <v>280</v>
      </c>
      <c r="E1826" s="103">
        <v>3</v>
      </c>
      <c r="F1826" s="125">
        <v>-3636130.6059224866</v>
      </c>
      <c r="G1826" s="66" t="s">
        <v>30</v>
      </c>
      <c r="H1826" s="55">
        <f>VLOOKUP(G1826,'Rebuttal Alloc. Factors'!$B$2:$M$110,7,FALSE)</f>
        <v>0.4262831716003761</v>
      </c>
      <c r="I1826" s="56">
        <f t="shared" ref="I1826:I1827" si="73">F1826*H1826</f>
        <v>-1550021.2870458348</v>
      </c>
      <c r="J1826" s="56"/>
    </row>
    <row r="1827" spans="1:10">
      <c r="A1827" s="64"/>
      <c r="B1827" s="73" t="s">
        <v>279</v>
      </c>
      <c r="C1827" s="73"/>
      <c r="D1827" s="147" t="s">
        <v>280</v>
      </c>
      <c r="E1827" s="103">
        <v>3</v>
      </c>
      <c r="F1827" s="125">
        <v>-7788.4274777797982</v>
      </c>
      <c r="G1827" s="66" t="s">
        <v>32</v>
      </c>
      <c r="H1827" s="55">
        <f>VLOOKUP(G1827,'Rebuttal Alloc. Factors'!$B$2:$M$110,7,FALSE)</f>
        <v>0.4262831716003761</v>
      </c>
      <c r="I1827" s="56">
        <f t="shared" si="73"/>
        <v>-3320.07556700749</v>
      </c>
      <c r="J1827" s="56"/>
    </row>
    <row r="1828" spans="1:10">
      <c r="A1828" s="73"/>
      <c r="B1828" s="73" t="s">
        <v>279</v>
      </c>
      <c r="C1828" s="73"/>
      <c r="D1828" s="147" t="s">
        <v>280</v>
      </c>
      <c r="E1828" s="103">
        <v>3</v>
      </c>
      <c r="F1828" s="125">
        <v>1983716.5710052848</v>
      </c>
      <c r="G1828" s="66" t="s">
        <v>49</v>
      </c>
      <c r="H1828" s="55">
        <f>VLOOKUP(G1828,'Rebuttal Alloc. Factors'!$B$2:$M$110,7,FALSE)</f>
        <v>0.42474154366522493</v>
      </c>
      <c r="I1828" s="56">
        <f t="shared" si="72"/>
        <v>842566.83856307145</v>
      </c>
      <c r="J1828" s="56"/>
    </row>
    <row r="1829" spans="1:10">
      <c r="A1829" s="73"/>
      <c r="B1829" s="73"/>
      <c r="C1829" s="73"/>
      <c r="D1829" s="147"/>
      <c r="E1829" s="66"/>
      <c r="F1829" s="177">
        <f>SUM(F1822:F1828)</f>
        <v>-8083275.4024336673</v>
      </c>
      <c r="G1829" s="66"/>
      <c r="H1829" s="66"/>
      <c r="I1829" s="177">
        <f>SUM(I1822:I1828)</f>
        <v>-3395418.2102841483</v>
      </c>
      <c r="J1829" s="56"/>
    </row>
    <row r="1830" spans="1:10">
      <c r="A1830" s="73"/>
      <c r="B1830" s="16" t="s">
        <v>13</v>
      </c>
      <c r="C1830" s="64"/>
      <c r="D1830" s="147"/>
      <c r="E1830" s="66"/>
      <c r="F1830" s="137"/>
      <c r="G1830" s="61"/>
      <c r="H1830" s="61"/>
      <c r="I1830" s="91"/>
      <c r="J1830" s="96"/>
    </row>
    <row r="1831" spans="1:10" ht="13.5" thickBot="1">
      <c r="A1831" s="73"/>
      <c r="B1831" s="73" t="s">
        <v>637</v>
      </c>
      <c r="C1831" s="73"/>
      <c r="D1831" s="147"/>
      <c r="E1831" s="66"/>
      <c r="F1831" s="262">
        <f>+F1778+F1783+F1787+F1789+F1804+F1811+F1813+F1818+F1820+F1829</f>
        <v>-50834501.371238798</v>
      </c>
      <c r="G1831" s="95"/>
      <c r="H1831" s="95"/>
      <c r="I1831" s="262">
        <f>+I1778+I1783+I1787+I1789+I1804+I1811+I1813+I1818+I1820+I1829</f>
        <v>-19872413.982274491</v>
      </c>
      <c r="J1831" s="155" t="s">
        <v>493</v>
      </c>
    </row>
    <row r="1832" spans="1:10" ht="13.5" thickTop="1">
      <c r="A1832" s="73"/>
      <c r="B1832" s="242" t="s">
        <v>493</v>
      </c>
      <c r="C1832" s="73" t="s">
        <v>713</v>
      </c>
      <c r="D1832" s="147"/>
      <c r="E1832" s="66"/>
      <c r="F1832" s="125"/>
      <c r="G1832" s="66"/>
      <c r="H1832" s="66"/>
      <c r="I1832" s="74"/>
      <c r="J1832" s="56"/>
    </row>
    <row r="1833" spans="1:10">
      <c r="A1833" s="73"/>
      <c r="B1833" s="7" t="s">
        <v>13</v>
      </c>
      <c r="C1833" s="73"/>
      <c r="D1833" s="147"/>
      <c r="E1833" s="66"/>
      <c r="F1833" s="125"/>
      <c r="G1833" s="66"/>
      <c r="H1833" s="66"/>
      <c r="I1833" s="74"/>
      <c r="J1833" s="56"/>
    </row>
    <row r="1834" spans="1:10" ht="13.5" thickBot="1">
      <c r="A1834" s="73"/>
      <c r="B1834" s="7" t="s">
        <v>12</v>
      </c>
      <c r="C1834" s="73"/>
      <c r="D1834" s="147"/>
      <c r="E1834" s="66"/>
      <c r="F1834" s="125"/>
      <c r="G1834" s="66"/>
      <c r="H1834" s="66"/>
      <c r="I1834" s="74"/>
      <c r="J1834" s="56"/>
    </row>
    <row r="1835" spans="1:10">
      <c r="A1835" s="76"/>
      <c r="B1835" s="77"/>
      <c r="C1835" s="77"/>
      <c r="D1835" s="151"/>
      <c r="E1835" s="78"/>
      <c r="F1835" s="124"/>
      <c r="G1835" s="78"/>
      <c r="H1835" s="78"/>
      <c r="I1835" s="79"/>
      <c r="J1835" s="80"/>
    </row>
    <row r="1836" spans="1:10" ht="13.5" thickBot="1">
      <c r="A1836" s="97"/>
      <c r="B1836" s="98"/>
      <c r="C1836" s="98"/>
      <c r="D1836" s="152"/>
      <c r="E1836" s="99"/>
      <c r="F1836" s="126"/>
      <c r="G1836" s="99"/>
      <c r="H1836" s="99"/>
      <c r="I1836" s="100"/>
      <c r="J1836" s="101"/>
    </row>
    <row r="1837" spans="1:10">
      <c r="A1837" s="65"/>
      <c r="B1837" s="65"/>
      <c r="C1837" s="65"/>
      <c r="D1837" s="54"/>
      <c r="E1837" s="54"/>
      <c r="F1837" s="138"/>
      <c r="G1837" s="54"/>
      <c r="H1837" s="54"/>
      <c r="I1837" s="148"/>
      <c r="J1837" s="59"/>
    </row>
    <row r="1838" spans="1:10">
      <c r="A1838" s="65"/>
      <c r="B1838" s="6" t="str">
        <f>Inputs!$D$2</f>
        <v>Rocky Mountain Power</v>
      </c>
      <c r="C1838" s="49"/>
      <c r="D1838" s="52"/>
      <c r="E1838" s="52"/>
      <c r="F1838" s="116"/>
      <c r="G1838" s="52"/>
      <c r="H1838" s="52"/>
      <c r="I1838" s="60" t="s">
        <v>0</v>
      </c>
      <c r="J1838" s="61">
        <v>12.28</v>
      </c>
    </row>
    <row r="1839" spans="1:10">
      <c r="A1839" s="65"/>
      <c r="B1839" s="6" t="str">
        <f>Inputs!$D$3</f>
        <v>Utah General Rate Case - June 2015</v>
      </c>
      <c r="C1839" s="49"/>
      <c r="D1839" s="52"/>
      <c r="E1839" s="52"/>
      <c r="F1839" s="116"/>
      <c r="G1839" s="52"/>
      <c r="H1839" s="52"/>
      <c r="I1839" s="50"/>
      <c r="J1839" s="62"/>
    </row>
    <row r="1840" spans="1:10">
      <c r="A1840" s="65"/>
      <c r="B1840" s="25" t="s">
        <v>636</v>
      </c>
      <c r="C1840" s="49"/>
      <c r="D1840" s="52"/>
      <c r="E1840" s="52"/>
      <c r="F1840" s="116"/>
      <c r="G1840" s="52"/>
      <c r="H1840" s="52"/>
      <c r="I1840" s="50"/>
      <c r="J1840" s="62"/>
    </row>
    <row r="1841" spans="1:10">
      <c r="A1841" s="65"/>
      <c r="B1841" s="49"/>
      <c r="C1841" s="49"/>
      <c r="D1841" s="52"/>
      <c r="E1841" s="52"/>
      <c r="F1841" s="116"/>
      <c r="G1841" s="52"/>
      <c r="H1841" s="52"/>
      <c r="I1841" s="50"/>
      <c r="J1841" s="62"/>
    </row>
    <row r="1842" spans="1:10">
      <c r="A1842" s="65"/>
      <c r="B1842" s="49"/>
      <c r="C1842" s="49"/>
      <c r="D1842" s="52"/>
      <c r="E1842" s="52"/>
      <c r="F1842" s="117" t="s">
        <v>583</v>
      </c>
      <c r="G1842" s="52"/>
      <c r="H1842" s="52"/>
      <c r="I1842" s="50"/>
      <c r="J1842" s="62"/>
    </row>
    <row r="1843" spans="1:10">
      <c r="A1843" s="65"/>
      <c r="B1843" s="49"/>
      <c r="C1843" s="49"/>
      <c r="D1843" s="52"/>
      <c r="E1843" s="52"/>
      <c r="F1843" s="117" t="s">
        <v>1</v>
      </c>
      <c r="G1843" s="52"/>
      <c r="H1843" s="52"/>
      <c r="I1843" s="63" t="str">
        <f>+Inputs!$D$6</f>
        <v>UTAH</v>
      </c>
      <c r="J1843" s="52"/>
    </row>
    <row r="1844" spans="1:10">
      <c r="A1844" s="65"/>
      <c r="B1844" s="49"/>
      <c r="C1844" s="49"/>
      <c r="D1844" s="33" t="s">
        <v>2</v>
      </c>
      <c r="E1844" s="33" t="s">
        <v>3</v>
      </c>
      <c r="F1844" s="38" t="s">
        <v>4</v>
      </c>
      <c r="G1844" s="33" t="s">
        <v>5</v>
      </c>
      <c r="H1844" s="39" t="s">
        <v>6</v>
      </c>
      <c r="I1844" s="34" t="s">
        <v>7</v>
      </c>
      <c r="J1844" s="33" t="s">
        <v>8</v>
      </c>
    </row>
    <row r="1845" spans="1:10">
      <c r="A1845" s="73"/>
      <c r="B1845" s="7" t="s">
        <v>306</v>
      </c>
      <c r="C1845" s="73"/>
      <c r="D1845" s="66"/>
      <c r="E1845" s="66"/>
      <c r="F1845" s="125"/>
      <c r="G1845" s="66"/>
      <c r="H1845" s="66"/>
      <c r="I1845" s="82"/>
      <c r="J1845" s="70"/>
    </row>
    <row r="1846" spans="1:10">
      <c r="A1846" s="73"/>
      <c r="B1846" s="69" t="s">
        <v>670</v>
      </c>
      <c r="C1846" s="158"/>
      <c r="D1846" s="103">
        <v>282</v>
      </c>
      <c r="E1846" s="103">
        <v>3</v>
      </c>
      <c r="F1846" s="56">
        <v>-1556389.9742815387</v>
      </c>
      <c r="G1846" s="71" t="s">
        <v>28</v>
      </c>
      <c r="H1846" s="55">
        <f>VLOOKUP(G1846,'Rebuttal Alloc. Factors'!$B$2:$M$110,7,FALSE)</f>
        <v>0.4262831716003761</v>
      </c>
      <c r="I1846" s="56">
        <f t="shared" ref="I1846:I1863" si="74">F1846*H1846</f>
        <v>-663462.85448376217</v>
      </c>
      <c r="J1846" s="67"/>
    </row>
    <row r="1847" spans="1:10">
      <c r="A1847" s="73"/>
      <c r="B1847" s="149" t="s">
        <v>671</v>
      </c>
      <c r="C1847" s="65"/>
      <c r="D1847" s="54">
        <v>282</v>
      </c>
      <c r="E1847" s="54">
        <v>3</v>
      </c>
      <c r="F1847" s="82">
        <v>599328.39863076922</v>
      </c>
      <c r="G1847" s="190" t="s">
        <v>28</v>
      </c>
      <c r="H1847" s="55">
        <f>VLOOKUP(G1847,'Rebuttal Alloc. Factors'!$B$2:$M$110,7,FALSE)</f>
        <v>0.4262831716003761</v>
      </c>
      <c r="I1847" s="56">
        <f t="shared" si="74"/>
        <v>255483.61059849881</v>
      </c>
      <c r="J1847" s="68"/>
    </row>
    <row r="1848" spans="1:10">
      <c r="A1848" s="73"/>
      <c r="B1848" s="149" t="s">
        <v>672</v>
      </c>
      <c r="C1848" s="19"/>
      <c r="D1848" s="54">
        <v>282</v>
      </c>
      <c r="E1848" s="54">
        <v>3</v>
      </c>
      <c r="F1848" s="82">
        <v>336395.38669692306</v>
      </c>
      <c r="G1848" s="190" t="s">
        <v>28</v>
      </c>
      <c r="H1848" s="55">
        <f>VLOOKUP(G1848,'Rebuttal Alloc. Factors'!$B$2:$M$110,7,FALSE)</f>
        <v>0.4262831716003761</v>
      </c>
      <c r="I1848" s="56">
        <f t="shared" si="74"/>
        <v>143399.69235289932</v>
      </c>
      <c r="J1848" s="68"/>
    </row>
    <row r="1849" spans="1:10">
      <c r="A1849" s="73"/>
      <c r="B1849" s="73" t="s">
        <v>673</v>
      </c>
      <c r="C1849" s="73"/>
      <c r="D1849" s="66">
        <v>282</v>
      </c>
      <c r="E1849" s="66">
        <v>3</v>
      </c>
      <c r="F1849" s="93">
        <v>833175.44512615411</v>
      </c>
      <c r="G1849" s="115" t="s">
        <v>28</v>
      </c>
      <c r="H1849" s="55">
        <f>VLOOKUP(G1849,'Rebuttal Alloc. Factors'!$B$2:$M$110,7,FALSE)</f>
        <v>0.4262831716003761</v>
      </c>
      <c r="I1849" s="56">
        <f t="shared" si="74"/>
        <v>355168.67124793207</v>
      </c>
      <c r="J1849" s="68"/>
    </row>
    <row r="1850" spans="1:10">
      <c r="A1850" s="73"/>
      <c r="B1850" s="73" t="s">
        <v>674</v>
      </c>
      <c r="C1850" s="73"/>
      <c r="D1850" s="66">
        <v>282</v>
      </c>
      <c r="E1850" s="66">
        <v>3</v>
      </c>
      <c r="F1850" s="93">
        <v>-745598.66056923068</v>
      </c>
      <c r="G1850" s="115" t="s">
        <v>28</v>
      </c>
      <c r="H1850" s="55">
        <f>VLOOKUP(G1850,'Rebuttal Alloc. Factors'!$B$2:$M$110,7,FALSE)</f>
        <v>0.4262831716003761</v>
      </c>
      <c r="I1850" s="56">
        <f t="shared" si="74"/>
        <v>-317836.16176844394</v>
      </c>
      <c r="J1850" s="68"/>
    </row>
    <row r="1851" spans="1:10">
      <c r="A1851" s="73"/>
      <c r="B1851" s="73" t="s">
        <v>675</v>
      </c>
      <c r="C1851" s="73"/>
      <c r="D1851" s="147">
        <v>282</v>
      </c>
      <c r="E1851" s="66">
        <v>3</v>
      </c>
      <c r="F1851" s="93">
        <v>3300209.5436261548</v>
      </c>
      <c r="G1851" s="115" t="s">
        <v>28</v>
      </c>
      <c r="H1851" s="55">
        <f>VLOOKUP(G1851,'Rebuttal Alloc. Factors'!$B$2:$M$110,7,FALSE)</f>
        <v>0.4262831716003761</v>
      </c>
      <c r="I1851" s="56">
        <f t="shared" si="74"/>
        <v>1406823.7912027871</v>
      </c>
      <c r="J1851" s="68"/>
    </row>
    <row r="1852" spans="1:10">
      <c r="A1852" s="73"/>
      <c r="B1852" s="73" t="s">
        <v>676</v>
      </c>
      <c r="C1852" s="73"/>
      <c r="D1852" s="147">
        <v>282</v>
      </c>
      <c r="E1852" s="66">
        <v>3</v>
      </c>
      <c r="F1852" s="93">
        <v>-2007935.4783384616</v>
      </c>
      <c r="G1852" s="115" t="s">
        <v>187</v>
      </c>
      <c r="H1852" s="55">
        <f>VLOOKUP(G1852,'Rebuttal Alloc. Factors'!$B$2:$M$110,7,FALSE)</f>
        <v>1</v>
      </c>
      <c r="I1852" s="56">
        <f t="shared" si="74"/>
        <v>-2007935.4783384616</v>
      </c>
      <c r="J1852" s="68"/>
    </row>
    <row r="1853" spans="1:10">
      <c r="A1853" s="73"/>
      <c r="B1853" s="73" t="s">
        <v>677</v>
      </c>
      <c r="C1853" s="73"/>
      <c r="D1853" s="147">
        <v>282</v>
      </c>
      <c r="E1853" s="66">
        <v>3</v>
      </c>
      <c r="F1853" s="93">
        <v>671009.23359230766</v>
      </c>
      <c r="G1853" s="115" t="s">
        <v>187</v>
      </c>
      <c r="H1853" s="55">
        <f>VLOOKUP(G1853,'Rebuttal Alloc. Factors'!$B$2:$M$110,7,FALSE)</f>
        <v>1</v>
      </c>
      <c r="I1853" s="56">
        <f t="shared" si="74"/>
        <v>671009.23359230766</v>
      </c>
      <c r="J1853" s="68"/>
    </row>
    <row r="1854" spans="1:10">
      <c r="A1854" s="73"/>
      <c r="B1854" s="73" t="s">
        <v>678</v>
      </c>
      <c r="C1854" s="73"/>
      <c r="D1854" s="147">
        <v>282</v>
      </c>
      <c r="E1854" s="66">
        <v>3</v>
      </c>
      <c r="F1854" s="93">
        <v>286187.62120153854</v>
      </c>
      <c r="G1854" s="115" t="s">
        <v>28</v>
      </c>
      <c r="H1854" s="55">
        <f>VLOOKUP(G1854,'Rebuttal Alloc. Factors'!$B$2:$M$110,7,FALSE)</f>
        <v>0.4262831716003761</v>
      </c>
      <c r="I1854" s="56">
        <f t="shared" si="74"/>
        <v>121996.96683855889</v>
      </c>
      <c r="J1854" s="68"/>
    </row>
    <row r="1855" spans="1:10">
      <c r="A1855" s="73"/>
      <c r="B1855" s="89" t="s">
        <v>679</v>
      </c>
      <c r="C1855" s="73"/>
      <c r="D1855" s="147">
        <v>282</v>
      </c>
      <c r="E1855" s="66">
        <v>3</v>
      </c>
      <c r="F1855" s="93">
        <v>-1586612.8892692309</v>
      </c>
      <c r="G1855" s="115" t="s">
        <v>49</v>
      </c>
      <c r="H1855" s="55">
        <f>VLOOKUP(G1855,'Rebuttal Alloc. Factors'!$B$2:$M$110,7,FALSE)</f>
        <v>0.42474154366522493</v>
      </c>
      <c r="I1855" s="56">
        <f t="shared" si="74"/>
        <v>-673900.40778735571</v>
      </c>
      <c r="J1855" s="68"/>
    </row>
    <row r="1856" spans="1:10">
      <c r="A1856" s="73"/>
      <c r="B1856" s="73" t="s">
        <v>680</v>
      </c>
      <c r="C1856" s="73"/>
      <c r="D1856" s="147">
        <v>282</v>
      </c>
      <c r="E1856" s="66">
        <v>3</v>
      </c>
      <c r="F1856" s="93">
        <v>-452832.34686923074</v>
      </c>
      <c r="G1856" s="115" t="s">
        <v>113</v>
      </c>
      <c r="H1856" s="55">
        <f>VLOOKUP(G1856,'Rebuttal Alloc. Factors'!$B$2:$M$110,7,FALSE)</f>
        <v>0.461289372337361</v>
      </c>
      <c r="I1856" s="56">
        <f t="shared" si="74"/>
        <v>-208886.7490613616</v>
      </c>
      <c r="J1856" s="68"/>
    </row>
    <row r="1857" spans="1:10">
      <c r="A1857" s="73"/>
      <c r="B1857" s="89" t="s">
        <v>681</v>
      </c>
      <c r="C1857" s="73"/>
      <c r="D1857" s="147">
        <v>282</v>
      </c>
      <c r="E1857" s="66">
        <v>3</v>
      </c>
      <c r="F1857" s="93">
        <v>111364.21993076921</v>
      </c>
      <c r="G1857" s="115" t="s">
        <v>9</v>
      </c>
      <c r="H1857" s="55">
        <f>VLOOKUP(G1857,'Rebuttal Alloc. Factors'!$B$2:$M$110,7,FALSE)</f>
        <v>0.41971722672390366</v>
      </c>
      <c r="I1857" s="56">
        <f t="shared" si="74"/>
        <v>46741.481545613329</v>
      </c>
      <c r="J1857" s="68"/>
    </row>
    <row r="1858" spans="1:10">
      <c r="A1858" s="73"/>
      <c r="B1858" s="73" t="s">
        <v>682</v>
      </c>
      <c r="C1858" s="73"/>
      <c r="D1858" s="147">
        <v>282</v>
      </c>
      <c r="E1858" s="66">
        <v>3</v>
      </c>
      <c r="F1858" s="93">
        <v>960532.24673846154</v>
      </c>
      <c r="G1858" s="115" t="s">
        <v>9</v>
      </c>
      <c r="H1858" s="55">
        <f>VLOOKUP(G1858,'Rebuttal Alloc. Factors'!$B$2:$M$110,7,FALSE)</f>
        <v>0.41971722672390366</v>
      </c>
      <c r="I1858" s="56">
        <f t="shared" si="74"/>
        <v>403151.93077994743</v>
      </c>
      <c r="J1858" s="68"/>
    </row>
    <row r="1859" spans="1:10">
      <c r="A1859" s="73"/>
      <c r="B1859" s="73" t="s">
        <v>683</v>
      </c>
      <c r="C1859" s="73"/>
      <c r="D1859" s="147">
        <v>282</v>
      </c>
      <c r="E1859" s="66">
        <v>3</v>
      </c>
      <c r="F1859" s="106">
        <v>93</v>
      </c>
      <c r="G1859" s="115" t="s">
        <v>187</v>
      </c>
      <c r="H1859" s="55">
        <f>VLOOKUP(G1859,'Rebuttal Alloc. Factors'!$B$2:$M$110,7,FALSE)</f>
        <v>1</v>
      </c>
      <c r="I1859" s="56">
        <f t="shared" si="74"/>
        <v>93</v>
      </c>
      <c r="J1859" s="68"/>
    </row>
    <row r="1860" spans="1:10">
      <c r="A1860" s="73"/>
      <c r="B1860" s="65" t="s">
        <v>684</v>
      </c>
      <c r="C1860" s="65"/>
      <c r="D1860" s="54">
        <v>282</v>
      </c>
      <c r="E1860" s="54">
        <v>3</v>
      </c>
      <c r="F1860" s="71">
        <v>-606280.99246153841</v>
      </c>
      <c r="G1860" s="54" t="s">
        <v>113</v>
      </c>
      <c r="H1860" s="55">
        <f>VLOOKUP(G1860,'Rebuttal Alloc. Factors'!$B$2:$M$110,7,FALSE)</f>
        <v>0.461289372337361</v>
      </c>
      <c r="I1860" s="56">
        <f t="shared" si="74"/>
        <v>-279670.97847265535</v>
      </c>
      <c r="J1860" s="68"/>
    </row>
    <row r="1861" spans="1:10">
      <c r="A1861" s="73"/>
      <c r="B1861" s="69" t="s">
        <v>685</v>
      </c>
      <c r="C1861" s="65"/>
      <c r="D1861" s="54">
        <v>282</v>
      </c>
      <c r="E1861" s="54">
        <v>3</v>
      </c>
      <c r="F1861" s="71">
        <v>-75250.076832307692</v>
      </c>
      <c r="G1861" s="54" t="s">
        <v>9</v>
      </c>
      <c r="H1861" s="55">
        <f>VLOOKUP(G1861,'Rebuttal Alloc. Factors'!$B$2:$M$110,7,FALSE)</f>
        <v>0.41971722672390366</v>
      </c>
      <c r="I1861" s="56">
        <f t="shared" si="74"/>
        <v>-31583.753558816858</v>
      </c>
      <c r="J1861" s="68"/>
    </row>
    <row r="1862" spans="1:10">
      <c r="A1862" s="73"/>
      <c r="B1862" s="73" t="s">
        <v>686</v>
      </c>
      <c r="C1862" s="73"/>
      <c r="D1862" s="147">
        <v>282</v>
      </c>
      <c r="E1862" s="66">
        <v>3</v>
      </c>
      <c r="F1862" s="106">
        <v>2164837.2723923074</v>
      </c>
      <c r="G1862" s="115" t="s">
        <v>28</v>
      </c>
      <c r="H1862" s="55">
        <f>VLOOKUP(G1862,'Rebuttal Alloc. Factors'!$B$2:$M$110,7,FALSE)</f>
        <v>0.4262831716003761</v>
      </c>
      <c r="I1862" s="56">
        <f t="shared" si="74"/>
        <v>922833.69847410009</v>
      </c>
      <c r="J1862" s="68"/>
    </row>
    <row r="1863" spans="1:10">
      <c r="A1863" s="73"/>
      <c r="B1863" s="73" t="s">
        <v>687</v>
      </c>
      <c r="C1863" s="73"/>
      <c r="D1863" s="147">
        <v>282</v>
      </c>
      <c r="E1863" s="66">
        <v>3</v>
      </c>
      <c r="F1863" s="106">
        <v>-1049009.1781615387</v>
      </c>
      <c r="G1863" s="115" t="s">
        <v>49</v>
      </c>
      <c r="H1863" s="55">
        <f>VLOOKUP(G1863,'Rebuttal Alloc. Factors'!$B$2:$M$110,7,FALSE)</f>
        <v>0.42474154366522493</v>
      </c>
      <c r="I1863" s="56">
        <f t="shared" si="74"/>
        <v>-445557.77765132091</v>
      </c>
      <c r="J1863" s="68"/>
    </row>
    <row r="1864" spans="1:10">
      <c r="A1864" s="73"/>
      <c r="B1864" s="84"/>
      <c r="C1864" s="73"/>
      <c r="D1864" s="147"/>
      <c r="E1864" s="66"/>
      <c r="F1864" s="261">
        <f>SUM(F1846:F1863)</f>
        <v>1183222.7711523077</v>
      </c>
      <c r="G1864" s="115"/>
      <c r="H1864" s="55"/>
      <c r="I1864" s="261">
        <f>SUM(I1846:I1863)</f>
        <v>-302132.08448953344</v>
      </c>
      <c r="J1864" s="68"/>
    </row>
    <row r="1865" spans="1:10">
      <c r="A1865" s="73"/>
      <c r="B1865" s="8"/>
      <c r="C1865" s="73"/>
      <c r="D1865" s="147"/>
      <c r="E1865" s="66"/>
      <c r="F1865" s="106"/>
      <c r="G1865" s="115"/>
      <c r="H1865" s="55"/>
      <c r="I1865" s="56"/>
      <c r="J1865" s="147"/>
    </row>
    <row r="1866" spans="1:10">
      <c r="A1866" s="73"/>
      <c r="B1866" s="89"/>
      <c r="C1866" s="73"/>
      <c r="D1866" s="147"/>
      <c r="E1866" s="66"/>
      <c r="F1866" s="106"/>
      <c r="G1866" s="115"/>
      <c r="H1866" s="55"/>
      <c r="I1866" s="106"/>
      <c r="J1866" s="147"/>
    </row>
    <row r="1867" spans="1:10">
      <c r="A1867" s="73"/>
      <c r="B1867" s="89"/>
      <c r="C1867" s="73"/>
      <c r="D1867" s="147"/>
      <c r="E1867" s="66"/>
      <c r="F1867" s="106"/>
      <c r="G1867" s="115"/>
      <c r="H1867" s="55"/>
      <c r="I1867" s="56"/>
      <c r="J1867" s="147"/>
    </row>
    <row r="1868" spans="1:10">
      <c r="A1868" s="73"/>
      <c r="B1868" s="84"/>
      <c r="C1868" s="73"/>
      <c r="D1868" s="147"/>
      <c r="E1868" s="66"/>
      <c r="F1868" s="106"/>
      <c r="G1868" s="115"/>
      <c r="H1868" s="55"/>
      <c r="I1868" s="106"/>
      <c r="J1868" s="67"/>
    </row>
    <row r="1869" spans="1:10">
      <c r="A1869" s="73"/>
      <c r="B1869" s="84"/>
      <c r="C1869" s="73"/>
      <c r="D1869" s="147"/>
      <c r="E1869" s="66"/>
      <c r="F1869" s="106"/>
      <c r="G1869" s="66"/>
      <c r="H1869" s="66"/>
      <c r="I1869" s="56"/>
      <c r="J1869" s="56"/>
    </row>
    <row r="1870" spans="1:10">
      <c r="A1870" s="73"/>
      <c r="B1870" s="84"/>
      <c r="C1870" s="73"/>
      <c r="D1870" s="147"/>
      <c r="E1870" s="66"/>
      <c r="F1870" s="106"/>
      <c r="G1870" s="66"/>
      <c r="H1870" s="66"/>
      <c r="I1870" s="56"/>
      <c r="J1870" s="56"/>
    </row>
    <row r="1871" spans="1:10">
      <c r="A1871" s="73"/>
      <c r="B1871" s="84"/>
      <c r="C1871" s="73"/>
      <c r="D1871" s="147"/>
      <c r="E1871" s="66"/>
      <c r="F1871" s="106"/>
      <c r="G1871" s="66"/>
      <c r="H1871" s="66"/>
      <c r="I1871" s="74"/>
      <c r="J1871" s="56"/>
    </row>
    <row r="1872" spans="1:10">
      <c r="A1872" s="64"/>
      <c r="B1872" s="73"/>
      <c r="C1872" s="73"/>
      <c r="D1872" s="147"/>
      <c r="E1872" s="66"/>
      <c r="F1872" s="106"/>
      <c r="G1872" s="66"/>
      <c r="H1872" s="66"/>
      <c r="I1872" s="56"/>
      <c r="J1872" s="67"/>
    </row>
    <row r="1873" spans="1:10">
      <c r="A1873" s="64"/>
      <c r="B1873" s="73"/>
      <c r="C1873" s="73"/>
      <c r="D1873" s="147"/>
      <c r="E1873" s="66"/>
      <c r="F1873" s="125"/>
      <c r="G1873" s="123"/>
      <c r="H1873" s="66"/>
      <c r="I1873" s="74"/>
      <c r="J1873" s="66"/>
    </row>
    <row r="1874" spans="1:10">
      <c r="A1874" s="64"/>
      <c r="B1874" s="73"/>
      <c r="C1874" s="73"/>
      <c r="D1874" s="147"/>
      <c r="E1874" s="66"/>
      <c r="F1874" s="150"/>
      <c r="G1874" s="115"/>
      <c r="H1874" s="55"/>
      <c r="I1874" s="56"/>
      <c r="J1874" s="66"/>
    </row>
    <row r="1875" spans="1:10">
      <c r="A1875" s="64"/>
      <c r="B1875" s="73"/>
      <c r="C1875" s="73"/>
      <c r="D1875" s="147"/>
      <c r="E1875" s="66"/>
      <c r="F1875" s="125"/>
      <c r="G1875" s="66"/>
      <c r="H1875" s="66"/>
      <c r="I1875" s="74"/>
      <c r="J1875" s="66"/>
    </row>
    <row r="1876" spans="1:10">
      <c r="A1876" s="64"/>
      <c r="B1876" s="73"/>
      <c r="C1876" s="73"/>
      <c r="D1876" s="147"/>
      <c r="E1876" s="66"/>
      <c r="F1876" s="125"/>
      <c r="G1876" s="66"/>
      <c r="H1876" s="66"/>
      <c r="I1876" s="74"/>
      <c r="J1876" s="66"/>
    </row>
    <row r="1877" spans="1:10">
      <c r="A1877" s="64"/>
      <c r="B1877" s="73"/>
      <c r="C1877" s="73"/>
      <c r="D1877" s="147"/>
      <c r="E1877" s="66"/>
      <c r="F1877" s="125"/>
      <c r="G1877" s="66"/>
      <c r="H1877" s="66"/>
      <c r="I1877" s="74"/>
      <c r="J1877" s="66"/>
    </row>
    <row r="1878" spans="1:10">
      <c r="A1878" s="64"/>
      <c r="B1878" s="73"/>
      <c r="C1878" s="73"/>
      <c r="D1878" s="147"/>
      <c r="E1878" s="66"/>
      <c r="F1878" s="125"/>
      <c r="G1878" s="66"/>
      <c r="H1878" s="66"/>
      <c r="I1878" s="74"/>
      <c r="J1878" s="66"/>
    </row>
    <row r="1879" spans="1:10">
      <c r="A1879" s="64"/>
      <c r="B1879" s="73"/>
      <c r="C1879" s="73"/>
      <c r="D1879" s="147"/>
      <c r="E1879" s="66"/>
      <c r="F1879" s="125"/>
      <c r="G1879" s="66"/>
      <c r="H1879" s="66"/>
      <c r="I1879" s="74"/>
      <c r="J1879" s="66"/>
    </row>
    <row r="1880" spans="1:10">
      <c r="A1880" s="64"/>
      <c r="B1880" s="73"/>
      <c r="C1880" s="73"/>
      <c r="D1880" s="147"/>
      <c r="E1880" s="66"/>
      <c r="F1880" s="125"/>
      <c r="G1880" s="66"/>
      <c r="H1880" s="66"/>
      <c r="I1880" s="74"/>
      <c r="J1880" s="66"/>
    </row>
    <row r="1881" spans="1:10">
      <c r="A1881" s="64"/>
      <c r="B1881" s="73"/>
      <c r="C1881" s="73"/>
      <c r="D1881" s="147"/>
      <c r="E1881" s="66"/>
      <c r="F1881" s="125"/>
      <c r="G1881" s="66"/>
      <c r="H1881" s="66"/>
      <c r="I1881" s="74"/>
      <c r="J1881" s="66"/>
    </row>
    <row r="1882" spans="1:10">
      <c r="A1882" s="64"/>
      <c r="B1882" s="73"/>
      <c r="C1882" s="73"/>
      <c r="D1882" s="147"/>
      <c r="E1882" s="66"/>
      <c r="F1882" s="125"/>
      <c r="G1882" s="66"/>
      <c r="H1882" s="66"/>
      <c r="I1882" s="74"/>
      <c r="J1882" s="66"/>
    </row>
    <row r="1883" spans="1:10">
      <c r="A1883" s="64"/>
      <c r="B1883" s="73"/>
      <c r="C1883" s="73"/>
      <c r="D1883" s="147"/>
      <c r="E1883" s="66"/>
      <c r="F1883" s="125"/>
      <c r="G1883" s="66"/>
      <c r="H1883" s="66"/>
      <c r="I1883" s="74"/>
      <c r="J1883" s="66"/>
    </row>
    <row r="1884" spans="1:10">
      <c r="A1884" s="64"/>
      <c r="B1884" s="73"/>
      <c r="C1884" s="73"/>
      <c r="D1884" s="147"/>
      <c r="E1884" s="66"/>
      <c r="F1884" s="125"/>
      <c r="G1884" s="66"/>
      <c r="H1884" s="66"/>
      <c r="I1884" s="74"/>
      <c r="J1884" s="66"/>
    </row>
    <row r="1885" spans="1:10">
      <c r="A1885" s="64"/>
      <c r="B1885" s="73"/>
      <c r="C1885" s="73"/>
      <c r="D1885" s="147"/>
      <c r="E1885" s="66"/>
      <c r="F1885" s="125"/>
      <c r="G1885" s="66"/>
      <c r="H1885" s="66"/>
      <c r="I1885" s="74"/>
      <c r="J1885" s="66"/>
    </row>
    <row r="1886" spans="1:10">
      <c r="A1886" s="64"/>
      <c r="B1886" s="73"/>
      <c r="C1886" s="73"/>
      <c r="D1886" s="147"/>
      <c r="E1886" s="66"/>
      <c r="F1886" s="125"/>
      <c r="G1886" s="66"/>
      <c r="H1886" s="66"/>
      <c r="I1886" s="74"/>
      <c r="J1886" s="66"/>
    </row>
    <row r="1887" spans="1:10">
      <c r="A1887" s="64"/>
      <c r="B1887" s="73"/>
      <c r="C1887" s="73"/>
      <c r="D1887" s="147"/>
      <c r="E1887" s="66"/>
      <c r="F1887" s="125"/>
      <c r="G1887" s="66"/>
      <c r="H1887" s="66"/>
      <c r="I1887" s="74"/>
      <c r="J1887" s="66"/>
    </row>
    <row r="1888" spans="1:10">
      <c r="A1888" s="64"/>
      <c r="B1888" s="73"/>
      <c r="C1888" s="73"/>
      <c r="D1888" s="147"/>
      <c r="E1888" s="66"/>
      <c r="F1888" s="125"/>
      <c r="G1888" s="66"/>
      <c r="H1888" s="66"/>
      <c r="I1888" s="74"/>
      <c r="J1888" s="66"/>
    </row>
    <row r="1889" spans="1:10">
      <c r="A1889" s="73"/>
      <c r="B1889" s="73"/>
      <c r="C1889" s="73"/>
      <c r="D1889" s="147"/>
      <c r="E1889" s="66"/>
      <c r="F1889" s="125"/>
      <c r="G1889" s="66"/>
      <c r="H1889" s="66"/>
      <c r="I1889" s="74"/>
      <c r="J1889" s="56"/>
    </row>
    <row r="1890" spans="1:10">
      <c r="A1890" s="73"/>
      <c r="B1890" s="73"/>
      <c r="C1890" s="73"/>
      <c r="D1890" s="147"/>
      <c r="E1890" s="66"/>
      <c r="F1890" s="125"/>
      <c r="G1890" s="66"/>
      <c r="H1890" s="66"/>
      <c r="I1890" s="74"/>
      <c r="J1890" s="56"/>
    </row>
    <row r="1891" spans="1:10">
      <c r="A1891" s="73"/>
      <c r="B1891" s="73"/>
      <c r="C1891" s="73"/>
      <c r="D1891" s="147"/>
      <c r="E1891" s="66"/>
      <c r="F1891" s="125"/>
      <c r="G1891" s="66"/>
      <c r="H1891" s="66"/>
      <c r="I1891" s="74"/>
      <c r="J1891" s="56"/>
    </row>
    <row r="1892" spans="1:10">
      <c r="A1892" s="73"/>
      <c r="B1892" s="73"/>
      <c r="C1892" s="73"/>
      <c r="D1892" s="147"/>
      <c r="E1892" s="66"/>
      <c r="F1892" s="125"/>
      <c r="G1892" s="66"/>
      <c r="H1892" s="66"/>
      <c r="I1892" s="74"/>
      <c r="J1892" s="56"/>
    </row>
    <row r="1893" spans="1:10">
      <c r="A1893" s="73"/>
      <c r="B1893" s="73"/>
      <c r="C1893" s="73"/>
      <c r="D1893" s="147"/>
      <c r="E1893" s="66"/>
      <c r="F1893" s="125"/>
      <c r="G1893" s="66"/>
      <c r="H1893" s="66"/>
      <c r="I1893" s="74"/>
      <c r="J1893" s="56"/>
    </row>
    <row r="1894" spans="1:10" ht="13.5" thickBot="1">
      <c r="A1894" s="64"/>
      <c r="B1894" s="16" t="s">
        <v>12</v>
      </c>
      <c r="C1894" s="64"/>
      <c r="D1894" s="147"/>
      <c r="E1894" s="66"/>
      <c r="F1894" s="137"/>
      <c r="G1894" s="61"/>
      <c r="H1894" s="61"/>
      <c r="I1894" s="91"/>
      <c r="J1894" s="96"/>
    </row>
    <row r="1895" spans="1:10">
      <c r="A1895" s="76"/>
      <c r="B1895" s="77"/>
      <c r="C1895" s="77"/>
      <c r="D1895" s="151"/>
      <c r="E1895" s="78"/>
      <c r="F1895" s="124"/>
      <c r="G1895" s="78"/>
      <c r="H1895" s="78"/>
      <c r="I1895" s="79"/>
      <c r="J1895" s="80"/>
    </row>
    <row r="1896" spans="1:10">
      <c r="A1896" s="81"/>
      <c r="B1896" s="84"/>
      <c r="C1896" s="73"/>
      <c r="D1896" s="147"/>
      <c r="E1896" s="66"/>
      <c r="F1896" s="125"/>
      <c r="G1896" s="66"/>
      <c r="H1896" s="66"/>
      <c r="I1896" s="74"/>
      <c r="J1896" s="83"/>
    </row>
    <row r="1897" spans="1:10">
      <c r="A1897" s="81"/>
      <c r="B1897" s="84"/>
      <c r="C1897" s="73"/>
      <c r="D1897" s="147"/>
      <c r="E1897" s="66"/>
      <c r="F1897" s="125"/>
      <c r="G1897" s="66"/>
      <c r="H1897" s="66"/>
      <c r="I1897" s="74"/>
      <c r="J1897" s="83"/>
    </row>
    <row r="1898" spans="1:10">
      <c r="A1898" s="81"/>
      <c r="B1898" s="73"/>
      <c r="C1898" s="73"/>
      <c r="D1898" s="147"/>
      <c r="E1898" s="66"/>
      <c r="F1898" s="125"/>
      <c r="G1898" s="66"/>
      <c r="H1898" s="66"/>
      <c r="I1898" s="74"/>
      <c r="J1898" s="83"/>
    </row>
    <row r="1899" spans="1:10">
      <c r="A1899" s="81"/>
      <c r="B1899" s="73"/>
      <c r="C1899" s="73"/>
      <c r="D1899" s="147"/>
      <c r="E1899" s="66"/>
      <c r="F1899" s="125"/>
      <c r="G1899" s="66"/>
      <c r="H1899" s="66"/>
      <c r="I1899" s="74"/>
      <c r="J1899" s="83"/>
    </row>
    <row r="1900" spans="1:10">
      <c r="A1900" s="81"/>
      <c r="B1900" s="73"/>
      <c r="C1900" s="73"/>
      <c r="D1900" s="147"/>
      <c r="E1900" s="66"/>
      <c r="F1900" s="125"/>
      <c r="G1900" s="66"/>
      <c r="H1900" s="66"/>
      <c r="I1900" s="74"/>
      <c r="J1900" s="83"/>
    </row>
    <row r="1901" spans="1:10">
      <c r="A1901" s="81"/>
      <c r="B1901" s="73"/>
      <c r="C1901" s="73"/>
      <c r="D1901" s="147"/>
      <c r="E1901" s="66"/>
      <c r="F1901" s="125"/>
      <c r="G1901" s="66"/>
      <c r="H1901" s="66"/>
      <c r="I1901" s="74"/>
      <c r="J1901" s="83"/>
    </row>
    <row r="1902" spans="1:10">
      <c r="A1902" s="81"/>
      <c r="B1902" s="73"/>
      <c r="C1902" s="73"/>
      <c r="D1902" s="147"/>
      <c r="E1902" s="66"/>
      <c r="F1902" s="125"/>
      <c r="G1902" s="66"/>
      <c r="H1902" s="66"/>
      <c r="I1902" s="74"/>
      <c r="J1902" s="83"/>
    </row>
    <row r="1903" spans="1:10">
      <c r="A1903" s="81"/>
      <c r="B1903" s="73"/>
      <c r="C1903" s="73"/>
      <c r="D1903" s="147"/>
      <c r="E1903" s="66"/>
      <c r="F1903" s="125"/>
      <c r="G1903" s="66"/>
      <c r="H1903" s="66"/>
      <c r="I1903" s="74"/>
      <c r="J1903" s="83"/>
    </row>
    <row r="1904" spans="1:10" ht="13.5" thickBot="1">
      <c r="A1904" s="97"/>
      <c r="B1904" s="98"/>
      <c r="C1904" s="98"/>
      <c r="D1904" s="152"/>
      <c r="E1904" s="99"/>
      <c r="F1904" s="126"/>
      <c r="G1904" s="99"/>
      <c r="H1904" s="99"/>
      <c r="I1904" s="100"/>
      <c r="J1904" s="101"/>
    </row>
    <row r="1905" spans="1:10">
      <c r="A1905" s="65"/>
      <c r="B1905" s="65"/>
      <c r="C1905" s="65"/>
      <c r="D1905" s="54"/>
      <c r="E1905" s="54"/>
      <c r="F1905" s="138"/>
      <c r="G1905" s="54"/>
      <c r="H1905" s="54"/>
      <c r="I1905" s="148"/>
      <c r="J1905" s="59"/>
    </row>
    <row r="1906" spans="1:10">
      <c r="A1906" s="65"/>
      <c r="B1906" s="6" t="str">
        <f>Inputs!$D$2</f>
        <v>Rocky Mountain Power</v>
      </c>
      <c r="C1906" s="49"/>
      <c r="D1906" s="52"/>
      <c r="E1906" s="52"/>
      <c r="F1906" s="116"/>
      <c r="G1906" s="52"/>
      <c r="H1906" s="52"/>
      <c r="I1906" s="60" t="s">
        <v>0</v>
      </c>
      <c r="J1906" s="61">
        <v>12.29</v>
      </c>
    </row>
    <row r="1907" spans="1:10">
      <c r="A1907" s="65"/>
      <c r="B1907" s="6" t="str">
        <f>Inputs!$D$3</f>
        <v>Utah General Rate Case - June 2015</v>
      </c>
      <c r="C1907" s="49"/>
      <c r="D1907" s="52"/>
      <c r="E1907" s="52"/>
      <c r="F1907" s="116"/>
      <c r="G1907" s="52"/>
      <c r="H1907" s="52"/>
      <c r="I1907" s="50"/>
      <c r="J1907" s="62"/>
    </row>
    <row r="1908" spans="1:10">
      <c r="A1908" s="65"/>
      <c r="B1908" s="25" t="s">
        <v>668</v>
      </c>
      <c r="C1908" s="49"/>
      <c r="D1908" s="52"/>
      <c r="E1908" s="52"/>
      <c r="F1908" s="116"/>
      <c r="G1908" s="52"/>
      <c r="H1908" s="52"/>
      <c r="I1908" s="50"/>
      <c r="J1908" s="62"/>
    </row>
    <row r="1909" spans="1:10">
      <c r="A1909" s="65"/>
      <c r="B1909" s="49"/>
      <c r="C1909" s="49"/>
      <c r="D1909" s="52"/>
      <c r="E1909" s="52"/>
      <c r="F1909" s="116"/>
      <c r="G1909" s="52"/>
      <c r="H1909" s="52"/>
      <c r="I1909" s="50"/>
      <c r="J1909" s="62"/>
    </row>
    <row r="1910" spans="1:10">
      <c r="A1910" s="65"/>
      <c r="B1910" s="49"/>
      <c r="C1910" s="49"/>
      <c r="D1910" s="52"/>
      <c r="E1910" s="52"/>
      <c r="F1910" s="117" t="s">
        <v>583</v>
      </c>
      <c r="G1910" s="52"/>
      <c r="H1910" s="52"/>
      <c r="I1910" s="50"/>
      <c r="J1910" s="62"/>
    </row>
    <row r="1911" spans="1:10">
      <c r="A1911" s="65"/>
      <c r="B1911" s="49"/>
      <c r="C1911" s="49"/>
      <c r="D1911" s="52"/>
      <c r="E1911" s="52"/>
      <c r="F1911" s="117" t="s">
        <v>1</v>
      </c>
      <c r="G1911" s="52"/>
      <c r="H1911" s="52"/>
      <c r="I1911" s="63" t="str">
        <f>+Inputs!$D$6</f>
        <v>UTAH</v>
      </c>
      <c r="J1911" s="52"/>
    </row>
    <row r="1912" spans="1:10">
      <c r="A1912" s="65"/>
      <c r="B1912" s="49"/>
      <c r="C1912" s="49"/>
      <c r="D1912" s="33" t="s">
        <v>2</v>
      </c>
      <c r="E1912" s="33" t="s">
        <v>3</v>
      </c>
      <c r="F1912" s="38" t="s">
        <v>4</v>
      </c>
      <c r="G1912" s="33" t="s">
        <v>5</v>
      </c>
      <c r="H1912" s="39" t="s">
        <v>6</v>
      </c>
      <c r="I1912" s="34" t="s">
        <v>7</v>
      </c>
      <c r="J1912" s="33" t="s">
        <v>8</v>
      </c>
    </row>
    <row r="1913" spans="1:10">
      <c r="A1913" s="73"/>
      <c r="B1913" s="7" t="s">
        <v>306</v>
      </c>
      <c r="C1913" s="73"/>
      <c r="D1913" s="66"/>
      <c r="E1913" s="66"/>
      <c r="F1913" s="125"/>
      <c r="G1913" s="66"/>
      <c r="H1913" s="66"/>
      <c r="I1913" s="82"/>
      <c r="J1913" s="70"/>
    </row>
    <row r="1914" spans="1:10">
      <c r="A1914" s="73"/>
      <c r="B1914" s="49" t="s">
        <v>301</v>
      </c>
      <c r="C1914" s="65"/>
      <c r="D1914" s="169">
        <v>40910</v>
      </c>
      <c r="E1914" s="54">
        <v>3</v>
      </c>
      <c r="F1914" s="181">
        <v>-293</v>
      </c>
      <c r="G1914" s="54" t="s">
        <v>28</v>
      </c>
      <c r="H1914" s="55">
        <f>VLOOKUP(G1914,'Rebuttal Alloc. Factors'!$B$2:$M$110,7,FALSE)</f>
        <v>0.4262831716003761</v>
      </c>
      <c r="I1914" s="56">
        <f>F1914*H1914</f>
        <v>-124.9009692789102</v>
      </c>
      <c r="J1914" s="111" t="s">
        <v>606</v>
      </c>
    </row>
    <row r="1915" spans="1:10">
      <c r="A1915" s="73"/>
      <c r="B1915" s="149"/>
      <c r="C1915" s="65"/>
      <c r="D1915" s="54"/>
      <c r="E1915" s="54"/>
      <c r="F1915" s="82"/>
      <c r="G1915" s="190"/>
      <c r="H1915" s="55"/>
      <c r="I1915" s="56"/>
      <c r="J1915" s="68"/>
    </row>
    <row r="1916" spans="1:10">
      <c r="A1916" s="73"/>
      <c r="B1916" s="149"/>
      <c r="C1916" s="65"/>
      <c r="D1916" s="54"/>
      <c r="E1916" s="54"/>
      <c r="F1916" s="82"/>
      <c r="G1916" s="190"/>
      <c r="H1916" s="55"/>
      <c r="I1916" s="56"/>
      <c r="J1916" s="68"/>
    </row>
    <row r="1917" spans="1:10">
      <c r="A1917" s="73"/>
      <c r="B1917" s="73"/>
      <c r="C1917" s="73"/>
      <c r="D1917" s="66"/>
      <c r="E1917" s="66"/>
      <c r="F1917" s="93"/>
      <c r="G1917" s="115"/>
      <c r="H1917" s="55"/>
      <c r="I1917" s="56"/>
      <c r="J1917" s="68"/>
    </row>
    <row r="1918" spans="1:10">
      <c r="A1918" s="73"/>
      <c r="B1918" s="73"/>
      <c r="C1918" s="73"/>
      <c r="D1918" s="66"/>
      <c r="E1918" s="66"/>
      <c r="F1918" s="93"/>
      <c r="G1918" s="115"/>
      <c r="H1918" s="55"/>
      <c r="I1918" s="56"/>
      <c r="J1918" s="68"/>
    </row>
    <row r="1919" spans="1:10">
      <c r="A1919" s="73"/>
      <c r="B1919" s="73"/>
      <c r="C1919" s="73"/>
      <c r="D1919" s="147"/>
      <c r="E1919" s="66"/>
      <c r="F1919" s="93"/>
      <c r="G1919" s="115"/>
      <c r="H1919" s="55"/>
      <c r="I1919" s="56"/>
      <c r="J1919" s="68"/>
    </row>
    <row r="1920" spans="1:10">
      <c r="A1920" s="73"/>
      <c r="B1920" s="73"/>
      <c r="C1920" s="73"/>
      <c r="D1920" s="147"/>
      <c r="E1920" s="66"/>
      <c r="F1920" s="93"/>
      <c r="G1920" s="115"/>
      <c r="H1920" s="55"/>
      <c r="I1920" s="56"/>
      <c r="J1920" s="68"/>
    </row>
    <row r="1921" spans="1:10">
      <c r="A1921" s="73"/>
      <c r="B1921" s="73"/>
      <c r="C1921" s="73"/>
      <c r="D1921" s="147"/>
      <c r="E1921" s="66"/>
      <c r="F1921" s="93"/>
      <c r="G1921" s="115"/>
      <c r="H1921" s="55"/>
      <c r="I1921" s="56"/>
      <c r="J1921" s="68"/>
    </row>
    <row r="1922" spans="1:10">
      <c r="A1922" s="73"/>
      <c r="B1922" s="73"/>
      <c r="C1922" s="73"/>
      <c r="D1922" s="147"/>
      <c r="E1922" s="66"/>
      <c r="F1922" s="93"/>
      <c r="G1922" s="115"/>
      <c r="H1922" s="55"/>
      <c r="I1922" s="56"/>
      <c r="J1922" s="68"/>
    </row>
    <row r="1923" spans="1:10">
      <c r="A1923" s="73"/>
      <c r="B1923" s="89"/>
      <c r="C1923" s="73"/>
      <c r="D1923" s="147"/>
      <c r="E1923" s="66"/>
      <c r="F1923" s="93"/>
      <c r="G1923" s="115"/>
      <c r="H1923" s="55"/>
      <c r="I1923" s="93"/>
      <c r="J1923" s="68"/>
    </row>
    <row r="1924" spans="1:10">
      <c r="A1924" s="73"/>
      <c r="B1924" s="73"/>
      <c r="C1924" s="73"/>
      <c r="D1924" s="147"/>
      <c r="E1924" s="66"/>
      <c r="F1924" s="93"/>
      <c r="G1924" s="115"/>
      <c r="H1924" s="55"/>
      <c r="I1924" s="56"/>
      <c r="J1924" s="68"/>
    </row>
    <row r="1925" spans="1:10">
      <c r="A1925" s="73"/>
      <c r="B1925" s="89"/>
      <c r="C1925" s="73"/>
      <c r="D1925" s="147"/>
      <c r="E1925" s="66"/>
      <c r="F1925" s="93"/>
      <c r="G1925" s="115"/>
      <c r="H1925" s="55"/>
      <c r="I1925" s="93"/>
      <c r="J1925" s="68"/>
    </row>
    <row r="1926" spans="1:10">
      <c r="A1926" s="73"/>
      <c r="B1926" s="73"/>
      <c r="C1926" s="73"/>
      <c r="D1926" s="147"/>
      <c r="E1926" s="66"/>
      <c r="F1926" s="93"/>
      <c r="G1926" s="115"/>
      <c r="H1926" s="55"/>
      <c r="I1926" s="93"/>
      <c r="J1926" s="68"/>
    </row>
    <row r="1927" spans="1:10">
      <c r="A1927" s="73"/>
      <c r="B1927" s="7"/>
      <c r="C1927" s="73"/>
      <c r="D1927" s="147"/>
      <c r="E1927" s="66"/>
      <c r="F1927" s="106"/>
      <c r="G1927" s="115"/>
      <c r="H1927" s="55"/>
      <c r="I1927" s="56"/>
      <c r="J1927" s="68"/>
    </row>
    <row r="1928" spans="1:10">
      <c r="A1928" s="73"/>
      <c r="B1928" s="19"/>
      <c r="C1928" s="65"/>
      <c r="D1928" s="54"/>
      <c r="E1928" s="54"/>
      <c r="F1928" s="71"/>
      <c r="G1928" s="54"/>
      <c r="H1928" s="55"/>
      <c r="I1928" s="106"/>
      <c r="J1928" s="68"/>
    </row>
    <row r="1929" spans="1:10">
      <c r="A1929" s="73"/>
      <c r="B1929" s="69"/>
      <c r="C1929" s="65"/>
      <c r="D1929" s="54"/>
      <c r="E1929" s="54"/>
      <c r="F1929" s="71"/>
      <c r="G1929" s="54"/>
      <c r="H1929" s="55"/>
      <c r="I1929" s="56"/>
      <c r="J1929" s="68"/>
    </row>
    <row r="1930" spans="1:10">
      <c r="A1930" s="73"/>
      <c r="B1930" s="73"/>
      <c r="C1930" s="73"/>
      <c r="D1930" s="147"/>
      <c r="E1930" s="66"/>
      <c r="F1930" s="106"/>
      <c r="G1930" s="115"/>
      <c r="H1930" s="55"/>
      <c r="I1930" s="56"/>
      <c r="J1930" s="68"/>
    </row>
    <row r="1931" spans="1:10">
      <c r="A1931" s="73"/>
      <c r="B1931" s="73"/>
      <c r="C1931" s="73"/>
      <c r="D1931" s="147"/>
      <c r="E1931" s="66"/>
      <c r="F1931" s="106"/>
      <c r="G1931" s="115"/>
      <c r="H1931" s="55"/>
      <c r="I1931" s="56"/>
      <c r="J1931" s="68"/>
    </row>
    <row r="1932" spans="1:10">
      <c r="A1932" s="73"/>
      <c r="B1932" s="84"/>
      <c r="C1932" s="73"/>
      <c r="D1932" s="147"/>
      <c r="E1932" s="66"/>
      <c r="F1932" s="106"/>
      <c r="G1932" s="115"/>
      <c r="H1932" s="55"/>
      <c r="I1932" s="56"/>
      <c r="J1932" s="68"/>
    </row>
    <row r="1933" spans="1:10">
      <c r="A1933" s="73"/>
      <c r="B1933" s="8"/>
      <c r="C1933" s="73"/>
      <c r="D1933" s="147"/>
      <c r="E1933" s="66"/>
      <c r="F1933" s="106"/>
      <c r="G1933" s="115"/>
      <c r="H1933" s="55"/>
      <c r="I1933" s="56"/>
      <c r="J1933" s="147"/>
    </row>
    <row r="1934" spans="1:10">
      <c r="A1934" s="73"/>
      <c r="B1934" s="89"/>
      <c r="C1934" s="73"/>
      <c r="D1934" s="147"/>
      <c r="E1934" s="66"/>
      <c r="F1934" s="106"/>
      <c r="G1934" s="115"/>
      <c r="H1934" s="55"/>
      <c r="I1934" s="106"/>
      <c r="J1934" s="147"/>
    </row>
    <row r="1935" spans="1:10">
      <c r="A1935" s="73"/>
      <c r="B1935" s="89"/>
      <c r="C1935" s="73"/>
      <c r="D1935" s="147"/>
      <c r="E1935" s="66"/>
      <c r="F1935" s="106"/>
      <c r="G1935" s="115"/>
      <c r="H1935" s="55"/>
      <c r="I1935" s="56"/>
      <c r="J1935" s="147"/>
    </row>
    <row r="1936" spans="1:10">
      <c r="A1936" s="73"/>
      <c r="B1936" s="84"/>
      <c r="C1936" s="73"/>
      <c r="D1936" s="147"/>
      <c r="E1936" s="66"/>
      <c r="F1936" s="106"/>
      <c r="G1936" s="115"/>
      <c r="H1936" s="55"/>
      <c r="I1936" s="106"/>
      <c r="J1936" s="67"/>
    </row>
    <row r="1937" spans="1:10">
      <c r="A1937" s="73"/>
      <c r="B1937" s="84"/>
      <c r="C1937" s="73"/>
      <c r="D1937" s="147"/>
      <c r="E1937" s="66"/>
      <c r="F1937" s="106"/>
      <c r="G1937" s="66"/>
      <c r="H1937" s="66"/>
      <c r="I1937" s="56"/>
      <c r="J1937" s="56"/>
    </row>
    <row r="1938" spans="1:10">
      <c r="A1938" s="73"/>
      <c r="B1938" s="84"/>
      <c r="C1938" s="73"/>
      <c r="D1938" s="147"/>
      <c r="E1938" s="66"/>
      <c r="F1938" s="106"/>
      <c r="G1938" s="66"/>
      <c r="H1938" s="66"/>
      <c r="I1938" s="56"/>
      <c r="J1938" s="56"/>
    </row>
    <row r="1939" spans="1:10">
      <c r="A1939" s="73"/>
      <c r="B1939" s="84"/>
      <c r="C1939" s="73"/>
      <c r="D1939" s="147"/>
      <c r="E1939" s="66"/>
      <c r="F1939" s="106"/>
      <c r="G1939" s="66"/>
      <c r="H1939" s="66"/>
      <c r="I1939" s="74"/>
      <c r="J1939" s="56"/>
    </row>
    <row r="1940" spans="1:10">
      <c r="A1940" s="64"/>
      <c r="B1940" s="73"/>
      <c r="C1940" s="73"/>
      <c r="D1940" s="147"/>
      <c r="E1940" s="66"/>
      <c r="F1940" s="106"/>
      <c r="G1940" s="66"/>
      <c r="H1940" s="66"/>
      <c r="I1940" s="56"/>
      <c r="J1940" s="67"/>
    </row>
    <row r="1941" spans="1:10">
      <c r="A1941" s="64"/>
      <c r="B1941" s="73"/>
      <c r="C1941" s="73"/>
      <c r="D1941" s="147"/>
      <c r="E1941" s="66"/>
      <c r="F1941" s="125"/>
      <c r="G1941" s="123"/>
      <c r="H1941" s="66"/>
      <c r="I1941" s="74"/>
      <c r="J1941" s="66"/>
    </row>
    <row r="1942" spans="1:10">
      <c r="A1942" s="64"/>
      <c r="B1942" s="73"/>
      <c r="C1942" s="73"/>
      <c r="D1942" s="147"/>
      <c r="E1942" s="66"/>
      <c r="F1942" s="150"/>
      <c r="G1942" s="115"/>
      <c r="H1942" s="55"/>
      <c r="I1942" s="56"/>
      <c r="J1942" s="66"/>
    </row>
    <row r="1943" spans="1:10">
      <c r="A1943" s="64"/>
      <c r="B1943" s="73"/>
      <c r="C1943" s="73"/>
      <c r="D1943" s="147"/>
      <c r="E1943" s="66"/>
      <c r="F1943" s="125"/>
      <c r="G1943" s="66"/>
      <c r="H1943" s="66"/>
      <c r="I1943" s="74"/>
      <c r="J1943" s="66"/>
    </row>
    <row r="1944" spans="1:10">
      <c r="A1944" s="64"/>
      <c r="B1944" s="73"/>
      <c r="C1944" s="73"/>
      <c r="D1944" s="147"/>
      <c r="E1944" s="66"/>
      <c r="F1944" s="125"/>
      <c r="G1944" s="66"/>
      <c r="H1944" s="66"/>
      <c r="I1944" s="74"/>
      <c r="J1944" s="66"/>
    </row>
    <row r="1945" spans="1:10">
      <c r="A1945" s="64"/>
      <c r="B1945" s="73"/>
      <c r="C1945" s="73"/>
      <c r="D1945" s="147"/>
      <c r="E1945" s="66"/>
      <c r="F1945" s="125"/>
      <c r="G1945" s="66"/>
      <c r="H1945" s="66"/>
      <c r="I1945" s="74"/>
      <c r="J1945" s="66"/>
    </row>
    <row r="1946" spans="1:10">
      <c r="A1946" s="64"/>
      <c r="B1946" s="73"/>
      <c r="C1946" s="73"/>
      <c r="D1946" s="147"/>
      <c r="E1946" s="66"/>
      <c r="F1946" s="125"/>
      <c r="G1946" s="66"/>
      <c r="H1946" s="66"/>
      <c r="I1946" s="74"/>
      <c r="J1946" s="66"/>
    </row>
    <row r="1947" spans="1:10">
      <c r="A1947" s="64"/>
      <c r="B1947" s="73"/>
      <c r="C1947" s="73"/>
      <c r="D1947" s="147"/>
      <c r="E1947" s="66"/>
      <c r="F1947" s="125"/>
      <c r="G1947" s="66"/>
      <c r="H1947" s="66"/>
      <c r="I1947" s="74"/>
      <c r="J1947" s="66"/>
    </row>
    <row r="1948" spans="1:10">
      <c r="A1948" s="64"/>
      <c r="B1948" s="73"/>
      <c r="C1948" s="73"/>
      <c r="D1948" s="147"/>
      <c r="E1948" s="66"/>
      <c r="F1948" s="125"/>
      <c r="G1948" s="66"/>
      <c r="H1948" s="66"/>
      <c r="I1948" s="74"/>
      <c r="J1948" s="66"/>
    </row>
    <row r="1949" spans="1:10">
      <c r="A1949" s="64"/>
      <c r="B1949" s="73"/>
      <c r="C1949" s="73"/>
      <c r="D1949" s="147"/>
      <c r="E1949" s="66"/>
      <c r="F1949" s="125"/>
      <c r="G1949" s="66"/>
      <c r="H1949" s="66"/>
      <c r="I1949" s="74"/>
      <c r="J1949" s="66"/>
    </row>
    <row r="1950" spans="1:10">
      <c r="A1950" s="64"/>
      <c r="B1950" s="73"/>
      <c r="C1950" s="73"/>
      <c r="D1950" s="147"/>
      <c r="E1950" s="66"/>
      <c r="F1950" s="125"/>
      <c r="G1950" s="66"/>
      <c r="H1950" s="66"/>
      <c r="I1950" s="74"/>
      <c r="J1950" s="66"/>
    </row>
    <row r="1951" spans="1:10">
      <c r="A1951" s="64"/>
      <c r="B1951" s="73"/>
      <c r="C1951" s="73"/>
      <c r="D1951" s="147"/>
      <c r="E1951" s="66"/>
      <c r="F1951" s="125"/>
      <c r="G1951" s="66"/>
      <c r="H1951" s="66"/>
      <c r="I1951" s="74"/>
      <c r="J1951" s="66"/>
    </row>
    <row r="1952" spans="1:10">
      <c r="A1952" s="64"/>
      <c r="B1952" s="73"/>
      <c r="C1952" s="73"/>
      <c r="D1952" s="147"/>
      <c r="E1952" s="66"/>
      <c r="F1952" s="125"/>
      <c r="G1952" s="66"/>
      <c r="H1952" s="66"/>
      <c r="I1952" s="74"/>
      <c r="J1952" s="66"/>
    </row>
    <row r="1953" spans="1:10">
      <c r="A1953" s="64"/>
      <c r="B1953" s="73"/>
      <c r="C1953" s="73"/>
      <c r="D1953" s="147"/>
      <c r="E1953" s="66"/>
      <c r="F1953" s="125"/>
      <c r="G1953" s="66"/>
      <c r="H1953" s="66"/>
      <c r="I1953" s="74"/>
      <c r="J1953" s="66"/>
    </row>
    <row r="1954" spans="1:10">
      <c r="A1954" s="64"/>
      <c r="B1954" s="73"/>
      <c r="C1954" s="73"/>
      <c r="D1954" s="147"/>
      <c r="E1954" s="66"/>
      <c r="F1954" s="125"/>
      <c r="G1954" s="66"/>
      <c r="H1954" s="66"/>
      <c r="I1954" s="74"/>
      <c r="J1954" s="66"/>
    </row>
    <row r="1955" spans="1:10">
      <c r="A1955" s="64"/>
      <c r="B1955" s="73"/>
      <c r="C1955" s="73"/>
      <c r="D1955" s="147"/>
      <c r="E1955" s="66"/>
      <c r="F1955" s="125"/>
      <c r="G1955" s="66"/>
      <c r="H1955" s="66"/>
      <c r="I1955" s="74"/>
      <c r="J1955" s="66"/>
    </row>
    <row r="1956" spans="1:10">
      <c r="A1956" s="64"/>
      <c r="B1956" s="73"/>
      <c r="C1956" s="73"/>
      <c r="D1956" s="147"/>
      <c r="E1956" s="66"/>
      <c r="F1956" s="125"/>
      <c r="G1956" s="66"/>
      <c r="H1956" s="66"/>
      <c r="I1956" s="74"/>
      <c r="J1956" s="66"/>
    </row>
    <row r="1957" spans="1:10">
      <c r="A1957" s="73"/>
      <c r="B1957" s="73"/>
      <c r="C1957" s="73"/>
      <c r="D1957" s="147"/>
      <c r="E1957" s="66"/>
      <c r="F1957" s="125"/>
      <c r="G1957" s="66"/>
      <c r="H1957" s="66"/>
      <c r="I1957" s="74"/>
      <c r="J1957" s="56"/>
    </row>
    <row r="1958" spans="1:10">
      <c r="A1958" s="73"/>
      <c r="B1958" s="73"/>
      <c r="C1958" s="73"/>
      <c r="D1958" s="147"/>
      <c r="E1958" s="66"/>
      <c r="F1958" s="125"/>
      <c r="G1958" s="66"/>
      <c r="H1958" s="66"/>
      <c r="I1958" s="74"/>
      <c r="J1958" s="56"/>
    </row>
    <row r="1959" spans="1:10">
      <c r="A1959" s="73"/>
      <c r="B1959" s="73"/>
      <c r="C1959" s="73"/>
      <c r="D1959" s="147"/>
      <c r="E1959" s="66"/>
      <c r="F1959" s="125"/>
      <c r="G1959" s="66"/>
      <c r="H1959" s="66"/>
      <c r="I1959" s="74"/>
      <c r="J1959" s="56"/>
    </row>
    <row r="1960" spans="1:10">
      <c r="A1960" s="73"/>
      <c r="B1960" s="73"/>
      <c r="C1960" s="73"/>
      <c r="D1960" s="147"/>
      <c r="E1960" s="66"/>
      <c r="F1960" s="125"/>
      <c r="G1960" s="66"/>
      <c r="H1960" s="66"/>
      <c r="I1960" s="74"/>
      <c r="J1960" s="56"/>
    </row>
    <row r="1961" spans="1:10">
      <c r="A1961" s="73"/>
      <c r="B1961" s="73"/>
      <c r="C1961" s="73"/>
      <c r="D1961" s="147"/>
      <c r="E1961" s="66"/>
      <c r="F1961" s="125"/>
      <c r="G1961" s="66"/>
      <c r="H1961" s="66"/>
      <c r="I1961" s="74"/>
      <c r="J1961" s="56"/>
    </row>
    <row r="1962" spans="1:10" ht="13.5" thickBot="1">
      <c r="A1962" s="64"/>
      <c r="B1962" s="16" t="s">
        <v>12</v>
      </c>
      <c r="C1962" s="64"/>
      <c r="D1962" s="147"/>
      <c r="E1962" s="66"/>
      <c r="F1962" s="137"/>
      <c r="G1962" s="61"/>
      <c r="H1962" s="61"/>
      <c r="I1962" s="91"/>
      <c r="J1962" s="96"/>
    </row>
    <row r="1963" spans="1:10">
      <c r="A1963" s="76"/>
      <c r="B1963" s="77"/>
      <c r="C1963" s="77"/>
      <c r="D1963" s="151"/>
      <c r="E1963" s="78"/>
      <c r="F1963" s="124"/>
      <c r="G1963" s="78"/>
      <c r="H1963" s="78"/>
      <c r="I1963" s="79"/>
      <c r="J1963" s="80"/>
    </row>
    <row r="1964" spans="1:10">
      <c r="A1964" s="81"/>
      <c r="B1964" s="84"/>
      <c r="C1964" s="73"/>
      <c r="D1964" s="147"/>
      <c r="E1964" s="66"/>
      <c r="F1964" s="125"/>
      <c r="G1964" s="66"/>
      <c r="H1964" s="66"/>
      <c r="I1964" s="74"/>
      <c r="J1964" s="83"/>
    </row>
    <row r="1965" spans="1:10">
      <c r="A1965" s="81"/>
      <c r="B1965" s="84"/>
      <c r="C1965" s="73"/>
      <c r="D1965" s="147"/>
      <c r="E1965" s="66"/>
      <c r="F1965" s="125"/>
      <c r="G1965" s="66"/>
      <c r="H1965" s="66"/>
      <c r="I1965" s="74"/>
      <c r="J1965" s="83"/>
    </row>
    <row r="1966" spans="1:10">
      <c r="A1966" s="81"/>
      <c r="B1966" s="73"/>
      <c r="C1966" s="73"/>
      <c r="D1966" s="147"/>
      <c r="E1966" s="66"/>
      <c r="F1966" s="125"/>
      <c r="G1966" s="66"/>
      <c r="H1966" s="66"/>
      <c r="I1966" s="74"/>
      <c r="J1966" s="83"/>
    </row>
    <row r="1967" spans="1:10">
      <c r="A1967" s="81"/>
      <c r="B1967" s="73"/>
      <c r="C1967" s="73"/>
      <c r="D1967" s="147"/>
      <c r="E1967" s="66"/>
      <c r="F1967" s="125"/>
      <c r="G1967" s="66"/>
      <c r="H1967" s="66"/>
      <c r="I1967" s="74"/>
      <c r="J1967" s="83"/>
    </row>
    <row r="1968" spans="1:10">
      <c r="A1968" s="81"/>
      <c r="B1968" s="73"/>
      <c r="C1968" s="73"/>
      <c r="D1968" s="147"/>
      <c r="E1968" s="66"/>
      <c r="F1968" s="125"/>
      <c r="G1968" s="66"/>
      <c r="H1968" s="66"/>
      <c r="I1968" s="74"/>
      <c r="J1968" s="83"/>
    </row>
    <row r="1969" spans="1:10">
      <c r="A1969" s="81"/>
      <c r="B1969" s="73"/>
      <c r="C1969" s="73"/>
      <c r="D1969" s="147"/>
      <c r="E1969" s="66"/>
      <c r="F1969" s="125"/>
      <c r="G1969" s="66"/>
      <c r="H1969" s="66"/>
      <c r="I1969" s="74"/>
      <c r="J1969" s="83"/>
    </row>
    <row r="1970" spans="1:10">
      <c r="A1970" s="81"/>
      <c r="B1970" s="73"/>
      <c r="C1970" s="73"/>
      <c r="D1970" s="147"/>
      <c r="E1970" s="66"/>
      <c r="F1970" s="125"/>
      <c r="G1970" s="66"/>
      <c r="H1970" s="66"/>
      <c r="I1970" s="74"/>
      <c r="J1970" s="83"/>
    </row>
    <row r="1971" spans="1:10">
      <c r="A1971" s="81"/>
      <c r="B1971" s="73"/>
      <c r="C1971" s="73"/>
      <c r="D1971" s="147"/>
      <c r="E1971" s="66"/>
      <c r="F1971" s="125"/>
      <c r="G1971" s="66"/>
      <c r="H1971" s="66"/>
      <c r="I1971" s="74"/>
      <c r="J1971" s="83"/>
    </row>
    <row r="1972" spans="1:10" ht="13.5" thickBot="1">
      <c r="A1972" s="97"/>
      <c r="B1972" s="98"/>
      <c r="C1972" s="98"/>
      <c r="D1972" s="152"/>
      <c r="E1972" s="99"/>
      <c r="F1972" s="126"/>
      <c r="G1972" s="99"/>
      <c r="H1972" s="99"/>
      <c r="I1972" s="100"/>
      <c r="J1972" s="101"/>
    </row>
    <row r="1973" spans="1:10">
      <c r="A1973" s="65"/>
      <c r="B1973" s="65"/>
      <c r="C1973" s="65"/>
      <c r="D1973" s="54"/>
      <c r="E1973" s="54"/>
      <c r="F1973" s="138"/>
      <c r="G1973" s="54"/>
      <c r="H1973" s="54"/>
      <c r="I1973" s="148"/>
      <c r="J1973" s="59"/>
    </row>
    <row r="1974" spans="1:10">
      <c r="A1974" s="65"/>
      <c r="B1974" s="6" t="str">
        <f>Inputs!$D$2</f>
        <v>Rocky Mountain Power</v>
      </c>
      <c r="C1974" s="49"/>
      <c r="D1974" s="52"/>
      <c r="E1974" s="52"/>
      <c r="F1974" s="116"/>
      <c r="G1974" s="52"/>
      <c r="H1974" s="52"/>
      <c r="I1974" s="60" t="s">
        <v>0</v>
      </c>
      <c r="J1974" s="162">
        <v>12.3</v>
      </c>
    </row>
    <row r="1975" spans="1:10">
      <c r="A1975" s="65"/>
      <c r="B1975" s="6" t="str">
        <f>Inputs!$D$3</f>
        <v>Utah General Rate Case - June 2015</v>
      </c>
      <c r="C1975" s="49"/>
      <c r="D1975" s="52"/>
      <c r="E1975" s="52"/>
      <c r="F1975" s="116"/>
      <c r="G1975" s="52"/>
      <c r="H1975" s="52"/>
      <c r="I1975" s="50"/>
      <c r="J1975" s="62"/>
    </row>
    <row r="1976" spans="1:10">
      <c r="A1976" s="65"/>
      <c r="B1976" s="25" t="s">
        <v>627</v>
      </c>
      <c r="C1976" s="49"/>
      <c r="D1976" s="52"/>
      <c r="E1976" s="52"/>
      <c r="F1976" s="116"/>
      <c r="G1976" s="52"/>
      <c r="H1976" s="52"/>
      <c r="I1976" s="50"/>
      <c r="J1976" s="62"/>
    </row>
    <row r="1977" spans="1:10">
      <c r="A1977" s="65"/>
      <c r="B1977" s="49"/>
      <c r="C1977" s="49"/>
      <c r="D1977" s="52"/>
      <c r="E1977" s="52"/>
      <c r="F1977" s="116"/>
      <c r="G1977" s="52"/>
      <c r="H1977" s="52"/>
      <c r="I1977" s="50"/>
      <c r="J1977" s="62"/>
    </row>
    <row r="1978" spans="1:10">
      <c r="A1978" s="65"/>
      <c r="B1978" s="49"/>
      <c r="C1978" s="49"/>
      <c r="D1978" s="52"/>
      <c r="E1978" s="52"/>
      <c r="F1978" s="117" t="s">
        <v>583</v>
      </c>
      <c r="G1978" s="52"/>
      <c r="H1978" s="52"/>
      <c r="I1978" s="50"/>
      <c r="J1978" s="62"/>
    </row>
    <row r="1979" spans="1:10">
      <c r="A1979" s="65"/>
      <c r="B1979" s="49"/>
      <c r="C1979" s="49"/>
      <c r="D1979" s="52"/>
      <c r="E1979" s="52"/>
      <c r="F1979" s="117" t="s">
        <v>1</v>
      </c>
      <c r="G1979" s="52"/>
      <c r="H1979" s="52"/>
      <c r="I1979" s="63" t="str">
        <f>+Inputs!$D$6</f>
        <v>UTAH</v>
      </c>
      <c r="J1979" s="52"/>
    </row>
    <row r="1980" spans="1:10">
      <c r="A1980" s="65"/>
      <c r="B1980" s="49"/>
      <c r="C1980" s="49"/>
      <c r="D1980" s="33" t="s">
        <v>2</v>
      </c>
      <c r="E1980" s="33" t="s">
        <v>3</v>
      </c>
      <c r="F1980" s="38" t="s">
        <v>4</v>
      </c>
      <c r="G1980" s="33" t="s">
        <v>5</v>
      </c>
      <c r="H1980" s="39" t="s">
        <v>6</v>
      </c>
      <c r="I1980" s="34" t="s">
        <v>7</v>
      </c>
      <c r="J1980" s="33" t="s">
        <v>8</v>
      </c>
    </row>
    <row r="1981" spans="1:10">
      <c r="A1981" s="73"/>
      <c r="B1981" s="7" t="s">
        <v>10</v>
      </c>
      <c r="C1981" s="73"/>
      <c r="D1981" s="66"/>
      <c r="E1981" s="66"/>
      <c r="F1981" s="125"/>
      <c r="G1981" s="66"/>
      <c r="H1981" s="66"/>
      <c r="I1981" s="82"/>
      <c r="J1981" s="70"/>
    </row>
    <row r="1982" spans="1:10">
      <c r="A1982" s="73"/>
      <c r="B1982" s="69" t="s">
        <v>632</v>
      </c>
      <c r="C1982" s="158"/>
      <c r="D1982" s="141">
        <v>312</v>
      </c>
      <c r="E1982" s="103">
        <v>3</v>
      </c>
      <c r="F1982" s="56">
        <v>-1003930.923076923</v>
      </c>
      <c r="G1982" s="71" t="s">
        <v>28</v>
      </c>
      <c r="H1982" s="55">
        <f>VLOOKUP(G1982,'Rebuttal Alloc. Factors'!$B$2:$M$110,7,FALSE)</f>
        <v>0.4262831716003761</v>
      </c>
      <c r="I1982" s="56">
        <f t="shared" ref="I1982:I1984" si="75">F1982*H1982</f>
        <v>-427958.85795692395</v>
      </c>
      <c r="J1982" s="67" t="s">
        <v>715</v>
      </c>
    </row>
    <row r="1983" spans="1:10">
      <c r="A1983" s="73"/>
      <c r="B1983" s="149" t="s">
        <v>633</v>
      </c>
      <c r="C1983" s="65"/>
      <c r="D1983" s="141">
        <v>343</v>
      </c>
      <c r="E1983" s="103">
        <v>3</v>
      </c>
      <c r="F1983" s="56">
        <v>-2188047.4038327108</v>
      </c>
      <c r="G1983" s="71" t="s">
        <v>28</v>
      </c>
      <c r="H1983" s="55">
        <f>VLOOKUP(G1983,'Rebuttal Alloc. Factors'!$B$2:$M$110,7,FALSE)</f>
        <v>0.4262831716003761</v>
      </c>
      <c r="I1983" s="56">
        <f t="shared" si="75"/>
        <v>-932727.78691777692</v>
      </c>
      <c r="J1983" s="67" t="s">
        <v>715</v>
      </c>
    </row>
    <row r="1984" spans="1:10">
      <c r="A1984" s="73"/>
      <c r="B1984" s="149" t="s">
        <v>631</v>
      </c>
      <c r="C1984" s="65"/>
      <c r="D1984" s="141">
        <v>312</v>
      </c>
      <c r="E1984" s="103">
        <v>3</v>
      </c>
      <c r="F1984" s="56">
        <v>-500000</v>
      </c>
      <c r="G1984" s="71" t="s">
        <v>28</v>
      </c>
      <c r="H1984" s="55">
        <f>VLOOKUP(G1984,'Rebuttal Alloc. Factors'!$B$2:$M$110,7,FALSE)</f>
        <v>0.4262831716003761</v>
      </c>
      <c r="I1984" s="56">
        <f t="shared" si="75"/>
        <v>-213141.58580018804</v>
      </c>
      <c r="J1984" s="67" t="s">
        <v>716</v>
      </c>
    </row>
    <row r="1985" spans="1:10">
      <c r="A1985" s="73"/>
      <c r="B1985" s="73"/>
      <c r="C1985" s="73"/>
      <c r="D1985" s="66"/>
      <c r="E1985" s="66"/>
      <c r="F1985" s="219">
        <f>SUM(F1982:F1984)</f>
        <v>-3691978.3269096338</v>
      </c>
      <c r="G1985" s="115"/>
      <c r="H1985" s="55"/>
      <c r="I1985" s="219">
        <f>SUM(I1982:I1984)</f>
        <v>-1573828.2306748889</v>
      </c>
      <c r="J1985" s="68"/>
    </row>
    <row r="1986" spans="1:10">
      <c r="A1986" s="73"/>
      <c r="B1986" s="73"/>
      <c r="C1986" s="73"/>
      <c r="D1986" s="66"/>
      <c r="E1986" s="66"/>
      <c r="F1986" s="93"/>
      <c r="G1986" s="115"/>
      <c r="H1986" s="55"/>
      <c r="I1986" s="56"/>
      <c r="J1986" s="68"/>
    </row>
    <row r="1987" spans="1:10">
      <c r="A1987" s="73"/>
      <c r="B1987" s="73"/>
      <c r="C1987" s="73"/>
      <c r="D1987" s="147"/>
      <c r="E1987" s="66"/>
      <c r="F1987" s="93"/>
      <c r="G1987" s="115"/>
      <c r="H1987" s="55"/>
      <c r="I1987" s="56"/>
      <c r="J1987" s="68"/>
    </row>
    <row r="1988" spans="1:10">
      <c r="A1988" s="73"/>
      <c r="B1988" s="7" t="s">
        <v>192</v>
      </c>
      <c r="C1988" s="73"/>
      <c r="D1988" s="66"/>
      <c r="E1988" s="66"/>
      <c r="F1988" s="125"/>
      <c r="G1988" s="66"/>
      <c r="H1988" s="66"/>
      <c r="I1988" s="82"/>
      <c r="J1988" s="70"/>
    </row>
    <row r="1989" spans="1:10">
      <c r="A1989" s="73"/>
      <c r="B1989" s="69" t="s">
        <v>618</v>
      </c>
      <c r="C1989" s="158"/>
      <c r="D1989" s="141" t="s">
        <v>258</v>
      </c>
      <c r="E1989" s="103">
        <v>3</v>
      </c>
      <c r="F1989" s="56">
        <v>-38135.616707195433</v>
      </c>
      <c r="G1989" s="71" t="s">
        <v>28</v>
      </c>
      <c r="H1989" s="55">
        <f>VLOOKUP(G1989,'Rebuttal Alloc. Factors'!$B$2:$M$110,7,FALSE)</f>
        <v>0.4262831716003761</v>
      </c>
      <c r="I1989" s="56">
        <f t="shared" ref="I1989:I1990" si="76">F1989*H1989</f>
        <v>-16256.57164087956</v>
      </c>
      <c r="J1989" s="67" t="s">
        <v>715</v>
      </c>
    </row>
    <row r="1990" spans="1:10">
      <c r="A1990" s="73"/>
      <c r="B1990" s="149" t="s">
        <v>618</v>
      </c>
      <c r="C1990" s="65"/>
      <c r="D1990" s="141" t="s">
        <v>262</v>
      </c>
      <c r="E1990" s="103">
        <v>3</v>
      </c>
      <c r="F1990" s="56">
        <v>-64304.66967432815</v>
      </c>
      <c r="G1990" s="71" t="s">
        <v>28</v>
      </c>
      <c r="H1990" s="55">
        <f>VLOOKUP(G1990,'Rebuttal Alloc. Factors'!$B$2:$M$110,7,FALSE)</f>
        <v>0.4262831716003761</v>
      </c>
      <c r="I1990" s="56">
        <f t="shared" si="76"/>
        <v>-27411.998537487128</v>
      </c>
      <c r="J1990" s="67" t="s">
        <v>715</v>
      </c>
    </row>
    <row r="1991" spans="1:10">
      <c r="A1991" s="73"/>
      <c r="B1991" s="89"/>
      <c r="C1991" s="73"/>
      <c r="D1991" s="147"/>
      <c r="E1991" s="66"/>
      <c r="F1991" s="219">
        <f>SUM(F1989:F1990)</f>
        <v>-102440.28638152359</v>
      </c>
      <c r="G1991" s="115"/>
      <c r="H1991" s="55"/>
      <c r="I1991" s="219">
        <f>SUM(I1989:I1990)</f>
        <v>-43668.570178366688</v>
      </c>
      <c r="J1991" s="68"/>
    </row>
    <row r="1992" spans="1:10">
      <c r="A1992" s="73"/>
      <c r="B1992" s="73"/>
      <c r="C1992" s="73"/>
      <c r="D1992" s="147"/>
      <c r="E1992" s="66"/>
      <c r="F1992" s="93"/>
      <c r="G1992" s="115"/>
      <c r="H1992" s="55"/>
      <c r="I1992" s="56"/>
      <c r="J1992" s="68"/>
    </row>
    <row r="1993" spans="1:10">
      <c r="A1993" s="73"/>
      <c r="B1993" s="73"/>
      <c r="C1993" s="73"/>
      <c r="D1993" s="147"/>
      <c r="E1993" s="66"/>
      <c r="F1993" s="93"/>
      <c r="G1993" s="115"/>
      <c r="H1993" s="55"/>
      <c r="I1993" s="56"/>
      <c r="J1993" s="68"/>
    </row>
    <row r="1994" spans="1:10">
      <c r="A1994" s="73"/>
      <c r="B1994" s="7" t="s">
        <v>306</v>
      </c>
      <c r="C1994" s="73"/>
      <c r="D1994" s="147"/>
      <c r="E1994" s="66"/>
      <c r="F1994" s="93"/>
      <c r="G1994" s="115"/>
      <c r="H1994" s="55"/>
      <c r="I1994" s="93"/>
      <c r="J1994" s="68"/>
    </row>
    <row r="1995" spans="1:10">
      <c r="A1995" s="73"/>
      <c r="B1995" s="73" t="s">
        <v>492</v>
      </c>
      <c r="C1995" s="73"/>
      <c r="D1995" s="147" t="s">
        <v>220</v>
      </c>
      <c r="E1995" s="66">
        <v>3</v>
      </c>
      <c r="F1995" s="93">
        <v>-38135.616707195426</v>
      </c>
      <c r="G1995" s="71" t="s">
        <v>28</v>
      </c>
      <c r="H1995" s="55">
        <f>VLOOKUP(G1995,'Rebuttal Alloc. Factors'!$B$2:$M$110,7,FALSE)</f>
        <v>0.4262831716003761</v>
      </c>
      <c r="I1995" s="56">
        <f t="shared" ref="I1995:I1998" si="77">F1995*H1995</f>
        <v>-16256.571640879558</v>
      </c>
      <c r="J1995" s="68"/>
    </row>
    <row r="1996" spans="1:10">
      <c r="A1996" s="73"/>
      <c r="B1996" s="73" t="s">
        <v>221</v>
      </c>
      <c r="C1996" s="73"/>
      <c r="D1996" s="147" t="s">
        <v>222</v>
      </c>
      <c r="E1996" s="66">
        <v>3</v>
      </c>
      <c r="F1996" s="106">
        <v>-223198</v>
      </c>
      <c r="G1996" s="71" t="s">
        <v>28</v>
      </c>
      <c r="H1996" s="55">
        <f>VLOOKUP(G1996,'Rebuttal Alloc. Factors'!$B$2:$M$110,7,FALSE)</f>
        <v>0.4262831716003761</v>
      </c>
      <c r="I1996" s="56">
        <f t="shared" si="77"/>
        <v>-95145.551334860749</v>
      </c>
      <c r="J1996" s="68"/>
    </row>
    <row r="1997" spans="1:10">
      <c r="A1997" s="73"/>
      <c r="B1997" s="65" t="s">
        <v>491</v>
      </c>
      <c r="C1997" s="65"/>
      <c r="D1997" s="54">
        <v>41010</v>
      </c>
      <c r="E1997" s="54">
        <v>3</v>
      </c>
      <c r="F1997" s="71">
        <v>-70233</v>
      </c>
      <c r="G1997" s="71" t="s">
        <v>28</v>
      </c>
      <c r="H1997" s="55">
        <f>VLOOKUP(G1997,'Rebuttal Alloc. Factors'!$B$2:$M$110,7,FALSE)</f>
        <v>0.4262831716003761</v>
      </c>
      <c r="I1997" s="56">
        <f t="shared" si="77"/>
        <v>-29939.145991009216</v>
      </c>
      <c r="J1997" s="68"/>
    </row>
    <row r="1998" spans="1:10">
      <c r="A1998" s="73"/>
      <c r="B1998" s="65" t="s">
        <v>628</v>
      </c>
      <c r="C1998" s="65"/>
      <c r="D1998" s="54">
        <v>282</v>
      </c>
      <c r="E1998" s="54">
        <v>3</v>
      </c>
      <c r="F1998" s="71">
        <v>94452.404255384608</v>
      </c>
      <c r="G1998" s="71" t="s">
        <v>28</v>
      </c>
      <c r="H1998" s="55">
        <f>VLOOKUP(G1998,'Rebuttal Alloc. Factors'!$B$2:$M$110,7,FALSE)</f>
        <v>0.4262831716003761</v>
      </c>
      <c r="I1998" s="56">
        <f t="shared" si="77"/>
        <v>40263.470451266214</v>
      </c>
      <c r="J1998" s="68"/>
    </row>
    <row r="1999" spans="1:10">
      <c r="A1999" s="73"/>
      <c r="B1999" s="73"/>
      <c r="C1999" s="73"/>
      <c r="D1999" s="147"/>
      <c r="E1999" s="66"/>
      <c r="F1999" s="106"/>
      <c r="G1999" s="115"/>
      <c r="H1999" s="55"/>
      <c r="I1999" s="56"/>
      <c r="J1999" s="68"/>
    </row>
    <row r="2000" spans="1:10">
      <c r="A2000" s="73"/>
      <c r="B2000" s="73" t="s">
        <v>492</v>
      </c>
      <c r="C2000" s="73"/>
      <c r="D2000" s="147" t="s">
        <v>220</v>
      </c>
      <c r="E2000" s="66">
        <v>3</v>
      </c>
      <c r="F2000" s="106">
        <v>-64304.669674328135</v>
      </c>
      <c r="G2000" s="71" t="s">
        <v>28</v>
      </c>
      <c r="H2000" s="55">
        <f>VLOOKUP(G2000,'Rebuttal Alloc. Factors'!$B$2:$M$110,7,FALSE)</f>
        <v>0.4262831716003761</v>
      </c>
      <c r="I2000" s="56">
        <f t="shared" ref="I2000:I2003" si="78">F2000*H2000</f>
        <v>-27411.998537487121</v>
      </c>
      <c r="J2000" s="68"/>
    </row>
    <row r="2001" spans="1:10">
      <c r="A2001" s="73"/>
      <c r="B2001" s="73" t="s">
        <v>221</v>
      </c>
      <c r="C2001" s="73"/>
      <c r="D2001" s="147" t="s">
        <v>222</v>
      </c>
      <c r="E2001" s="66">
        <v>3</v>
      </c>
      <c r="F2001" s="106">
        <v>-562602</v>
      </c>
      <c r="G2001" s="71" t="s">
        <v>28</v>
      </c>
      <c r="H2001" s="55">
        <f>VLOOKUP(G2001,'Rebuttal Alloc. Factors'!$B$2:$M$110,7,FALSE)</f>
        <v>0.4262831716003761</v>
      </c>
      <c r="I2001" s="56">
        <f t="shared" si="78"/>
        <v>-239827.7649087148</v>
      </c>
      <c r="J2001" s="68"/>
    </row>
    <row r="2002" spans="1:10">
      <c r="A2002" s="73"/>
      <c r="B2002" s="65" t="s">
        <v>491</v>
      </c>
      <c r="C2002" s="73"/>
      <c r="D2002" s="147">
        <v>41010</v>
      </c>
      <c r="E2002" s="66">
        <v>3</v>
      </c>
      <c r="F2002" s="106">
        <v>-189109</v>
      </c>
      <c r="G2002" s="71" t="s">
        <v>28</v>
      </c>
      <c r="H2002" s="55">
        <f>VLOOKUP(G2002,'Rebuttal Alloc. Factors'!$B$2:$M$110,7,FALSE)</f>
        <v>0.4262831716003761</v>
      </c>
      <c r="I2002" s="56">
        <f t="shared" si="78"/>
        <v>-80613.984298175521</v>
      </c>
      <c r="J2002" s="147"/>
    </row>
    <row r="2003" spans="1:10">
      <c r="A2003" s="73"/>
      <c r="B2003" s="65" t="s">
        <v>628</v>
      </c>
      <c r="C2003" s="73"/>
      <c r="D2003" s="147">
        <v>282</v>
      </c>
      <c r="E2003" s="66">
        <v>3</v>
      </c>
      <c r="F2003" s="106">
        <v>312650.44499999995</v>
      </c>
      <c r="G2003" s="71" t="s">
        <v>28</v>
      </c>
      <c r="H2003" s="55">
        <f>VLOOKUP(G2003,'Rebuttal Alloc. Factors'!$B$2:$M$110,7,FALSE)</f>
        <v>0.4262831716003761</v>
      </c>
      <c r="I2003" s="56">
        <f t="shared" si="78"/>
        <v>133277.62329686893</v>
      </c>
      <c r="J2003" s="147"/>
    </row>
    <row r="2004" spans="1:10">
      <c r="A2004" s="73"/>
      <c r="B2004" s="89"/>
      <c r="C2004" s="73"/>
      <c r="D2004" s="147"/>
      <c r="E2004" s="66"/>
      <c r="F2004" s="106"/>
      <c r="G2004" s="115"/>
      <c r="H2004" s="55"/>
      <c r="I2004" s="56"/>
      <c r="J2004" s="147"/>
    </row>
    <row r="2005" spans="1:10">
      <c r="A2005" s="73"/>
      <c r="B2005" s="84"/>
      <c r="C2005" s="73"/>
      <c r="D2005" s="147"/>
      <c r="E2005" s="66"/>
      <c r="F2005" s="106"/>
      <c r="G2005" s="115"/>
      <c r="H2005" s="55"/>
      <c r="I2005" s="106"/>
      <c r="J2005" s="67"/>
    </row>
    <row r="2006" spans="1:10">
      <c r="A2006" s="73"/>
      <c r="B2006" s="84"/>
      <c r="C2006" s="73"/>
      <c r="D2006" s="147"/>
      <c r="E2006" s="66"/>
      <c r="F2006" s="106"/>
      <c r="G2006" s="66"/>
      <c r="H2006" s="66"/>
      <c r="I2006" s="56"/>
      <c r="J2006" s="56"/>
    </row>
    <row r="2007" spans="1:10">
      <c r="A2007" s="73"/>
      <c r="B2007" s="84"/>
      <c r="C2007" s="73"/>
      <c r="D2007" s="147"/>
      <c r="E2007" s="66"/>
      <c r="F2007" s="106"/>
      <c r="G2007" s="66"/>
      <c r="H2007" s="66"/>
      <c r="I2007" s="56"/>
      <c r="J2007" s="56"/>
    </row>
    <row r="2008" spans="1:10">
      <c r="A2008" s="64"/>
      <c r="B2008" s="84"/>
      <c r="C2008" s="73"/>
      <c r="D2008" s="147"/>
      <c r="E2008" s="66"/>
      <c r="F2008" s="106"/>
      <c r="G2008" s="66"/>
      <c r="H2008" s="66"/>
      <c r="I2008" s="74"/>
      <c r="J2008" s="56"/>
    </row>
    <row r="2009" spans="1:10">
      <c r="A2009" s="64"/>
      <c r="B2009" s="73"/>
      <c r="C2009" s="73"/>
      <c r="D2009" s="147"/>
      <c r="E2009" s="66"/>
      <c r="F2009" s="125"/>
      <c r="G2009" s="123"/>
      <c r="H2009" s="66"/>
      <c r="I2009" s="74"/>
      <c r="J2009" s="66"/>
    </row>
    <row r="2010" spans="1:10">
      <c r="A2010" s="64"/>
      <c r="B2010" s="73"/>
      <c r="C2010" s="73"/>
      <c r="D2010" s="147"/>
      <c r="E2010" s="66"/>
      <c r="F2010" s="150"/>
      <c r="G2010" s="115"/>
      <c r="H2010" s="55"/>
      <c r="I2010" s="56"/>
      <c r="J2010" s="66"/>
    </row>
    <row r="2011" spans="1:10">
      <c r="A2011" s="64"/>
      <c r="B2011" s="73"/>
      <c r="C2011" s="73"/>
      <c r="D2011" s="147"/>
      <c r="E2011" s="66"/>
      <c r="F2011" s="125"/>
      <c r="G2011" s="66"/>
      <c r="H2011" s="66"/>
      <c r="I2011" s="74"/>
      <c r="J2011" s="66"/>
    </row>
    <row r="2012" spans="1:10">
      <c r="A2012" s="64"/>
      <c r="B2012" s="73"/>
      <c r="C2012" s="73"/>
      <c r="D2012" s="147"/>
      <c r="E2012" s="66"/>
      <c r="F2012" s="125"/>
      <c r="G2012" s="66"/>
      <c r="H2012" s="66"/>
      <c r="I2012" s="74"/>
      <c r="J2012" s="66"/>
    </row>
    <row r="2013" spans="1:10">
      <c r="A2013" s="64"/>
      <c r="B2013" s="73"/>
      <c r="C2013" s="73"/>
      <c r="D2013" s="147"/>
      <c r="E2013" s="66"/>
      <c r="F2013" s="125"/>
      <c r="G2013" s="66"/>
      <c r="H2013" s="66"/>
      <c r="I2013" s="74"/>
      <c r="J2013" s="66"/>
    </row>
    <row r="2014" spans="1:10">
      <c r="A2014" s="64"/>
      <c r="B2014" s="73"/>
      <c r="C2014" s="73"/>
      <c r="D2014" s="147"/>
      <c r="E2014" s="66"/>
      <c r="F2014" s="125"/>
      <c r="G2014" s="66"/>
      <c r="H2014" s="66"/>
      <c r="I2014" s="74"/>
      <c r="J2014" s="66"/>
    </row>
    <row r="2015" spans="1:10">
      <c r="A2015" s="64"/>
      <c r="B2015" s="73"/>
      <c r="C2015" s="73"/>
      <c r="D2015" s="147"/>
      <c r="E2015" s="66"/>
      <c r="F2015" s="125"/>
      <c r="G2015" s="66"/>
      <c r="H2015" s="66"/>
      <c r="I2015" s="74"/>
      <c r="J2015" s="66"/>
    </row>
    <row r="2016" spans="1:10">
      <c r="A2016" s="64"/>
      <c r="B2016" s="73"/>
      <c r="C2016" s="73"/>
      <c r="D2016" s="147"/>
      <c r="E2016" s="66"/>
      <c r="F2016" s="125"/>
      <c r="G2016" s="66"/>
      <c r="H2016" s="66"/>
      <c r="I2016" s="74"/>
      <c r="J2016" s="66"/>
    </row>
    <row r="2017" spans="1:10">
      <c r="A2017" s="64"/>
      <c r="B2017" s="73"/>
      <c r="C2017" s="73"/>
      <c r="D2017" s="147"/>
      <c r="E2017" s="66"/>
      <c r="F2017" s="125"/>
      <c r="G2017" s="66"/>
      <c r="H2017" s="66"/>
      <c r="I2017" s="74"/>
      <c r="J2017" s="66"/>
    </row>
    <row r="2018" spans="1:10">
      <c r="A2018" s="64"/>
      <c r="B2018" s="73"/>
      <c r="C2018" s="73"/>
      <c r="D2018" s="147"/>
      <c r="E2018" s="66"/>
      <c r="F2018" s="125"/>
      <c r="G2018" s="66"/>
      <c r="H2018" s="66"/>
      <c r="I2018" s="74"/>
      <c r="J2018" s="66"/>
    </row>
    <row r="2019" spans="1:10">
      <c r="A2019" s="64"/>
      <c r="B2019" s="73"/>
      <c r="C2019" s="73"/>
      <c r="D2019" s="147"/>
      <c r="E2019" s="66"/>
      <c r="F2019" s="125"/>
      <c r="G2019" s="66"/>
      <c r="H2019" s="66"/>
      <c r="I2019" s="74"/>
      <c r="J2019" s="66"/>
    </row>
    <row r="2020" spans="1:10">
      <c r="A2020" s="64"/>
      <c r="B2020" s="73"/>
      <c r="C2020" s="73"/>
      <c r="D2020" s="147"/>
      <c r="E2020" s="66"/>
      <c r="F2020" s="125"/>
      <c r="G2020" s="66"/>
      <c r="H2020" s="66"/>
      <c r="I2020" s="74"/>
      <c r="J2020" s="66"/>
    </row>
    <row r="2021" spans="1:10">
      <c r="A2021" s="64"/>
      <c r="B2021" s="73"/>
      <c r="C2021" s="73"/>
      <c r="D2021" s="147"/>
      <c r="E2021" s="66"/>
      <c r="F2021" s="125"/>
      <c r="G2021" s="66"/>
      <c r="H2021" s="66"/>
      <c r="I2021" s="74"/>
      <c r="J2021" s="66"/>
    </row>
    <row r="2022" spans="1:10">
      <c r="A2022" s="64"/>
      <c r="B2022" s="73"/>
      <c r="C2022" s="73"/>
      <c r="D2022" s="147"/>
      <c r="E2022" s="66"/>
      <c r="F2022" s="125"/>
      <c r="G2022" s="66"/>
      <c r="H2022" s="66"/>
      <c r="I2022" s="74"/>
      <c r="J2022" s="66"/>
    </row>
    <row r="2023" spans="1:10">
      <c r="A2023" s="64"/>
      <c r="B2023" s="73"/>
      <c r="C2023" s="73"/>
      <c r="D2023" s="147"/>
      <c r="E2023" s="66"/>
      <c r="F2023" s="125"/>
      <c r="G2023" s="66"/>
      <c r="H2023" s="66"/>
      <c r="I2023" s="74"/>
      <c r="J2023" s="66"/>
    </row>
    <row r="2024" spans="1:10">
      <c r="A2024" s="64"/>
      <c r="B2024" s="73"/>
      <c r="C2024" s="73"/>
      <c r="D2024" s="147"/>
      <c r="E2024" s="66"/>
      <c r="F2024" s="125"/>
      <c r="G2024" s="66"/>
      <c r="H2024" s="66"/>
      <c r="I2024" s="74"/>
      <c r="J2024" s="66"/>
    </row>
    <row r="2025" spans="1:10">
      <c r="A2025" s="73"/>
      <c r="B2025" s="73"/>
      <c r="C2025" s="73"/>
      <c r="D2025" s="147"/>
      <c r="E2025" s="66"/>
      <c r="F2025" s="125"/>
      <c r="G2025" s="66"/>
      <c r="H2025" s="66"/>
      <c r="I2025" s="74"/>
      <c r="J2025" s="56"/>
    </row>
    <row r="2026" spans="1:10">
      <c r="A2026" s="73"/>
      <c r="B2026" s="73"/>
      <c r="C2026" s="73"/>
      <c r="D2026" s="147"/>
      <c r="E2026" s="66"/>
      <c r="F2026" s="125"/>
      <c r="G2026" s="66"/>
      <c r="H2026" s="66"/>
      <c r="I2026" s="74"/>
      <c r="J2026" s="56"/>
    </row>
    <row r="2027" spans="1:10">
      <c r="A2027" s="73"/>
      <c r="B2027" s="73"/>
      <c r="C2027" s="73"/>
      <c r="D2027" s="147"/>
      <c r="E2027" s="66"/>
      <c r="F2027" s="125"/>
      <c r="G2027" s="66"/>
      <c r="H2027" s="66"/>
      <c r="I2027" s="74"/>
      <c r="J2027" s="56"/>
    </row>
    <row r="2028" spans="1:10">
      <c r="A2028" s="73"/>
      <c r="B2028" s="73"/>
      <c r="C2028" s="73"/>
      <c r="D2028" s="147"/>
      <c r="E2028" s="66"/>
      <c r="F2028" s="125"/>
      <c r="G2028" s="66"/>
      <c r="H2028" s="66"/>
      <c r="I2028" s="74"/>
      <c r="J2028" s="56"/>
    </row>
    <row r="2029" spans="1:10">
      <c r="A2029" s="73"/>
      <c r="B2029" s="73"/>
      <c r="C2029" s="73"/>
      <c r="D2029" s="147"/>
      <c r="E2029" s="66"/>
      <c r="F2029" s="125"/>
      <c r="G2029" s="66"/>
      <c r="H2029" s="66"/>
      <c r="I2029" s="74"/>
      <c r="J2029" s="56"/>
    </row>
    <row r="2030" spans="1:10" ht="13.5" thickBot="1">
      <c r="A2030" s="64"/>
      <c r="B2030" s="16" t="s">
        <v>12</v>
      </c>
      <c r="C2030" s="64"/>
      <c r="D2030" s="147"/>
      <c r="E2030" s="66"/>
      <c r="F2030" s="137"/>
      <c r="G2030" s="61"/>
      <c r="H2030" s="61"/>
      <c r="I2030" s="91"/>
      <c r="J2030" s="96"/>
    </row>
    <row r="2031" spans="1:10">
      <c r="A2031" s="76"/>
      <c r="B2031" s="77"/>
      <c r="C2031" s="77"/>
      <c r="D2031" s="151"/>
      <c r="E2031" s="78"/>
      <c r="F2031" s="124"/>
      <c r="G2031" s="78"/>
      <c r="H2031" s="78"/>
      <c r="I2031" s="79"/>
      <c r="J2031" s="80"/>
    </row>
    <row r="2032" spans="1:10">
      <c r="A2032" s="81"/>
      <c r="B2032" s="84"/>
      <c r="C2032" s="73"/>
      <c r="D2032" s="147"/>
      <c r="E2032" s="66"/>
      <c r="F2032" s="125"/>
      <c r="G2032" s="66"/>
      <c r="H2032" s="66"/>
      <c r="I2032" s="74"/>
      <c r="J2032" s="83"/>
    </row>
    <row r="2033" spans="1:10">
      <c r="A2033" s="81"/>
      <c r="B2033" s="84"/>
      <c r="C2033" s="73"/>
      <c r="D2033" s="147"/>
      <c r="E2033" s="66"/>
      <c r="F2033" s="125"/>
      <c r="G2033" s="66"/>
      <c r="H2033" s="66"/>
      <c r="I2033" s="74"/>
      <c r="J2033" s="83"/>
    </row>
    <row r="2034" spans="1:10">
      <c r="A2034" s="81"/>
      <c r="B2034" s="73"/>
      <c r="C2034" s="73"/>
      <c r="D2034" s="147"/>
      <c r="E2034" s="66"/>
      <c r="F2034" s="125"/>
      <c r="G2034" s="66"/>
      <c r="H2034" s="66"/>
      <c r="I2034" s="74"/>
      <c r="J2034" s="83"/>
    </row>
    <row r="2035" spans="1:10">
      <c r="A2035" s="81"/>
      <c r="B2035" s="73"/>
      <c r="C2035" s="73"/>
      <c r="D2035" s="147"/>
      <c r="E2035" s="66"/>
      <c r="F2035" s="125"/>
      <c r="G2035" s="66"/>
      <c r="H2035" s="66"/>
      <c r="I2035" s="74"/>
      <c r="J2035" s="83"/>
    </row>
    <row r="2036" spans="1:10">
      <c r="A2036" s="81"/>
      <c r="B2036" s="73"/>
      <c r="C2036" s="73"/>
      <c r="D2036" s="147"/>
      <c r="E2036" s="66"/>
      <c r="F2036" s="125"/>
      <c r="G2036" s="66"/>
      <c r="H2036" s="66"/>
      <c r="I2036" s="74"/>
      <c r="J2036" s="83"/>
    </row>
    <row r="2037" spans="1:10">
      <c r="A2037" s="81"/>
      <c r="B2037" s="73"/>
      <c r="C2037" s="73"/>
      <c r="D2037" s="147"/>
      <c r="E2037" s="66"/>
      <c r="F2037" s="125"/>
      <c r="G2037" s="66"/>
      <c r="H2037" s="66"/>
      <c r="I2037" s="74"/>
      <c r="J2037" s="83"/>
    </row>
    <row r="2038" spans="1:10">
      <c r="A2038" s="81"/>
      <c r="B2038" s="73"/>
      <c r="C2038" s="73"/>
      <c r="D2038" s="147"/>
      <c r="E2038" s="66"/>
      <c r="F2038" s="125"/>
      <c r="G2038" s="66"/>
      <c r="H2038" s="66"/>
      <c r="I2038" s="74"/>
      <c r="J2038" s="83"/>
    </row>
    <row r="2039" spans="1:10">
      <c r="A2039" s="81"/>
      <c r="B2039" s="73"/>
      <c r="C2039" s="73"/>
      <c r="D2039" s="147"/>
      <c r="E2039" s="66"/>
      <c r="F2039" s="125"/>
      <c r="G2039" s="66"/>
      <c r="H2039" s="66"/>
      <c r="I2039" s="74"/>
      <c r="J2039" s="83"/>
    </row>
    <row r="2040" spans="1:10" ht="13.5" thickBot="1">
      <c r="A2040" s="97"/>
      <c r="B2040" s="98"/>
      <c r="C2040" s="98"/>
      <c r="D2040" s="152"/>
      <c r="E2040" s="99"/>
      <c r="F2040" s="126"/>
      <c r="G2040" s="99"/>
      <c r="H2040" s="99"/>
      <c r="I2040" s="100"/>
      <c r="J2040" s="101"/>
    </row>
  </sheetData>
  <conditionalFormatting sqref="B153:B154 B487 B490 B777 B562 B419:B420 B444 B448 B290 B766:B767 B494:B500 B351:B385">
    <cfRule type="cellIs" dxfId="7704" priority="8161" stopIfTrue="1" operator="equal">
      <formula>"Title"</formula>
    </cfRule>
  </conditionalFormatting>
  <conditionalFormatting sqref="B825 B777 B213 B758:B761 B349 B351:B364 B763:B771 B1733:B1755">
    <cfRule type="cellIs" dxfId="7703" priority="8162" stopIfTrue="1" operator="equal">
      <formula>"Adjustment to Income/Expense/Rate Base:"</formula>
    </cfRule>
  </conditionalFormatting>
  <conditionalFormatting sqref="B621">
    <cfRule type="cellIs" dxfId="7702" priority="8160" stopIfTrue="1" operator="equal">
      <formula>"Adjustment to Income/Expense/Rate Base:"</formula>
    </cfRule>
  </conditionalFormatting>
  <conditionalFormatting sqref="B241">
    <cfRule type="cellIs" dxfId="7701" priority="5136" stopIfTrue="1" operator="equal">
      <formula>"Title"</formula>
    </cfRule>
  </conditionalFormatting>
  <conditionalFormatting sqref="B241">
    <cfRule type="cellIs" dxfId="7700" priority="5135" stopIfTrue="1" operator="equal">
      <formula>"Title"</formula>
    </cfRule>
  </conditionalFormatting>
  <conditionalFormatting sqref="B242">
    <cfRule type="cellIs" dxfId="7699" priority="5134" stopIfTrue="1" operator="equal">
      <formula>"Title"</formula>
    </cfRule>
  </conditionalFormatting>
  <conditionalFormatting sqref="B241">
    <cfRule type="cellIs" dxfId="7698" priority="5132" stopIfTrue="1" operator="equal">
      <formula>"Title"</formula>
    </cfRule>
  </conditionalFormatting>
  <conditionalFormatting sqref="B509">
    <cfRule type="cellIs" dxfId="7697" priority="8152" stopIfTrue="1" operator="equal">
      <formula>"Title"</formula>
    </cfRule>
  </conditionalFormatting>
  <conditionalFormatting sqref="B509:B513">
    <cfRule type="cellIs" dxfId="7696" priority="8153" stopIfTrue="1" operator="equal">
      <formula>"Adjustment to Income/Expense/Rate Base:"</formula>
    </cfRule>
  </conditionalFormatting>
  <conditionalFormatting sqref="B499">
    <cfRule type="cellIs" dxfId="7695" priority="8150" stopIfTrue="1" operator="equal">
      <formula>"Title"</formula>
    </cfRule>
  </conditionalFormatting>
  <conditionalFormatting sqref="B497:B504">
    <cfRule type="cellIs" dxfId="7694" priority="8151" stopIfTrue="1" operator="equal">
      <formula>"Adjustment to Income/Expense/Rate Base:"</formula>
    </cfRule>
  </conditionalFormatting>
  <conditionalFormatting sqref="B497">
    <cfRule type="cellIs" dxfId="7693" priority="8149" stopIfTrue="1" operator="equal">
      <formula>"Title"</formula>
    </cfRule>
  </conditionalFormatting>
  <conditionalFormatting sqref="B500">
    <cfRule type="cellIs" dxfId="7692" priority="8148" stopIfTrue="1" operator="equal">
      <formula>"Title"</formula>
    </cfRule>
  </conditionalFormatting>
  <conditionalFormatting sqref="B498">
    <cfRule type="cellIs" dxfId="7691" priority="8147" stopIfTrue="1" operator="equal">
      <formula>"Title"</formula>
    </cfRule>
  </conditionalFormatting>
  <conditionalFormatting sqref="B488:B489">
    <cfRule type="cellIs" dxfId="7690" priority="8146" stopIfTrue="1" operator="equal">
      <formula>"Adjustment to Income/Expense/Rate Base:"</formula>
    </cfRule>
  </conditionalFormatting>
  <conditionalFormatting sqref="B627">
    <cfRule type="cellIs" dxfId="7689" priority="8145" stopIfTrue="1" operator="equal">
      <formula>"Adjustment to Income/Expense/Rate Base:"</formula>
    </cfRule>
  </conditionalFormatting>
  <conditionalFormatting sqref="B631:B633">
    <cfRule type="cellIs" dxfId="7688" priority="8144" stopIfTrue="1" operator="equal">
      <formula>"Title"</formula>
    </cfRule>
  </conditionalFormatting>
  <conditionalFormatting sqref="B632">
    <cfRule type="cellIs" dxfId="7687" priority="8142" stopIfTrue="1" operator="equal">
      <formula>"Title"</formula>
    </cfRule>
  </conditionalFormatting>
  <conditionalFormatting sqref="B631:B635">
    <cfRule type="cellIs" dxfId="7686" priority="8143" stopIfTrue="1" operator="equal">
      <formula>"Adjustment to Income/Expense/Rate Base:"</formula>
    </cfRule>
  </conditionalFormatting>
  <conditionalFormatting sqref="B633">
    <cfRule type="cellIs" dxfId="7685" priority="8141" stopIfTrue="1" operator="equal">
      <formula>"Title"</formula>
    </cfRule>
  </conditionalFormatting>
  <conditionalFormatting sqref="B631">
    <cfRule type="cellIs" dxfId="7684" priority="8140" stopIfTrue="1" operator="equal">
      <formula>"Title"</formula>
    </cfRule>
  </conditionalFormatting>
  <conditionalFormatting sqref="B291:B296">
    <cfRule type="cellIs" dxfId="7683" priority="8139" stopIfTrue="1" operator="equal">
      <formula>"Title"</formula>
    </cfRule>
  </conditionalFormatting>
  <conditionalFormatting sqref="B291">
    <cfRule type="cellIs" dxfId="7682" priority="8138" stopIfTrue="1" operator="equal">
      <formula>"Title"</formula>
    </cfRule>
  </conditionalFormatting>
  <conditionalFormatting sqref="B700 B697:B698">
    <cfRule type="cellIs" dxfId="7681" priority="8136" stopIfTrue="1" operator="equal">
      <formula>"Title"</formula>
    </cfRule>
  </conditionalFormatting>
  <conditionalFormatting sqref="B705">
    <cfRule type="cellIs" dxfId="7680" priority="8137" stopIfTrue="1" operator="equal">
      <formula>"Adjustment to Income/Expense/Rate Base:"</formula>
    </cfRule>
  </conditionalFormatting>
  <conditionalFormatting sqref="B1383 B1380 B1377">
    <cfRule type="cellIs" dxfId="7679" priority="8134" stopIfTrue="1" operator="equal">
      <formula>"Title"</formula>
    </cfRule>
  </conditionalFormatting>
  <conditionalFormatting sqref="B1385">
    <cfRule type="cellIs" dxfId="7678" priority="8135" stopIfTrue="1" operator="equal">
      <formula>"Adjustment to Income/Expense/Rate Base:"</formula>
    </cfRule>
  </conditionalFormatting>
  <conditionalFormatting sqref="B1714:B1716 B1718:B1720 B1722:B1731">
    <cfRule type="cellIs" dxfId="7677" priority="8132" stopIfTrue="1" operator="equal">
      <formula>"Title"</formula>
    </cfRule>
  </conditionalFormatting>
  <conditionalFormatting sqref="B1727">
    <cfRule type="cellIs" dxfId="7676" priority="8133" stopIfTrue="1" operator="equal">
      <formula>"Adjustment to Income/Expense/Rate Base:"</formula>
    </cfRule>
  </conditionalFormatting>
  <conditionalFormatting sqref="B1789:B1796">
    <cfRule type="cellIs" dxfId="7675" priority="8130" stopIfTrue="1" operator="equal">
      <formula>"Title"</formula>
    </cfRule>
  </conditionalFormatting>
  <conditionalFormatting sqref="B1798">
    <cfRule type="cellIs" dxfId="7674" priority="8131" stopIfTrue="1" operator="equal">
      <formula>"Adjustment to Income/Expense/Rate Base:"</formula>
    </cfRule>
  </conditionalFormatting>
  <conditionalFormatting sqref="B1856 B1853:B1854">
    <cfRule type="cellIs" dxfId="7673" priority="8128" stopIfTrue="1" operator="equal">
      <formula>"Title"</formula>
    </cfRule>
  </conditionalFormatting>
  <conditionalFormatting sqref="B1861">
    <cfRule type="cellIs" dxfId="7672" priority="8129" stopIfTrue="1" operator="equal">
      <formula>"Adjustment to Income/Expense/Rate Base:"</formula>
    </cfRule>
  </conditionalFormatting>
  <conditionalFormatting sqref="B88 B85:B86">
    <cfRule type="cellIs" dxfId="7671" priority="8124" stopIfTrue="1" operator="equal">
      <formula>"Title"</formula>
    </cfRule>
  </conditionalFormatting>
  <conditionalFormatting sqref="B93">
    <cfRule type="cellIs" dxfId="7670" priority="8125" stopIfTrue="1" operator="equal">
      <formula>"Adjustment to Income/Expense/Rate Base:"</formula>
    </cfRule>
  </conditionalFormatting>
  <conditionalFormatting sqref="B904 B901:B902">
    <cfRule type="cellIs" dxfId="7669" priority="8122" stopIfTrue="1" operator="equal">
      <formula>"Title"</formula>
    </cfRule>
  </conditionalFormatting>
  <conditionalFormatting sqref="B909">
    <cfRule type="cellIs" dxfId="7668" priority="8123" stopIfTrue="1" operator="equal">
      <formula>"Adjustment to Income/Expense/Rate Base:"</formula>
    </cfRule>
  </conditionalFormatting>
  <conditionalFormatting sqref="B1040">
    <cfRule type="cellIs" dxfId="7667" priority="8120" stopIfTrue="1" operator="equal">
      <formula>"Title"</formula>
    </cfRule>
  </conditionalFormatting>
  <conditionalFormatting sqref="B1992">
    <cfRule type="cellIs" dxfId="7666" priority="8118" stopIfTrue="1" operator="equal">
      <formula>"Title"</formula>
    </cfRule>
  </conditionalFormatting>
  <conditionalFormatting sqref="B1997:B1998">
    <cfRule type="cellIs" dxfId="7665" priority="8119" stopIfTrue="1" operator="equal">
      <formula>"Adjustment to Income/Expense/Rate Base:"</formula>
    </cfRule>
  </conditionalFormatting>
  <conditionalFormatting sqref="B1176">
    <cfRule type="cellIs" dxfId="7664" priority="8116" stopIfTrue="1" operator="equal">
      <formula>"Title"</formula>
    </cfRule>
  </conditionalFormatting>
  <conditionalFormatting sqref="B1181">
    <cfRule type="cellIs" dxfId="7663" priority="8117" stopIfTrue="1" operator="equal">
      <formula>"Adjustment to Income/Expense/Rate Base:"</formula>
    </cfRule>
  </conditionalFormatting>
  <conditionalFormatting sqref="B1924 B1921:B1922">
    <cfRule type="cellIs" dxfId="7662" priority="8102" stopIfTrue="1" operator="equal">
      <formula>"Title"</formula>
    </cfRule>
  </conditionalFormatting>
  <conditionalFormatting sqref="B1929">
    <cfRule type="cellIs" dxfId="7661" priority="8103" stopIfTrue="1" operator="equal">
      <formula>"Adjustment to Income/Expense/Rate Base:"</formula>
    </cfRule>
  </conditionalFormatting>
  <conditionalFormatting sqref="B418">
    <cfRule type="cellIs" dxfId="7660" priority="8097" stopIfTrue="1" operator="equal">
      <formula>"Title"</formula>
    </cfRule>
  </conditionalFormatting>
  <conditionalFormatting sqref="C214:C215">
    <cfRule type="cellIs" dxfId="7659" priority="8095" stopIfTrue="1" operator="equal">
      <formula>"Adjustment to Income/Expense/Rate Base:"</formula>
    </cfRule>
  </conditionalFormatting>
  <conditionalFormatting sqref="C214:C237 B214:C236">
    <cfRule type="cellIs" dxfId="7658" priority="8096" stopIfTrue="1" operator="equal">
      <formula>"Title"</formula>
    </cfRule>
  </conditionalFormatting>
  <conditionalFormatting sqref="B233">
    <cfRule type="cellIs" dxfId="7657" priority="8094" stopIfTrue="1" operator="equal">
      <formula>"Title"</formula>
    </cfRule>
  </conditionalFormatting>
  <conditionalFormatting sqref="C215:C224">
    <cfRule type="cellIs" dxfId="7656" priority="8093" stopIfTrue="1" operator="equal">
      <formula>"Adjustment to Income/Expense/Rate Base:"</formula>
    </cfRule>
  </conditionalFormatting>
  <conditionalFormatting sqref="B236">
    <cfRule type="cellIs" dxfId="7655" priority="8092" stopIfTrue="1" operator="equal">
      <formula>"Title"</formula>
    </cfRule>
  </conditionalFormatting>
  <conditionalFormatting sqref="B234">
    <cfRule type="cellIs" dxfId="7654" priority="8091" stopIfTrue="1" operator="equal">
      <formula>"Title"</formula>
    </cfRule>
  </conditionalFormatting>
  <conditionalFormatting sqref="B237">
    <cfRule type="cellIs" dxfId="7653" priority="8090" stopIfTrue="1" operator="equal">
      <formula>"Title"</formula>
    </cfRule>
  </conditionalFormatting>
  <conditionalFormatting sqref="B234">
    <cfRule type="cellIs" dxfId="7652" priority="8089" stopIfTrue="1" operator="equal">
      <formula>"Title"</formula>
    </cfRule>
  </conditionalFormatting>
  <conditionalFormatting sqref="B237">
    <cfRule type="cellIs" dxfId="7651" priority="8088" stopIfTrue="1" operator="equal">
      <formula>"Title"</formula>
    </cfRule>
  </conditionalFormatting>
  <conditionalFormatting sqref="B235">
    <cfRule type="cellIs" dxfId="7650" priority="8087" stopIfTrue="1" operator="equal">
      <formula>"Title"</formula>
    </cfRule>
  </conditionalFormatting>
  <conditionalFormatting sqref="B238">
    <cfRule type="cellIs" dxfId="7649" priority="8086" stopIfTrue="1" operator="equal">
      <formula>"Title"</formula>
    </cfRule>
  </conditionalFormatting>
  <conditionalFormatting sqref="B234">
    <cfRule type="cellIs" dxfId="7648" priority="8085" stopIfTrue="1" operator="equal">
      <formula>"Title"</formula>
    </cfRule>
  </conditionalFormatting>
  <conditionalFormatting sqref="B237">
    <cfRule type="cellIs" dxfId="7647" priority="8084" stopIfTrue="1" operator="equal">
      <formula>"Title"</formula>
    </cfRule>
  </conditionalFormatting>
  <conditionalFormatting sqref="B235">
    <cfRule type="cellIs" dxfId="7646" priority="8083" stopIfTrue="1" operator="equal">
      <formula>"Title"</formula>
    </cfRule>
  </conditionalFormatting>
  <conditionalFormatting sqref="B238">
    <cfRule type="cellIs" dxfId="7645" priority="8082" stopIfTrue="1" operator="equal">
      <formula>"Title"</formula>
    </cfRule>
  </conditionalFormatting>
  <conditionalFormatting sqref="B235">
    <cfRule type="cellIs" dxfId="7644" priority="8081" stopIfTrue="1" operator="equal">
      <formula>"Title"</formula>
    </cfRule>
  </conditionalFormatting>
  <conditionalFormatting sqref="B238">
    <cfRule type="cellIs" dxfId="7643" priority="8080" stopIfTrue="1" operator="equal">
      <formula>"Title"</formula>
    </cfRule>
  </conditionalFormatting>
  <conditionalFormatting sqref="B236">
    <cfRule type="cellIs" dxfId="7642" priority="8079" stopIfTrue="1" operator="equal">
      <formula>"Title"</formula>
    </cfRule>
  </conditionalFormatting>
  <conditionalFormatting sqref="B239">
    <cfRule type="cellIs" dxfId="7641" priority="8078" stopIfTrue="1" operator="equal">
      <formula>"Title"</formula>
    </cfRule>
  </conditionalFormatting>
  <conditionalFormatting sqref="B234">
    <cfRule type="cellIs" dxfId="7640" priority="8077" stopIfTrue="1" operator="equal">
      <formula>"Title"</formula>
    </cfRule>
  </conditionalFormatting>
  <conditionalFormatting sqref="B237">
    <cfRule type="cellIs" dxfId="7639" priority="8076" stopIfTrue="1" operator="equal">
      <formula>"Title"</formula>
    </cfRule>
  </conditionalFormatting>
  <conditionalFormatting sqref="B235">
    <cfRule type="cellIs" dxfId="7638" priority="8075" stopIfTrue="1" operator="equal">
      <formula>"Title"</formula>
    </cfRule>
  </conditionalFormatting>
  <conditionalFormatting sqref="B238">
    <cfRule type="cellIs" dxfId="7637" priority="8074" stopIfTrue="1" operator="equal">
      <formula>"Title"</formula>
    </cfRule>
  </conditionalFormatting>
  <conditionalFormatting sqref="B235">
    <cfRule type="cellIs" dxfId="7636" priority="8073" stopIfTrue="1" operator="equal">
      <formula>"Title"</formula>
    </cfRule>
  </conditionalFormatting>
  <conditionalFormatting sqref="B238">
    <cfRule type="cellIs" dxfId="7635" priority="8072" stopIfTrue="1" operator="equal">
      <formula>"Title"</formula>
    </cfRule>
  </conditionalFormatting>
  <conditionalFormatting sqref="B236">
    <cfRule type="cellIs" dxfId="7634" priority="8071" stopIfTrue="1" operator="equal">
      <formula>"Title"</formula>
    </cfRule>
  </conditionalFormatting>
  <conditionalFormatting sqref="B239">
    <cfRule type="cellIs" dxfId="7633" priority="8070" stopIfTrue="1" operator="equal">
      <formula>"Title"</formula>
    </cfRule>
  </conditionalFormatting>
  <conditionalFormatting sqref="B235">
    <cfRule type="cellIs" dxfId="7632" priority="8069" stopIfTrue="1" operator="equal">
      <formula>"Title"</formula>
    </cfRule>
  </conditionalFormatting>
  <conditionalFormatting sqref="B238">
    <cfRule type="cellIs" dxfId="7631" priority="8068" stopIfTrue="1" operator="equal">
      <formula>"Title"</formula>
    </cfRule>
  </conditionalFormatting>
  <conditionalFormatting sqref="B236">
    <cfRule type="cellIs" dxfId="7630" priority="8067" stopIfTrue="1" operator="equal">
      <formula>"Title"</formula>
    </cfRule>
  </conditionalFormatting>
  <conditionalFormatting sqref="B239">
    <cfRule type="cellIs" dxfId="7629" priority="8066" stopIfTrue="1" operator="equal">
      <formula>"Title"</formula>
    </cfRule>
  </conditionalFormatting>
  <conditionalFormatting sqref="B236">
    <cfRule type="cellIs" dxfId="7628" priority="8065" stopIfTrue="1" operator="equal">
      <formula>"Title"</formula>
    </cfRule>
  </conditionalFormatting>
  <conditionalFormatting sqref="B239">
    <cfRule type="cellIs" dxfId="7627" priority="8064" stopIfTrue="1" operator="equal">
      <formula>"Title"</formula>
    </cfRule>
  </conditionalFormatting>
  <conditionalFormatting sqref="B237">
    <cfRule type="cellIs" dxfId="7626" priority="8063" stopIfTrue="1" operator="equal">
      <formula>"Title"</formula>
    </cfRule>
  </conditionalFormatting>
  <conditionalFormatting sqref="B230">
    <cfRule type="cellIs" dxfId="7625" priority="7235" stopIfTrue="1" operator="equal">
      <formula>"Title"</formula>
    </cfRule>
  </conditionalFormatting>
  <conditionalFormatting sqref="B234">
    <cfRule type="cellIs" dxfId="7624" priority="8062" stopIfTrue="1" operator="equal">
      <formula>"Title"</formula>
    </cfRule>
  </conditionalFormatting>
  <conditionalFormatting sqref="B237">
    <cfRule type="cellIs" dxfId="7623" priority="8061" stopIfTrue="1" operator="equal">
      <formula>"Title"</formula>
    </cfRule>
  </conditionalFormatting>
  <conditionalFormatting sqref="B235">
    <cfRule type="cellIs" dxfId="7622" priority="8060" stopIfTrue="1" operator="equal">
      <formula>"Title"</formula>
    </cfRule>
  </conditionalFormatting>
  <conditionalFormatting sqref="B238">
    <cfRule type="cellIs" dxfId="7621" priority="8059" stopIfTrue="1" operator="equal">
      <formula>"Title"</formula>
    </cfRule>
  </conditionalFormatting>
  <conditionalFormatting sqref="B235">
    <cfRule type="cellIs" dxfId="7620" priority="8058" stopIfTrue="1" operator="equal">
      <formula>"Title"</formula>
    </cfRule>
  </conditionalFormatting>
  <conditionalFormatting sqref="B238">
    <cfRule type="cellIs" dxfId="7619" priority="8057" stopIfTrue="1" operator="equal">
      <formula>"Title"</formula>
    </cfRule>
  </conditionalFormatting>
  <conditionalFormatting sqref="B236">
    <cfRule type="cellIs" dxfId="7618" priority="8056" stopIfTrue="1" operator="equal">
      <formula>"Title"</formula>
    </cfRule>
  </conditionalFormatting>
  <conditionalFormatting sqref="B239">
    <cfRule type="cellIs" dxfId="7617" priority="8055" stopIfTrue="1" operator="equal">
      <formula>"Title"</formula>
    </cfRule>
  </conditionalFormatting>
  <conditionalFormatting sqref="B235">
    <cfRule type="cellIs" dxfId="7616" priority="8054" stopIfTrue="1" operator="equal">
      <formula>"Title"</formula>
    </cfRule>
  </conditionalFormatting>
  <conditionalFormatting sqref="B238">
    <cfRule type="cellIs" dxfId="7615" priority="8053" stopIfTrue="1" operator="equal">
      <formula>"Title"</formula>
    </cfRule>
  </conditionalFormatting>
  <conditionalFormatting sqref="B236">
    <cfRule type="cellIs" dxfId="7614" priority="8052" stopIfTrue="1" operator="equal">
      <formula>"Title"</formula>
    </cfRule>
  </conditionalFormatting>
  <conditionalFormatting sqref="B239">
    <cfRule type="cellIs" dxfId="7613" priority="8051" stopIfTrue="1" operator="equal">
      <formula>"Title"</formula>
    </cfRule>
  </conditionalFormatting>
  <conditionalFormatting sqref="B236">
    <cfRule type="cellIs" dxfId="7612" priority="8050" stopIfTrue="1" operator="equal">
      <formula>"Title"</formula>
    </cfRule>
  </conditionalFormatting>
  <conditionalFormatting sqref="B239">
    <cfRule type="cellIs" dxfId="7611" priority="8049" stopIfTrue="1" operator="equal">
      <formula>"Title"</formula>
    </cfRule>
  </conditionalFormatting>
  <conditionalFormatting sqref="B237">
    <cfRule type="cellIs" dxfId="7610" priority="8048" stopIfTrue="1" operator="equal">
      <formula>"Title"</formula>
    </cfRule>
  </conditionalFormatting>
  <conditionalFormatting sqref="B231">
    <cfRule type="cellIs" dxfId="7609" priority="7219" stopIfTrue="1" operator="equal">
      <formula>"Title"</formula>
    </cfRule>
  </conditionalFormatting>
  <conditionalFormatting sqref="B235">
    <cfRule type="cellIs" dxfId="7608" priority="8047" stopIfTrue="1" operator="equal">
      <formula>"Title"</formula>
    </cfRule>
  </conditionalFormatting>
  <conditionalFormatting sqref="B238">
    <cfRule type="cellIs" dxfId="7607" priority="8046" stopIfTrue="1" operator="equal">
      <formula>"Title"</formula>
    </cfRule>
  </conditionalFormatting>
  <conditionalFormatting sqref="B236">
    <cfRule type="cellIs" dxfId="7606" priority="8045" stopIfTrue="1" operator="equal">
      <formula>"Title"</formula>
    </cfRule>
  </conditionalFormatting>
  <conditionalFormatting sqref="B239">
    <cfRule type="cellIs" dxfId="7605" priority="8044" stopIfTrue="1" operator="equal">
      <formula>"Title"</formula>
    </cfRule>
  </conditionalFormatting>
  <conditionalFormatting sqref="B236">
    <cfRule type="cellIs" dxfId="7604" priority="8043" stopIfTrue="1" operator="equal">
      <formula>"Title"</formula>
    </cfRule>
  </conditionalFormatting>
  <conditionalFormatting sqref="B239">
    <cfRule type="cellIs" dxfId="7603" priority="8042" stopIfTrue="1" operator="equal">
      <formula>"Title"</formula>
    </cfRule>
  </conditionalFormatting>
  <conditionalFormatting sqref="B237">
    <cfRule type="cellIs" dxfId="7602" priority="8041" stopIfTrue="1" operator="equal">
      <formula>"Title"</formula>
    </cfRule>
  </conditionalFormatting>
  <conditionalFormatting sqref="B236">
    <cfRule type="cellIs" dxfId="7601" priority="7211" stopIfTrue="1" operator="equal">
      <formula>"Title"</formula>
    </cfRule>
  </conditionalFormatting>
  <conditionalFormatting sqref="B236">
    <cfRule type="cellIs" dxfId="7600" priority="8040" stopIfTrue="1" operator="equal">
      <formula>"Title"</formula>
    </cfRule>
  </conditionalFormatting>
  <conditionalFormatting sqref="B239">
    <cfRule type="cellIs" dxfId="7599" priority="8039" stopIfTrue="1" operator="equal">
      <formula>"Title"</formula>
    </cfRule>
  </conditionalFormatting>
  <conditionalFormatting sqref="B237">
    <cfRule type="cellIs" dxfId="7598" priority="8038" stopIfTrue="1" operator="equal">
      <formula>"Title"</formula>
    </cfRule>
  </conditionalFormatting>
  <conditionalFormatting sqref="B237">
    <cfRule type="cellIs" dxfId="7597" priority="7207" stopIfTrue="1" operator="equal">
      <formula>"Title"</formula>
    </cfRule>
  </conditionalFormatting>
  <conditionalFormatting sqref="B237">
    <cfRule type="cellIs" dxfId="7596" priority="8037" stopIfTrue="1" operator="equal">
      <formula>"Title"</formula>
    </cfRule>
  </conditionalFormatting>
  <conditionalFormatting sqref="B238">
    <cfRule type="cellIs" dxfId="7595" priority="7205" stopIfTrue="1" operator="equal">
      <formula>"Title"</formula>
    </cfRule>
  </conditionalFormatting>
  <conditionalFormatting sqref="B238">
    <cfRule type="cellIs" dxfId="7594" priority="8036" stopIfTrue="1" operator="equal">
      <formula>"Title"</formula>
    </cfRule>
  </conditionalFormatting>
  <conditionalFormatting sqref="B241">
    <cfRule type="cellIs" dxfId="7593" priority="8035" stopIfTrue="1" operator="equal">
      <formula>"Title"</formula>
    </cfRule>
  </conditionalFormatting>
  <conditionalFormatting sqref="B218:C218">
    <cfRule type="cellIs" dxfId="7592" priority="8034" stopIfTrue="1" operator="equal">
      <formula>"Title"</formula>
    </cfRule>
  </conditionalFormatting>
  <conditionalFormatting sqref="C218">
    <cfRule type="cellIs" dxfId="7591" priority="8033" stopIfTrue="1" operator="equal">
      <formula>"Adjustment to Income/Expense/Rate Base:"</formula>
    </cfRule>
  </conditionalFormatting>
  <conditionalFormatting sqref="B226">
    <cfRule type="cellIs" dxfId="7590" priority="8032" stopIfTrue="1" operator="equal">
      <formula>"Title"</formula>
    </cfRule>
  </conditionalFormatting>
  <conditionalFormatting sqref="B229">
    <cfRule type="cellIs" dxfId="7589" priority="8031" stopIfTrue="1" operator="equal">
      <formula>"Title"</formula>
    </cfRule>
  </conditionalFormatting>
  <conditionalFormatting sqref="B227">
    <cfRule type="cellIs" dxfId="7588" priority="8030" stopIfTrue="1" operator="equal">
      <formula>"Title"</formula>
    </cfRule>
  </conditionalFormatting>
  <conditionalFormatting sqref="B230">
    <cfRule type="cellIs" dxfId="7587" priority="8029" stopIfTrue="1" operator="equal">
      <formula>"Title"</formula>
    </cfRule>
  </conditionalFormatting>
  <conditionalFormatting sqref="B227">
    <cfRule type="cellIs" dxfId="7586" priority="8028" stopIfTrue="1" operator="equal">
      <formula>"Title"</formula>
    </cfRule>
  </conditionalFormatting>
  <conditionalFormatting sqref="B230">
    <cfRule type="cellIs" dxfId="7585" priority="8027" stopIfTrue="1" operator="equal">
      <formula>"Title"</formula>
    </cfRule>
  </conditionalFormatting>
  <conditionalFormatting sqref="B228">
    <cfRule type="cellIs" dxfId="7584" priority="8026" stopIfTrue="1" operator="equal">
      <formula>"Title"</formula>
    </cfRule>
  </conditionalFormatting>
  <conditionalFormatting sqref="B231">
    <cfRule type="cellIs" dxfId="7583" priority="8025" stopIfTrue="1" operator="equal">
      <formula>"Title"</formula>
    </cfRule>
  </conditionalFormatting>
  <conditionalFormatting sqref="B227">
    <cfRule type="cellIs" dxfId="7582" priority="8024" stopIfTrue="1" operator="equal">
      <formula>"Title"</formula>
    </cfRule>
  </conditionalFormatting>
  <conditionalFormatting sqref="B230">
    <cfRule type="cellIs" dxfId="7581" priority="8023" stopIfTrue="1" operator="equal">
      <formula>"Title"</formula>
    </cfRule>
  </conditionalFormatting>
  <conditionalFormatting sqref="B228">
    <cfRule type="cellIs" dxfId="7580" priority="8022" stopIfTrue="1" operator="equal">
      <formula>"Title"</formula>
    </cfRule>
  </conditionalFormatting>
  <conditionalFormatting sqref="B231">
    <cfRule type="cellIs" dxfId="7579" priority="8021" stopIfTrue="1" operator="equal">
      <formula>"Title"</formula>
    </cfRule>
  </conditionalFormatting>
  <conditionalFormatting sqref="B228">
    <cfRule type="cellIs" dxfId="7578" priority="8020" stopIfTrue="1" operator="equal">
      <formula>"Title"</formula>
    </cfRule>
  </conditionalFormatting>
  <conditionalFormatting sqref="B231">
    <cfRule type="cellIs" dxfId="7577" priority="8019" stopIfTrue="1" operator="equal">
      <formula>"Title"</formula>
    </cfRule>
  </conditionalFormatting>
  <conditionalFormatting sqref="B229">
    <cfRule type="cellIs" dxfId="7576" priority="8018" stopIfTrue="1" operator="equal">
      <formula>"Title"</formula>
    </cfRule>
  </conditionalFormatting>
  <conditionalFormatting sqref="B232">
    <cfRule type="cellIs" dxfId="7575" priority="8017" stopIfTrue="1" operator="equal">
      <formula>"Title"</formula>
    </cfRule>
  </conditionalFormatting>
  <conditionalFormatting sqref="B227">
    <cfRule type="cellIs" dxfId="7574" priority="8016" stopIfTrue="1" operator="equal">
      <formula>"Title"</formula>
    </cfRule>
  </conditionalFormatting>
  <conditionalFormatting sqref="B230">
    <cfRule type="cellIs" dxfId="7573" priority="8015" stopIfTrue="1" operator="equal">
      <formula>"Title"</formula>
    </cfRule>
  </conditionalFormatting>
  <conditionalFormatting sqref="B228">
    <cfRule type="cellIs" dxfId="7572" priority="8014" stopIfTrue="1" operator="equal">
      <formula>"Title"</formula>
    </cfRule>
  </conditionalFormatting>
  <conditionalFormatting sqref="B231">
    <cfRule type="cellIs" dxfId="7571" priority="8013" stopIfTrue="1" operator="equal">
      <formula>"Title"</formula>
    </cfRule>
  </conditionalFormatting>
  <conditionalFormatting sqref="B228">
    <cfRule type="cellIs" dxfId="7570" priority="8012" stopIfTrue="1" operator="equal">
      <formula>"Title"</formula>
    </cfRule>
  </conditionalFormatting>
  <conditionalFormatting sqref="B231">
    <cfRule type="cellIs" dxfId="7569" priority="8011" stopIfTrue="1" operator="equal">
      <formula>"Title"</formula>
    </cfRule>
  </conditionalFormatting>
  <conditionalFormatting sqref="B229">
    <cfRule type="cellIs" dxfId="7568" priority="8010" stopIfTrue="1" operator="equal">
      <formula>"Title"</formula>
    </cfRule>
  </conditionalFormatting>
  <conditionalFormatting sqref="B232">
    <cfRule type="cellIs" dxfId="7567" priority="8009" stopIfTrue="1" operator="equal">
      <formula>"Title"</formula>
    </cfRule>
  </conditionalFormatting>
  <conditionalFormatting sqref="B228">
    <cfRule type="cellIs" dxfId="7566" priority="8008" stopIfTrue="1" operator="equal">
      <formula>"Title"</formula>
    </cfRule>
  </conditionalFormatting>
  <conditionalFormatting sqref="B231">
    <cfRule type="cellIs" dxfId="7565" priority="8007" stopIfTrue="1" operator="equal">
      <formula>"Title"</formula>
    </cfRule>
  </conditionalFormatting>
  <conditionalFormatting sqref="B229">
    <cfRule type="cellIs" dxfId="7564" priority="8006" stopIfTrue="1" operator="equal">
      <formula>"Title"</formula>
    </cfRule>
  </conditionalFormatting>
  <conditionalFormatting sqref="B232">
    <cfRule type="cellIs" dxfId="7563" priority="8005" stopIfTrue="1" operator="equal">
      <formula>"Title"</formula>
    </cfRule>
  </conditionalFormatting>
  <conditionalFormatting sqref="B229">
    <cfRule type="cellIs" dxfId="7562" priority="8004" stopIfTrue="1" operator="equal">
      <formula>"Title"</formula>
    </cfRule>
  </conditionalFormatting>
  <conditionalFormatting sqref="B232">
    <cfRule type="cellIs" dxfId="7561" priority="8003" stopIfTrue="1" operator="equal">
      <formula>"Title"</formula>
    </cfRule>
  </conditionalFormatting>
  <conditionalFormatting sqref="B230">
    <cfRule type="cellIs" dxfId="7560" priority="8002" stopIfTrue="1" operator="equal">
      <formula>"Title"</formula>
    </cfRule>
  </conditionalFormatting>
  <conditionalFormatting sqref="B233">
    <cfRule type="cellIs" dxfId="7559" priority="8001" stopIfTrue="1" operator="equal">
      <formula>"Title"</formula>
    </cfRule>
  </conditionalFormatting>
  <conditionalFormatting sqref="B227">
    <cfRule type="cellIs" dxfId="7558" priority="8000" stopIfTrue="1" operator="equal">
      <formula>"Title"</formula>
    </cfRule>
  </conditionalFormatting>
  <conditionalFormatting sqref="B230">
    <cfRule type="cellIs" dxfId="7557" priority="7999" stopIfTrue="1" operator="equal">
      <formula>"Title"</formula>
    </cfRule>
  </conditionalFormatting>
  <conditionalFormatting sqref="B228">
    <cfRule type="cellIs" dxfId="7556" priority="7998" stopIfTrue="1" operator="equal">
      <formula>"Title"</formula>
    </cfRule>
  </conditionalFormatting>
  <conditionalFormatting sqref="B231">
    <cfRule type="cellIs" dxfId="7555" priority="7997" stopIfTrue="1" operator="equal">
      <formula>"Title"</formula>
    </cfRule>
  </conditionalFormatting>
  <conditionalFormatting sqref="B228">
    <cfRule type="cellIs" dxfId="7554" priority="7996" stopIfTrue="1" operator="equal">
      <formula>"Title"</formula>
    </cfRule>
  </conditionalFormatting>
  <conditionalFormatting sqref="B231">
    <cfRule type="cellIs" dxfId="7553" priority="7995" stopIfTrue="1" operator="equal">
      <formula>"Title"</formula>
    </cfRule>
  </conditionalFormatting>
  <conditionalFormatting sqref="B229">
    <cfRule type="cellIs" dxfId="7552" priority="7994" stopIfTrue="1" operator="equal">
      <formula>"Title"</formula>
    </cfRule>
  </conditionalFormatting>
  <conditionalFormatting sqref="B232">
    <cfRule type="cellIs" dxfId="7551" priority="7993" stopIfTrue="1" operator="equal">
      <formula>"Title"</formula>
    </cfRule>
  </conditionalFormatting>
  <conditionalFormatting sqref="B228">
    <cfRule type="cellIs" dxfId="7550" priority="7992" stopIfTrue="1" operator="equal">
      <formula>"Title"</formula>
    </cfRule>
  </conditionalFormatting>
  <conditionalFormatting sqref="B231">
    <cfRule type="cellIs" dxfId="7549" priority="7991" stopIfTrue="1" operator="equal">
      <formula>"Title"</formula>
    </cfRule>
  </conditionalFormatting>
  <conditionalFormatting sqref="B229">
    <cfRule type="cellIs" dxfId="7548" priority="7990" stopIfTrue="1" operator="equal">
      <formula>"Title"</formula>
    </cfRule>
  </conditionalFormatting>
  <conditionalFormatting sqref="B232">
    <cfRule type="cellIs" dxfId="7547" priority="7989" stopIfTrue="1" operator="equal">
      <formula>"Title"</formula>
    </cfRule>
  </conditionalFormatting>
  <conditionalFormatting sqref="B229">
    <cfRule type="cellIs" dxfId="7546" priority="7988" stopIfTrue="1" operator="equal">
      <formula>"Title"</formula>
    </cfRule>
  </conditionalFormatting>
  <conditionalFormatting sqref="B232">
    <cfRule type="cellIs" dxfId="7545" priority="7987" stopIfTrue="1" operator="equal">
      <formula>"Title"</formula>
    </cfRule>
  </conditionalFormatting>
  <conditionalFormatting sqref="B230">
    <cfRule type="cellIs" dxfId="7544" priority="7986" stopIfTrue="1" operator="equal">
      <formula>"Title"</formula>
    </cfRule>
  </conditionalFormatting>
  <conditionalFormatting sqref="B233">
    <cfRule type="cellIs" dxfId="7543" priority="7985" stopIfTrue="1" operator="equal">
      <formula>"Title"</formula>
    </cfRule>
  </conditionalFormatting>
  <conditionalFormatting sqref="B228">
    <cfRule type="cellIs" dxfId="7542" priority="7984" stopIfTrue="1" operator="equal">
      <formula>"Title"</formula>
    </cfRule>
  </conditionalFormatting>
  <conditionalFormatting sqref="B231">
    <cfRule type="cellIs" dxfId="7541" priority="7983" stopIfTrue="1" operator="equal">
      <formula>"Title"</formula>
    </cfRule>
  </conditionalFormatting>
  <conditionalFormatting sqref="B229">
    <cfRule type="cellIs" dxfId="7540" priority="7982" stopIfTrue="1" operator="equal">
      <formula>"Title"</formula>
    </cfRule>
  </conditionalFormatting>
  <conditionalFormatting sqref="B232">
    <cfRule type="cellIs" dxfId="7539" priority="7981" stopIfTrue="1" operator="equal">
      <formula>"Title"</formula>
    </cfRule>
  </conditionalFormatting>
  <conditionalFormatting sqref="B229">
    <cfRule type="cellIs" dxfId="7538" priority="7980" stopIfTrue="1" operator="equal">
      <formula>"Title"</formula>
    </cfRule>
  </conditionalFormatting>
  <conditionalFormatting sqref="B232">
    <cfRule type="cellIs" dxfId="7537" priority="7979" stopIfTrue="1" operator="equal">
      <formula>"Title"</formula>
    </cfRule>
  </conditionalFormatting>
  <conditionalFormatting sqref="B230">
    <cfRule type="cellIs" dxfId="7536" priority="7978" stopIfTrue="1" operator="equal">
      <formula>"Title"</formula>
    </cfRule>
  </conditionalFormatting>
  <conditionalFormatting sqref="B233">
    <cfRule type="cellIs" dxfId="7535" priority="7977" stopIfTrue="1" operator="equal">
      <formula>"Title"</formula>
    </cfRule>
  </conditionalFormatting>
  <conditionalFormatting sqref="B229">
    <cfRule type="cellIs" dxfId="7534" priority="7976" stopIfTrue="1" operator="equal">
      <formula>"Title"</formula>
    </cfRule>
  </conditionalFormatting>
  <conditionalFormatting sqref="B232">
    <cfRule type="cellIs" dxfId="7533" priority="7975" stopIfTrue="1" operator="equal">
      <formula>"Title"</formula>
    </cfRule>
  </conditionalFormatting>
  <conditionalFormatting sqref="B230">
    <cfRule type="cellIs" dxfId="7532" priority="7974" stopIfTrue="1" operator="equal">
      <formula>"Title"</formula>
    </cfRule>
  </conditionalFormatting>
  <conditionalFormatting sqref="B233">
    <cfRule type="cellIs" dxfId="7531" priority="7973" stopIfTrue="1" operator="equal">
      <formula>"Title"</formula>
    </cfRule>
  </conditionalFormatting>
  <conditionalFormatting sqref="B230">
    <cfRule type="cellIs" dxfId="7530" priority="7972" stopIfTrue="1" operator="equal">
      <formula>"Title"</formula>
    </cfRule>
  </conditionalFormatting>
  <conditionalFormatting sqref="B233">
    <cfRule type="cellIs" dxfId="7529" priority="7971" stopIfTrue="1" operator="equal">
      <formula>"Title"</formula>
    </cfRule>
  </conditionalFormatting>
  <conditionalFormatting sqref="B231">
    <cfRule type="cellIs" dxfId="7528" priority="7970" stopIfTrue="1" operator="equal">
      <formula>"Title"</formula>
    </cfRule>
  </conditionalFormatting>
  <conditionalFormatting sqref="B234">
    <cfRule type="cellIs" dxfId="7527" priority="7969" stopIfTrue="1" operator="equal">
      <formula>"Title"</formula>
    </cfRule>
  </conditionalFormatting>
  <conditionalFormatting sqref="C216">
    <cfRule type="cellIs" dxfId="7526" priority="7968" stopIfTrue="1" operator="equal">
      <formula>"Adjustment to Income/Expense/Rate Base:"</formula>
    </cfRule>
  </conditionalFormatting>
  <conditionalFormatting sqref="B234">
    <cfRule type="cellIs" dxfId="7525" priority="7967" stopIfTrue="1" operator="equal">
      <formula>"Title"</formula>
    </cfRule>
  </conditionalFormatting>
  <conditionalFormatting sqref="B237">
    <cfRule type="cellIs" dxfId="7524" priority="7966" stopIfTrue="1" operator="equal">
      <formula>"Title"</formula>
    </cfRule>
  </conditionalFormatting>
  <conditionalFormatting sqref="B235">
    <cfRule type="cellIs" dxfId="7523" priority="7965" stopIfTrue="1" operator="equal">
      <formula>"Title"</formula>
    </cfRule>
  </conditionalFormatting>
  <conditionalFormatting sqref="B238">
    <cfRule type="cellIs" dxfId="7522" priority="7964" stopIfTrue="1" operator="equal">
      <formula>"Title"</formula>
    </cfRule>
  </conditionalFormatting>
  <conditionalFormatting sqref="B235">
    <cfRule type="cellIs" dxfId="7521" priority="7963" stopIfTrue="1" operator="equal">
      <formula>"Title"</formula>
    </cfRule>
  </conditionalFormatting>
  <conditionalFormatting sqref="B238">
    <cfRule type="cellIs" dxfId="7520" priority="7962" stopIfTrue="1" operator="equal">
      <formula>"Title"</formula>
    </cfRule>
  </conditionalFormatting>
  <conditionalFormatting sqref="B236">
    <cfRule type="cellIs" dxfId="7519" priority="7961" stopIfTrue="1" operator="equal">
      <formula>"Title"</formula>
    </cfRule>
  </conditionalFormatting>
  <conditionalFormatting sqref="B239">
    <cfRule type="cellIs" dxfId="7518" priority="7960" stopIfTrue="1" operator="equal">
      <formula>"Title"</formula>
    </cfRule>
  </conditionalFormatting>
  <conditionalFormatting sqref="B235">
    <cfRule type="cellIs" dxfId="7517" priority="7959" stopIfTrue="1" operator="equal">
      <formula>"Title"</formula>
    </cfRule>
  </conditionalFormatting>
  <conditionalFormatting sqref="B238">
    <cfRule type="cellIs" dxfId="7516" priority="7958" stopIfTrue="1" operator="equal">
      <formula>"Title"</formula>
    </cfRule>
  </conditionalFormatting>
  <conditionalFormatting sqref="B236">
    <cfRule type="cellIs" dxfId="7515" priority="7957" stopIfTrue="1" operator="equal">
      <formula>"Title"</formula>
    </cfRule>
  </conditionalFormatting>
  <conditionalFormatting sqref="B239">
    <cfRule type="cellIs" dxfId="7514" priority="7956" stopIfTrue="1" operator="equal">
      <formula>"Title"</formula>
    </cfRule>
  </conditionalFormatting>
  <conditionalFormatting sqref="B236">
    <cfRule type="cellIs" dxfId="7513" priority="7955" stopIfTrue="1" operator="equal">
      <formula>"Title"</formula>
    </cfRule>
  </conditionalFormatting>
  <conditionalFormatting sqref="B239">
    <cfRule type="cellIs" dxfId="7512" priority="7954" stopIfTrue="1" operator="equal">
      <formula>"Title"</formula>
    </cfRule>
  </conditionalFormatting>
  <conditionalFormatting sqref="B237">
    <cfRule type="cellIs" dxfId="7511" priority="7953" stopIfTrue="1" operator="equal">
      <formula>"Title"</formula>
    </cfRule>
  </conditionalFormatting>
  <conditionalFormatting sqref="B228">
    <cfRule type="cellIs" dxfId="7510" priority="7120" stopIfTrue="1" operator="equal">
      <formula>"Title"</formula>
    </cfRule>
  </conditionalFormatting>
  <conditionalFormatting sqref="B235">
    <cfRule type="cellIs" dxfId="7509" priority="7952" stopIfTrue="1" operator="equal">
      <formula>"Title"</formula>
    </cfRule>
  </conditionalFormatting>
  <conditionalFormatting sqref="B238">
    <cfRule type="cellIs" dxfId="7508" priority="7951" stopIfTrue="1" operator="equal">
      <formula>"Title"</formula>
    </cfRule>
  </conditionalFormatting>
  <conditionalFormatting sqref="B236">
    <cfRule type="cellIs" dxfId="7507" priority="7950" stopIfTrue="1" operator="equal">
      <formula>"Title"</formula>
    </cfRule>
  </conditionalFormatting>
  <conditionalFormatting sqref="B239">
    <cfRule type="cellIs" dxfId="7506" priority="7949" stopIfTrue="1" operator="equal">
      <formula>"Title"</formula>
    </cfRule>
  </conditionalFormatting>
  <conditionalFormatting sqref="B236">
    <cfRule type="cellIs" dxfId="7505" priority="7948" stopIfTrue="1" operator="equal">
      <formula>"Title"</formula>
    </cfRule>
  </conditionalFormatting>
  <conditionalFormatting sqref="B239">
    <cfRule type="cellIs" dxfId="7504" priority="7947" stopIfTrue="1" operator="equal">
      <formula>"Title"</formula>
    </cfRule>
  </conditionalFormatting>
  <conditionalFormatting sqref="B237">
    <cfRule type="cellIs" dxfId="7503" priority="7946" stopIfTrue="1" operator="equal">
      <formula>"Title"</formula>
    </cfRule>
  </conditionalFormatting>
  <conditionalFormatting sqref="B229">
    <cfRule type="cellIs" dxfId="7502" priority="7112" stopIfTrue="1" operator="equal">
      <formula>"Title"</formula>
    </cfRule>
  </conditionalFormatting>
  <conditionalFormatting sqref="B236">
    <cfRule type="cellIs" dxfId="7501" priority="7945" stopIfTrue="1" operator="equal">
      <formula>"Title"</formula>
    </cfRule>
  </conditionalFormatting>
  <conditionalFormatting sqref="B239">
    <cfRule type="cellIs" dxfId="7500" priority="7944" stopIfTrue="1" operator="equal">
      <formula>"Title"</formula>
    </cfRule>
  </conditionalFormatting>
  <conditionalFormatting sqref="B237">
    <cfRule type="cellIs" dxfId="7499" priority="7943" stopIfTrue="1" operator="equal">
      <formula>"Title"</formula>
    </cfRule>
  </conditionalFormatting>
  <conditionalFormatting sqref="B228">
    <cfRule type="cellIs" dxfId="7498" priority="7108" stopIfTrue="1" operator="equal">
      <formula>"Title"</formula>
    </cfRule>
  </conditionalFormatting>
  <conditionalFormatting sqref="B237">
    <cfRule type="cellIs" dxfId="7497" priority="7942" stopIfTrue="1" operator="equal">
      <formula>"Title"</formula>
    </cfRule>
  </conditionalFormatting>
  <conditionalFormatting sqref="B229">
    <cfRule type="cellIs" dxfId="7496" priority="7106" stopIfTrue="1" operator="equal">
      <formula>"Title"</formula>
    </cfRule>
  </conditionalFormatting>
  <conditionalFormatting sqref="B238">
    <cfRule type="cellIs" dxfId="7495" priority="7941" stopIfTrue="1" operator="equal">
      <formula>"Title"</formula>
    </cfRule>
  </conditionalFormatting>
  <conditionalFormatting sqref="B241">
    <cfRule type="cellIs" dxfId="7494" priority="7940" stopIfTrue="1" operator="equal">
      <formula>"Title"</formula>
    </cfRule>
  </conditionalFormatting>
  <conditionalFormatting sqref="B235">
    <cfRule type="cellIs" dxfId="7493" priority="7939" stopIfTrue="1" operator="equal">
      <formula>"Title"</formula>
    </cfRule>
  </conditionalFormatting>
  <conditionalFormatting sqref="B238">
    <cfRule type="cellIs" dxfId="7492" priority="7938" stopIfTrue="1" operator="equal">
      <formula>"Title"</formula>
    </cfRule>
  </conditionalFormatting>
  <conditionalFormatting sqref="B236">
    <cfRule type="cellIs" dxfId="7491" priority="7937" stopIfTrue="1" operator="equal">
      <formula>"Title"</formula>
    </cfRule>
  </conditionalFormatting>
  <conditionalFormatting sqref="B239">
    <cfRule type="cellIs" dxfId="7490" priority="7936" stopIfTrue="1" operator="equal">
      <formula>"Title"</formula>
    </cfRule>
  </conditionalFormatting>
  <conditionalFormatting sqref="B236">
    <cfRule type="cellIs" dxfId="7489" priority="7935" stopIfTrue="1" operator="equal">
      <formula>"Title"</formula>
    </cfRule>
  </conditionalFormatting>
  <conditionalFormatting sqref="B239">
    <cfRule type="cellIs" dxfId="7488" priority="7934" stopIfTrue="1" operator="equal">
      <formula>"Title"</formula>
    </cfRule>
  </conditionalFormatting>
  <conditionalFormatting sqref="B237">
    <cfRule type="cellIs" dxfId="7487" priority="7933" stopIfTrue="1" operator="equal">
      <formula>"Title"</formula>
    </cfRule>
  </conditionalFormatting>
  <conditionalFormatting sqref="B230">
    <cfRule type="cellIs" dxfId="7486" priority="7096" stopIfTrue="1" operator="equal">
      <formula>"Title"</formula>
    </cfRule>
  </conditionalFormatting>
  <conditionalFormatting sqref="B236">
    <cfRule type="cellIs" dxfId="7485" priority="7932" stopIfTrue="1" operator="equal">
      <formula>"Title"</formula>
    </cfRule>
  </conditionalFormatting>
  <conditionalFormatting sqref="B239">
    <cfRule type="cellIs" dxfId="7484" priority="7931" stopIfTrue="1" operator="equal">
      <formula>"Title"</formula>
    </cfRule>
  </conditionalFormatting>
  <conditionalFormatting sqref="B237">
    <cfRule type="cellIs" dxfId="7483" priority="7930" stopIfTrue="1" operator="equal">
      <formula>"Title"</formula>
    </cfRule>
  </conditionalFormatting>
  <conditionalFormatting sqref="B231">
    <cfRule type="cellIs" dxfId="7482" priority="7092" stopIfTrue="1" operator="equal">
      <formula>"Title"</formula>
    </cfRule>
  </conditionalFormatting>
  <conditionalFormatting sqref="B237">
    <cfRule type="cellIs" dxfId="7481" priority="7929" stopIfTrue="1" operator="equal">
      <formula>"Title"</formula>
    </cfRule>
  </conditionalFormatting>
  <conditionalFormatting sqref="B232">
    <cfRule type="cellIs" dxfId="7480" priority="7090" stopIfTrue="1" operator="equal">
      <formula>"Title"</formula>
    </cfRule>
  </conditionalFormatting>
  <conditionalFormatting sqref="B238">
    <cfRule type="cellIs" dxfId="7479" priority="7928" stopIfTrue="1" operator="equal">
      <formula>"Title"</formula>
    </cfRule>
  </conditionalFormatting>
  <conditionalFormatting sqref="B241">
    <cfRule type="cellIs" dxfId="7478" priority="7927" stopIfTrue="1" operator="equal">
      <formula>"Title"</formula>
    </cfRule>
  </conditionalFormatting>
  <conditionalFormatting sqref="B236">
    <cfRule type="cellIs" dxfId="7477" priority="7926" stopIfTrue="1" operator="equal">
      <formula>"Title"</formula>
    </cfRule>
  </conditionalFormatting>
  <conditionalFormatting sqref="B239">
    <cfRule type="cellIs" dxfId="7476" priority="7925" stopIfTrue="1" operator="equal">
      <formula>"Title"</formula>
    </cfRule>
  </conditionalFormatting>
  <conditionalFormatting sqref="B237">
    <cfRule type="cellIs" dxfId="7475" priority="7924" stopIfTrue="1" operator="equal">
      <formula>"Title"</formula>
    </cfRule>
  </conditionalFormatting>
  <conditionalFormatting sqref="B232">
    <cfRule type="cellIs" dxfId="7474" priority="7084" stopIfTrue="1" operator="equal">
      <formula>"Title"</formula>
    </cfRule>
  </conditionalFormatting>
  <conditionalFormatting sqref="B237">
    <cfRule type="cellIs" dxfId="7473" priority="7923" stopIfTrue="1" operator="equal">
      <formula>"Title"</formula>
    </cfRule>
  </conditionalFormatting>
  <conditionalFormatting sqref="B233">
    <cfRule type="cellIs" dxfId="7472" priority="7082" stopIfTrue="1" operator="equal">
      <formula>"Title"</formula>
    </cfRule>
  </conditionalFormatting>
  <conditionalFormatting sqref="B238">
    <cfRule type="cellIs" dxfId="7471" priority="7922" stopIfTrue="1" operator="equal">
      <formula>"Title"</formula>
    </cfRule>
  </conditionalFormatting>
  <conditionalFormatting sqref="B241">
    <cfRule type="cellIs" dxfId="7470" priority="7921" stopIfTrue="1" operator="equal">
      <formula>"Title"</formula>
    </cfRule>
  </conditionalFormatting>
  <conditionalFormatting sqref="B237">
    <cfRule type="cellIs" dxfId="7469" priority="7920" stopIfTrue="1" operator="equal">
      <formula>"Title"</formula>
    </cfRule>
  </conditionalFormatting>
  <conditionalFormatting sqref="B234">
    <cfRule type="cellIs" dxfId="7468" priority="7078" stopIfTrue="1" operator="equal">
      <formula>"Title"</formula>
    </cfRule>
  </conditionalFormatting>
  <conditionalFormatting sqref="B238">
    <cfRule type="cellIs" dxfId="7467" priority="7919" stopIfTrue="1" operator="equal">
      <formula>"Title"</formula>
    </cfRule>
  </conditionalFormatting>
  <conditionalFormatting sqref="B241">
    <cfRule type="cellIs" dxfId="7466" priority="7918" stopIfTrue="1" operator="equal">
      <formula>"Title"</formula>
    </cfRule>
  </conditionalFormatting>
  <conditionalFormatting sqref="B238">
    <cfRule type="cellIs" dxfId="7465" priority="7917" stopIfTrue="1" operator="equal">
      <formula>"Title"</formula>
    </cfRule>
  </conditionalFormatting>
  <conditionalFormatting sqref="B241">
    <cfRule type="cellIs" dxfId="7464" priority="7916" stopIfTrue="1" operator="equal">
      <formula>"Title"</formula>
    </cfRule>
  </conditionalFormatting>
  <conditionalFormatting sqref="B239">
    <cfRule type="cellIs" dxfId="7463" priority="7915" stopIfTrue="1" operator="equal">
      <formula>"Title"</formula>
    </cfRule>
  </conditionalFormatting>
  <conditionalFormatting sqref="B242">
    <cfRule type="cellIs" dxfId="7462" priority="7914" stopIfTrue="1" operator="equal">
      <formula>"Title"</formula>
    </cfRule>
  </conditionalFormatting>
  <conditionalFormatting sqref="B219:C219">
    <cfRule type="cellIs" dxfId="7461" priority="7913" stopIfTrue="1" operator="equal">
      <formula>"Title"</formula>
    </cfRule>
  </conditionalFormatting>
  <conditionalFormatting sqref="C219">
    <cfRule type="cellIs" dxfId="7460" priority="7912" stopIfTrue="1" operator="equal">
      <formula>"Adjustment to Income/Expense/Rate Base:"</formula>
    </cfRule>
  </conditionalFormatting>
  <conditionalFormatting sqref="B227">
    <cfRule type="cellIs" dxfId="7459" priority="7911" stopIfTrue="1" operator="equal">
      <formula>"Title"</formula>
    </cfRule>
  </conditionalFormatting>
  <conditionalFormatting sqref="B230">
    <cfRule type="cellIs" dxfId="7458" priority="7910" stopIfTrue="1" operator="equal">
      <formula>"Title"</formula>
    </cfRule>
  </conditionalFormatting>
  <conditionalFormatting sqref="B228">
    <cfRule type="cellIs" dxfId="7457" priority="7909" stopIfTrue="1" operator="equal">
      <formula>"Title"</formula>
    </cfRule>
  </conditionalFormatting>
  <conditionalFormatting sqref="B231">
    <cfRule type="cellIs" dxfId="7456" priority="7908" stopIfTrue="1" operator="equal">
      <formula>"Title"</formula>
    </cfRule>
  </conditionalFormatting>
  <conditionalFormatting sqref="B228">
    <cfRule type="cellIs" dxfId="7455" priority="7907" stopIfTrue="1" operator="equal">
      <formula>"Title"</formula>
    </cfRule>
  </conditionalFormatting>
  <conditionalFormatting sqref="B231">
    <cfRule type="cellIs" dxfId="7454" priority="7906" stopIfTrue="1" operator="equal">
      <formula>"Title"</formula>
    </cfRule>
  </conditionalFormatting>
  <conditionalFormatting sqref="B229">
    <cfRule type="cellIs" dxfId="7453" priority="7905" stopIfTrue="1" operator="equal">
      <formula>"Title"</formula>
    </cfRule>
  </conditionalFormatting>
  <conditionalFormatting sqref="B232">
    <cfRule type="cellIs" dxfId="7452" priority="7904" stopIfTrue="1" operator="equal">
      <formula>"Title"</formula>
    </cfRule>
  </conditionalFormatting>
  <conditionalFormatting sqref="B228">
    <cfRule type="cellIs" dxfId="7451" priority="7903" stopIfTrue="1" operator="equal">
      <formula>"Title"</formula>
    </cfRule>
  </conditionalFormatting>
  <conditionalFormatting sqref="B231">
    <cfRule type="cellIs" dxfId="7450" priority="7902" stopIfTrue="1" operator="equal">
      <formula>"Title"</formula>
    </cfRule>
  </conditionalFormatting>
  <conditionalFormatting sqref="B229">
    <cfRule type="cellIs" dxfId="7449" priority="7901" stopIfTrue="1" operator="equal">
      <formula>"Title"</formula>
    </cfRule>
  </conditionalFormatting>
  <conditionalFormatting sqref="B232">
    <cfRule type="cellIs" dxfId="7448" priority="7900" stopIfTrue="1" operator="equal">
      <formula>"Title"</formula>
    </cfRule>
  </conditionalFormatting>
  <conditionalFormatting sqref="B229">
    <cfRule type="cellIs" dxfId="7447" priority="7899" stopIfTrue="1" operator="equal">
      <formula>"Title"</formula>
    </cfRule>
  </conditionalFormatting>
  <conditionalFormatting sqref="B232">
    <cfRule type="cellIs" dxfId="7446" priority="7898" stopIfTrue="1" operator="equal">
      <formula>"Title"</formula>
    </cfRule>
  </conditionalFormatting>
  <conditionalFormatting sqref="B230">
    <cfRule type="cellIs" dxfId="7445" priority="7897" stopIfTrue="1" operator="equal">
      <formula>"Title"</formula>
    </cfRule>
  </conditionalFormatting>
  <conditionalFormatting sqref="B233">
    <cfRule type="cellIs" dxfId="7444" priority="7896" stopIfTrue="1" operator="equal">
      <formula>"Title"</formula>
    </cfRule>
  </conditionalFormatting>
  <conditionalFormatting sqref="B228">
    <cfRule type="cellIs" dxfId="7443" priority="7895" stopIfTrue="1" operator="equal">
      <formula>"Title"</formula>
    </cfRule>
  </conditionalFormatting>
  <conditionalFormatting sqref="B231">
    <cfRule type="cellIs" dxfId="7442" priority="7894" stopIfTrue="1" operator="equal">
      <formula>"Title"</formula>
    </cfRule>
  </conditionalFormatting>
  <conditionalFormatting sqref="B229">
    <cfRule type="cellIs" dxfId="7441" priority="7893" stopIfTrue="1" operator="equal">
      <formula>"Title"</formula>
    </cfRule>
  </conditionalFormatting>
  <conditionalFormatting sqref="B232">
    <cfRule type="cellIs" dxfId="7440" priority="7892" stopIfTrue="1" operator="equal">
      <formula>"Title"</formula>
    </cfRule>
  </conditionalFormatting>
  <conditionalFormatting sqref="B229">
    <cfRule type="cellIs" dxfId="7439" priority="7891" stopIfTrue="1" operator="equal">
      <formula>"Title"</formula>
    </cfRule>
  </conditionalFormatting>
  <conditionalFormatting sqref="B232">
    <cfRule type="cellIs" dxfId="7438" priority="7890" stopIfTrue="1" operator="equal">
      <formula>"Title"</formula>
    </cfRule>
  </conditionalFormatting>
  <conditionalFormatting sqref="B230">
    <cfRule type="cellIs" dxfId="7437" priority="7889" stopIfTrue="1" operator="equal">
      <formula>"Title"</formula>
    </cfRule>
  </conditionalFormatting>
  <conditionalFormatting sqref="B233">
    <cfRule type="cellIs" dxfId="7436" priority="7888" stopIfTrue="1" operator="equal">
      <formula>"Title"</formula>
    </cfRule>
  </conditionalFormatting>
  <conditionalFormatting sqref="B229">
    <cfRule type="cellIs" dxfId="7435" priority="7887" stopIfTrue="1" operator="equal">
      <formula>"Title"</formula>
    </cfRule>
  </conditionalFormatting>
  <conditionalFormatting sqref="B232">
    <cfRule type="cellIs" dxfId="7434" priority="7886" stopIfTrue="1" operator="equal">
      <formula>"Title"</formula>
    </cfRule>
  </conditionalFormatting>
  <conditionalFormatting sqref="B230">
    <cfRule type="cellIs" dxfId="7433" priority="7885" stopIfTrue="1" operator="equal">
      <formula>"Title"</formula>
    </cfRule>
  </conditionalFormatting>
  <conditionalFormatting sqref="B233">
    <cfRule type="cellIs" dxfId="7432" priority="7884" stopIfTrue="1" operator="equal">
      <formula>"Title"</formula>
    </cfRule>
  </conditionalFormatting>
  <conditionalFormatting sqref="B230">
    <cfRule type="cellIs" dxfId="7431" priority="7883" stopIfTrue="1" operator="equal">
      <formula>"Title"</formula>
    </cfRule>
  </conditionalFormatting>
  <conditionalFormatting sqref="B233">
    <cfRule type="cellIs" dxfId="7430" priority="7882" stopIfTrue="1" operator="equal">
      <formula>"Title"</formula>
    </cfRule>
  </conditionalFormatting>
  <conditionalFormatting sqref="B231">
    <cfRule type="cellIs" dxfId="7429" priority="7881" stopIfTrue="1" operator="equal">
      <formula>"Title"</formula>
    </cfRule>
  </conditionalFormatting>
  <conditionalFormatting sqref="B234">
    <cfRule type="cellIs" dxfId="7428" priority="7880" stopIfTrue="1" operator="equal">
      <formula>"Title"</formula>
    </cfRule>
  </conditionalFormatting>
  <conditionalFormatting sqref="B228">
    <cfRule type="cellIs" dxfId="7427" priority="7879" stopIfTrue="1" operator="equal">
      <formula>"Title"</formula>
    </cfRule>
  </conditionalFormatting>
  <conditionalFormatting sqref="B231">
    <cfRule type="cellIs" dxfId="7426" priority="7878" stopIfTrue="1" operator="equal">
      <formula>"Title"</formula>
    </cfRule>
  </conditionalFormatting>
  <conditionalFormatting sqref="B229">
    <cfRule type="cellIs" dxfId="7425" priority="7877" stopIfTrue="1" operator="equal">
      <formula>"Title"</formula>
    </cfRule>
  </conditionalFormatting>
  <conditionalFormatting sqref="B232">
    <cfRule type="cellIs" dxfId="7424" priority="7876" stopIfTrue="1" operator="equal">
      <formula>"Title"</formula>
    </cfRule>
  </conditionalFormatting>
  <conditionalFormatting sqref="B229">
    <cfRule type="cellIs" dxfId="7423" priority="7875" stopIfTrue="1" operator="equal">
      <formula>"Title"</formula>
    </cfRule>
  </conditionalFormatting>
  <conditionalFormatting sqref="B232">
    <cfRule type="cellIs" dxfId="7422" priority="7874" stopIfTrue="1" operator="equal">
      <formula>"Title"</formula>
    </cfRule>
  </conditionalFormatting>
  <conditionalFormatting sqref="B230">
    <cfRule type="cellIs" dxfId="7421" priority="7873" stopIfTrue="1" operator="equal">
      <formula>"Title"</formula>
    </cfRule>
  </conditionalFormatting>
  <conditionalFormatting sqref="B233">
    <cfRule type="cellIs" dxfId="7420" priority="7872" stopIfTrue="1" operator="equal">
      <formula>"Title"</formula>
    </cfRule>
  </conditionalFormatting>
  <conditionalFormatting sqref="B229">
    <cfRule type="cellIs" dxfId="7419" priority="7871" stopIfTrue="1" operator="equal">
      <formula>"Title"</formula>
    </cfRule>
  </conditionalFormatting>
  <conditionalFormatting sqref="B232">
    <cfRule type="cellIs" dxfId="7418" priority="7870" stopIfTrue="1" operator="equal">
      <formula>"Title"</formula>
    </cfRule>
  </conditionalFormatting>
  <conditionalFormatting sqref="B230">
    <cfRule type="cellIs" dxfId="7417" priority="7869" stopIfTrue="1" operator="equal">
      <formula>"Title"</formula>
    </cfRule>
  </conditionalFormatting>
  <conditionalFormatting sqref="B233">
    <cfRule type="cellIs" dxfId="7416" priority="7868" stopIfTrue="1" operator="equal">
      <formula>"Title"</formula>
    </cfRule>
  </conditionalFormatting>
  <conditionalFormatting sqref="B230">
    <cfRule type="cellIs" dxfId="7415" priority="7867" stopIfTrue="1" operator="equal">
      <formula>"Title"</formula>
    </cfRule>
  </conditionalFormatting>
  <conditionalFormatting sqref="B233">
    <cfRule type="cellIs" dxfId="7414" priority="7866" stopIfTrue="1" operator="equal">
      <formula>"Title"</formula>
    </cfRule>
  </conditionalFormatting>
  <conditionalFormatting sqref="B231">
    <cfRule type="cellIs" dxfId="7413" priority="7865" stopIfTrue="1" operator="equal">
      <formula>"Title"</formula>
    </cfRule>
  </conditionalFormatting>
  <conditionalFormatting sqref="B234">
    <cfRule type="cellIs" dxfId="7412" priority="7864" stopIfTrue="1" operator="equal">
      <formula>"Title"</formula>
    </cfRule>
  </conditionalFormatting>
  <conditionalFormatting sqref="B229">
    <cfRule type="cellIs" dxfId="7411" priority="7863" stopIfTrue="1" operator="equal">
      <formula>"Title"</formula>
    </cfRule>
  </conditionalFormatting>
  <conditionalFormatting sqref="B232">
    <cfRule type="cellIs" dxfId="7410" priority="7862" stopIfTrue="1" operator="equal">
      <formula>"Title"</formula>
    </cfRule>
  </conditionalFormatting>
  <conditionalFormatting sqref="B230">
    <cfRule type="cellIs" dxfId="7409" priority="7861" stopIfTrue="1" operator="equal">
      <formula>"Title"</formula>
    </cfRule>
  </conditionalFormatting>
  <conditionalFormatting sqref="B233">
    <cfRule type="cellIs" dxfId="7408" priority="7860" stopIfTrue="1" operator="equal">
      <formula>"Title"</formula>
    </cfRule>
  </conditionalFormatting>
  <conditionalFormatting sqref="B230">
    <cfRule type="cellIs" dxfId="7407" priority="7859" stopIfTrue="1" operator="equal">
      <formula>"Title"</formula>
    </cfRule>
  </conditionalFormatting>
  <conditionalFormatting sqref="B233">
    <cfRule type="cellIs" dxfId="7406" priority="7858" stopIfTrue="1" operator="equal">
      <formula>"Title"</formula>
    </cfRule>
  </conditionalFormatting>
  <conditionalFormatting sqref="B231">
    <cfRule type="cellIs" dxfId="7405" priority="7857" stopIfTrue="1" operator="equal">
      <formula>"Title"</formula>
    </cfRule>
  </conditionalFormatting>
  <conditionalFormatting sqref="B234">
    <cfRule type="cellIs" dxfId="7404" priority="7856" stopIfTrue="1" operator="equal">
      <formula>"Title"</formula>
    </cfRule>
  </conditionalFormatting>
  <conditionalFormatting sqref="B230">
    <cfRule type="cellIs" dxfId="7403" priority="7855" stopIfTrue="1" operator="equal">
      <formula>"Title"</formula>
    </cfRule>
  </conditionalFormatting>
  <conditionalFormatting sqref="B233">
    <cfRule type="cellIs" dxfId="7402" priority="7854" stopIfTrue="1" operator="equal">
      <formula>"Title"</formula>
    </cfRule>
  </conditionalFormatting>
  <conditionalFormatting sqref="B231">
    <cfRule type="cellIs" dxfId="7401" priority="7853" stopIfTrue="1" operator="equal">
      <formula>"Title"</formula>
    </cfRule>
  </conditionalFormatting>
  <conditionalFormatting sqref="B234">
    <cfRule type="cellIs" dxfId="7400" priority="7852" stopIfTrue="1" operator="equal">
      <formula>"Title"</formula>
    </cfRule>
  </conditionalFormatting>
  <conditionalFormatting sqref="B231">
    <cfRule type="cellIs" dxfId="7399" priority="7851" stopIfTrue="1" operator="equal">
      <formula>"Title"</formula>
    </cfRule>
  </conditionalFormatting>
  <conditionalFormatting sqref="B234">
    <cfRule type="cellIs" dxfId="7398" priority="7850" stopIfTrue="1" operator="equal">
      <formula>"Title"</formula>
    </cfRule>
  </conditionalFormatting>
  <conditionalFormatting sqref="B232">
    <cfRule type="cellIs" dxfId="7397" priority="7849" stopIfTrue="1" operator="equal">
      <formula>"Title"</formula>
    </cfRule>
  </conditionalFormatting>
  <conditionalFormatting sqref="B235">
    <cfRule type="cellIs" dxfId="7396" priority="7848" stopIfTrue="1" operator="equal">
      <formula>"Title"</formula>
    </cfRule>
  </conditionalFormatting>
  <conditionalFormatting sqref="B232">
    <cfRule type="cellIs" dxfId="7395" priority="7847" stopIfTrue="1" operator="equal">
      <formula>"Title"</formula>
    </cfRule>
  </conditionalFormatting>
  <conditionalFormatting sqref="B235">
    <cfRule type="cellIs" dxfId="7394" priority="7846" stopIfTrue="1" operator="equal">
      <formula>"Title"</formula>
    </cfRule>
  </conditionalFormatting>
  <conditionalFormatting sqref="B233">
    <cfRule type="cellIs" dxfId="7393" priority="7845" stopIfTrue="1" operator="equal">
      <formula>"Title"</formula>
    </cfRule>
  </conditionalFormatting>
  <conditionalFormatting sqref="B236">
    <cfRule type="cellIs" dxfId="7392" priority="7844" stopIfTrue="1" operator="equal">
      <formula>"Title"</formula>
    </cfRule>
  </conditionalFormatting>
  <conditionalFormatting sqref="B233">
    <cfRule type="cellIs" dxfId="7391" priority="7843" stopIfTrue="1" operator="equal">
      <formula>"Title"</formula>
    </cfRule>
  </conditionalFormatting>
  <conditionalFormatting sqref="B236">
    <cfRule type="cellIs" dxfId="7390" priority="7842" stopIfTrue="1" operator="equal">
      <formula>"Title"</formula>
    </cfRule>
  </conditionalFormatting>
  <conditionalFormatting sqref="B234">
    <cfRule type="cellIs" dxfId="7389" priority="7841" stopIfTrue="1" operator="equal">
      <formula>"Title"</formula>
    </cfRule>
  </conditionalFormatting>
  <conditionalFormatting sqref="B237">
    <cfRule type="cellIs" dxfId="7388" priority="7840" stopIfTrue="1" operator="equal">
      <formula>"Title"</formula>
    </cfRule>
  </conditionalFormatting>
  <conditionalFormatting sqref="B233">
    <cfRule type="cellIs" dxfId="7387" priority="7839" stopIfTrue="1" operator="equal">
      <formula>"Title"</formula>
    </cfRule>
  </conditionalFormatting>
  <conditionalFormatting sqref="B236">
    <cfRule type="cellIs" dxfId="7386" priority="7838" stopIfTrue="1" operator="equal">
      <formula>"Title"</formula>
    </cfRule>
  </conditionalFormatting>
  <conditionalFormatting sqref="B234">
    <cfRule type="cellIs" dxfId="7385" priority="7837" stopIfTrue="1" operator="equal">
      <formula>"Title"</formula>
    </cfRule>
  </conditionalFormatting>
  <conditionalFormatting sqref="B237">
    <cfRule type="cellIs" dxfId="7384" priority="7836" stopIfTrue="1" operator="equal">
      <formula>"Title"</formula>
    </cfRule>
  </conditionalFormatting>
  <conditionalFormatting sqref="B234">
    <cfRule type="cellIs" dxfId="7383" priority="7835" stopIfTrue="1" operator="equal">
      <formula>"Title"</formula>
    </cfRule>
  </conditionalFormatting>
  <conditionalFormatting sqref="B237">
    <cfRule type="cellIs" dxfId="7382" priority="7834" stopIfTrue="1" operator="equal">
      <formula>"Title"</formula>
    </cfRule>
  </conditionalFormatting>
  <conditionalFormatting sqref="B235">
    <cfRule type="cellIs" dxfId="7381" priority="7833" stopIfTrue="1" operator="equal">
      <formula>"Title"</formula>
    </cfRule>
  </conditionalFormatting>
  <conditionalFormatting sqref="B238">
    <cfRule type="cellIs" dxfId="7380" priority="7832" stopIfTrue="1" operator="equal">
      <formula>"Title"</formula>
    </cfRule>
  </conditionalFormatting>
  <conditionalFormatting sqref="B233">
    <cfRule type="cellIs" dxfId="7379" priority="7831" stopIfTrue="1" operator="equal">
      <formula>"Title"</formula>
    </cfRule>
  </conditionalFormatting>
  <conditionalFormatting sqref="B236">
    <cfRule type="cellIs" dxfId="7378" priority="7830" stopIfTrue="1" operator="equal">
      <formula>"Title"</formula>
    </cfRule>
  </conditionalFormatting>
  <conditionalFormatting sqref="B234">
    <cfRule type="cellIs" dxfId="7377" priority="7829" stopIfTrue="1" operator="equal">
      <formula>"Title"</formula>
    </cfRule>
  </conditionalFormatting>
  <conditionalFormatting sqref="B237">
    <cfRule type="cellIs" dxfId="7376" priority="7828" stopIfTrue="1" operator="equal">
      <formula>"Title"</formula>
    </cfRule>
  </conditionalFormatting>
  <conditionalFormatting sqref="B234">
    <cfRule type="cellIs" dxfId="7375" priority="7827" stopIfTrue="1" operator="equal">
      <formula>"Title"</formula>
    </cfRule>
  </conditionalFormatting>
  <conditionalFormatting sqref="B237">
    <cfRule type="cellIs" dxfId="7374" priority="7826" stopIfTrue="1" operator="equal">
      <formula>"Title"</formula>
    </cfRule>
  </conditionalFormatting>
  <conditionalFormatting sqref="B235">
    <cfRule type="cellIs" dxfId="7373" priority="7825" stopIfTrue="1" operator="equal">
      <formula>"Title"</formula>
    </cfRule>
  </conditionalFormatting>
  <conditionalFormatting sqref="B238">
    <cfRule type="cellIs" dxfId="7372" priority="7824" stopIfTrue="1" operator="equal">
      <formula>"Title"</formula>
    </cfRule>
  </conditionalFormatting>
  <conditionalFormatting sqref="B234">
    <cfRule type="cellIs" dxfId="7371" priority="7823" stopIfTrue="1" operator="equal">
      <formula>"Title"</formula>
    </cfRule>
  </conditionalFormatting>
  <conditionalFormatting sqref="B237">
    <cfRule type="cellIs" dxfId="7370" priority="7822" stopIfTrue="1" operator="equal">
      <formula>"Title"</formula>
    </cfRule>
  </conditionalFormatting>
  <conditionalFormatting sqref="B235">
    <cfRule type="cellIs" dxfId="7369" priority="7821" stopIfTrue="1" operator="equal">
      <formula>"Title"</formula>
    </cfRule>
  </conditionalFormatting>
  <conditionalFormatting sqref="B238">
    <cfRule type="cellIs" dxfId="7368" priority="7820" stopIfTrue="1" operator="equal">
      <formula>"Title"</formula>
    </cfRule>
  </conditionalFormatting>
  <conditionalFormatting sqref="B235">
    <cfRule type="cellIs" dxfId="7367" priority="7819" stopIfTrue="1" operator="equal">
      <formula>"Title"</formula>
    </cfRule>
  </conditionalFormatting>
  <conditionalFormatting sqref="B238">
    <cfRule type="cellIs" dxfId="7366" priority="7818" stopIfTrue="1" operator="equal">
      <formula>"Title"</formula>
    </cfRule>
  </conditionalFormatting>
  <conditionalFormatting sqref="B236">
    <cfRule type="cellIs" dxfId="7365" priority="7817" stopIfTrue="1" operator="equal">
      <formula>"Title"</formula>
    </cfRule>
  </conditionalFormatting>
  <conditionalFormatting sqref="B239">
    <cfRule type="cellIs" dxfId="7364" priority="7816" stopIfTrue="1" operator="equal">
      <formula>"Title"</formula>
    </cfRule>
  </conditionalFormatting>
  <conditionalFormatting sqref="B233">
    <cfRule type="cellIs" dxfId="7363" priority="7815" stopIfTrue="1" operator="equal">
      <formula>"Title"</formula>
    </cfRule>
  </conditionalFormatting>
  <conditionalFormatting sqref="B236">
    <cfRule type="cellIs" dxfId="7362" priority="7814" stopIfTrue="1" operator="equal">
      <formula>"Title"</formula>
    </cfRule>
  </conditionalFormatting>
  <conditionalFormatting sqref="B234">
    <cfRule type="cellIs" dxfId="7361" priority="7813" stopIfTrue="1" operator="equal">
      <formula>"Title"</formula>
    </cfRule>
  </conditionalFormatting>
  <conditionalFormatting sqref="B237">
    <cfRule type="cellIs" dxfId="7360" priority="7812" stopIfTrue="1" operator="equal">
      <formula>"Title"</formula>
    </cfRule>
  </conditionalFormatting>
  <conditionalFormatting sqref="B234">
    <cfRule type="cellIs" dxfId="7359" priority="7811" stopIfTrue="1" operator="equal">
      <formula>"Title"</formula>
    </cfRule>
  </conditionalFormatting>
  <conditionalFormatting sqref="B237">
    <cfRule type="cellIs" dxfId="7358" priority="7810" stopIfTrue="1" operator="equal">
      <formula>"Title"</formula>
    </cfRule>
  </conditionalFormatting>
  <conditionalFormatting sqref="B235">
    <cfRule type="cellIs" dxfId="7357" priority="7809" stopIfTrue="1" operator="equal">
      <formula>"Title"</formula>
    </cfRule>
  </conditionalFormatting>
  <conditionalFormatting sqref="B238">
    <cfRule type="cellIs" dxfId="7356" priority="7808" stopIfTrue="1" operator="equal">
      <formula>"Title"</formula>
    </cfRule>
  </conditionalFormatting>
  <conditionalFormatting sqref="B234">
    <cfRule type="cellIs" dxfId="7355" priority="7807" stopIfTrue="1" operator="equal">
      <formula>"Title"</formula>
    </cfRule>
  </conditionalFormatting>
  <conditionalFormatting sqref="B237">
    <cfRule type="cellIs" dxfId="7354" priority="7806" stopIfTrue="1" operator="equal">
      <formula>"Title"</formula>
    </cfRule>
  </conditionalFormatting>
  <conditionalFormatting sqref="B235">
    <cfRule type="cellIs" dxfId="7353" priority="7805" stopIfTrue="1" operator="equal">
      <formula>"Title"</formula>
    </cfRule>
  </conditionalFormatting>
  <conditionalFormatting sqref="B238">
    <cfRule type="cellIs" dxfId="7352" priority="7804" stopIfTrue="1" operator="equal">
      <formula>"Title"</formula>
    </cfRule>
  </conditionalFormatting>
  <conditionalFormatting sqref="B235">
    <cfRule type="cellIs" dxfId="7351" priority="7803" stopIfTrue="1" operator="equal">
      <formula>"Title"</formula>
    </cfRule>
  </conditionalFormatting>
  <conditionalFormatting sqref="B238">
    <cfRule type="cellIs" dxfId="7350" priority="7802" stopIfTrue="1" operator="equal">
      <formula>"Title"</formula>
    </cfRule>
  </conditionalFormatting>
  <conditionalFormatting sqref="B236">
    <cfRule type="cellIs" dxfId="7349" priority="7801" stopIfTrue="1" operator="equal">
      <formula>"Title"</formula>
    </cfRule>
  </conditionalFormatting>
  <conditionalFormatting sqref="B239">
    <cfRule type="cellIs" dxfId="7348" priority="7800" stopIfTrue="1" operator="equal">
      <formula>"Title"</formula>
    </cfRule>
  </conditionalFormatting>
  <conditionalFormatting sqref="B234">
    <cfRule type="cellIs" dxfId="7347" priority="7799" stopIfTrue="1" operator="equal">
      <formula>"Title"</formula>
    </cfRule>
  </conditionalFormatting>
  <conditionalFormatting sqref="B237">
    <cfRule type="cellIs" dxfId="7346" priority="7798" stopIfTrue="1" operator="equal">
      <formula>"Title"</formula>
    </cfRule>
  </conditionalFormatting>
  <conditionalFormatting sqref="B235">
    <cfRule type="cellIs" dxfId="7345" priority="7797" stopIfTrue="1" operator="equal">
      <formula>"Title"</formula>
    </cfRule>
  </conditionalFormatting>
  <conditionalFormatting sqref="B238">
    <cfRule type="cellIs" dxfId="7344" priority="7796" stopIfTrue="1" operator="equal">
      <formula>"Title"</formula>
    </cfRule>
  </conditionalFormatting>
  <conditionalFormatting sqref="B235">
    <cfRule type="cellIs" dxfId="7343" priority="7795" stopIfTrue="1" operator="equal">
      <formula>"Title"</formula>
    </cfRule>
  </conditionalFormatting>
  <conditionalFormatting sqref="B238">
    <cfRule type="cellIs" dxfId="7342" priority="7794" stopIfTrue="1" operator="equal">
      <formula>"Title"</formula>
    </cfRule>
  </conditionalFormatting>
  <conditionalFormatting sqref="B236">
    <cfRule type="cellIs" dxfId="7341" priority="7793" stopIfTrue="1" operator="equal">
      <formula>"Title"</formula>
    </cfRule>
  </conditionalFormatting>
  <conditionalFormatting sqref="B239">
    <cfRule type="cellIs" dxfId="7340" priority="7792" stopIfTrue="1" operator="equal">
      <formula>"Title"</formula>
    </cfRule>
  </conditionalFormatting>
  <conditionalFormatting sqref="B235">
    <cfRule type="cellIs" dxfId="7339" priority="7791" stopIfTrue="1" operator="equal">
      <formula>"Title"</formula>
    </cfRule>
  </conditionalFormatting>
  <conditionalFormatting sqref="B238">
    <cfRule type="cellIs" dxfId="7338" priority="7790" stopIfTrue="1" operator="equal">
      <formula>"Title"</formula>
    </cfRule>
  </conditionalFormatting>
  <conditionalFormatting sqref="B236">
    <cfRule type="cellIs" dxfId="7337" priority="7789" stopIfTrue="1" operator="equal">
      <formula>"Title"</formula>
    </cfRule>
  </conditionalFormatting>
  <conditionalFormatting sqref="B239">
    <cfRule type="cellIs" dxfId="7336" priority="7788" stopIfTrue="1" operator="equal">
      <formula>"Title"</formula>
    </cfRule>
  </conditionalFormatting>
  <conditionalFormatting sqref="B236">
    <cfRule type="cellIs" dxfId="7335" priority="7787" stopIfTrue="1" operator="equal">
      <formula>"Title"</formula>
    </cfRule>
  </conditionalFormatting>
  <conditionalFormatting sqref="B239">
    <cfRule type="cellIs" dxfId="7334" priority="7786" stopIfTrue="1" operator="equal">
      <formula>"Title"</formula>
    </cfRule>
  </conditionalFormatting>
  <conditionalFormatting sqref="B237">
    <cfRule type="cellIs" dxfId="7333" priority="7785" stopIfTrue="1" operator="equal">
      <formula>"Title"</formula>
    </cfRule>
  </conditionalFormatting>
  <conditionalFormatting sqref="B237">
    <cfRule type="cellIs" dxfId="7332" priority="6940" stopIfTrue="1" operator="equal">
      <formula>"Title"</formula>
    </cfRule>
  </conditionalFormatting>
  <conditionalFormatting sqref="B217:C217">
    <cfRule type="cellIs" dxfId="7331" priority="7784" stopIfTrue="1" operator="equal">
      <formula>"Title"</formula>
    </cfRule>
  </conditionalFormatting>
  <conditionalFormatting sqref="C217">
    <cfRule type="cellIs" dxfId="7330" priority="7783" stopIfTrue="1" operator="equal">
      <formula>"Adjustment to Income/Expense/Rate Base:"</formula>
    </cfRule>
  </conditionalFormatting>
  <conditionalFormatting sqref="B225">
    <cfRule type="cellIs" dxfId="7329" priority="7782" stopIfTrue="1" operator="equal">
      <formula>"Title"</formula>
    </cfRule>
  </conditionalFormatting>
  <conditionalFormatting sqref="B228">
    <cfRule type="cellIs" dxfId="7328" priority="7781" stopIfTrue="1" operator="equal">
      <formula>"Title"</formula>
    </cfRule>
  </conditionalFormatting>
  <conditionalFormatting sqref="B226">
    <cfRule type="cellIs" dxfId="7327" priority="7780" stopIfTrue="1" operator="equal">
      <formula>"Title"</formula>
    </cfRule>
  </conditionalFormatting>
  <conditionalFormatting sqref="B229">
    <cfRule type="cellIs" dxfId="7326" priority="7779" stopIfTrue="1" operator="equal">
      <formula>"Title"</formula>
    </cfRule>
  </conditionalFormatting>
  <conditionalFormatting sqref="B226">
    <cfRule type="cellIs" dxfId="7325" priority="7778" stopIfTrue="1" operator="equal">
      <formula>"Title"</formula>
    </cfRule>
  </conditionalFormatting>
  <conditionalFormatting sqref="B229">
    <cfRule type="cellIs" dxfId="7324" priority="7777" stopIfTrue="1" operator="equal">
      <formula>"Title"</formula>
    </cfRule>
  </conditionalFormatting>
  <conditionalFormatting sqref="B227">
    <cfRule type="cellIs" dxfId="7323" priority="7776" stopIfTrue="1" operator="equal">
      <formula>"Title"</formula>
    </cfRule>
  </conditionalFormatting>
  <conditionalFormatting sqref="B230">
    <cfRule type="cellIs" dxfId="7322" priority="7775" stopIfTrue="1" operator="equal">
      <formula>"Title"</formula>
    </cfRule>
  </conditionalFormatting>
  <conditionalFormatting sqref="B226">
    <cfRule type="cellIs" dxfId="7321" priority="7774" stopIfTrue="1" operator="equal">
      <formula>"Title"</formula>
    </cfRule>
  </conditionalFormatting>
  <conditionalFormatting sqref="B229">
    <cfRule type="cellIs" dxfId="7320" priority="7773" stopIfTrue="1" operator="equal">
      <formula>"Title"</formula>
    </cfRule>
  </conditionalFormatting>
  <conditionalFormatting sqref="B227">
    <cfRule type="cellIs" dxfId="7319" priority="7772" stopIfTrue="1" operator="equal">
      <formula>"Title"</formula>
    </cfRule>
  </conditionalFormatting>
  <conditionalFormatting sqref="B230">
    <cfRule type="cellIs" dxfId="7318" priority="7771" stopIfTrue="1" operator="equal">
      <formula>"Title"</formula>
    </cfRule>
  </conditionalFormatting>
  <conditionalFormatting sqref="B227">
    <cfRule type="cellIs" dxfId="7317" priority="7770" stopIfTrue="1" operator="equal">
      <formula>"Title"</formula>
    </cfRule>
  </conditionalFormatting>
  <conditionalFormatting sqref="B230">
    <cfRule type="cellIs" dxfId="7316" priority="7769" stopIfTrue="1" operator="equal">
      <formula>"Title"</formula>
    </cfRule>
  </conditionalFormatting>
  <conditionalFormatting sqref="B228">
    <cfRule type="cellIs" dxfId="7315" priority="7768" stopIfTrue="1" operator="equal">
      <formula>"Title"</formula>
    </cfRule>
  </conditionalFormatting>
  <conditionalFormatting sqref="B231">
    <cfRule type="cellIs" dxfId="7314" priority="7767" stopIfTrue="1" operator="equal">
      <formula>"Title"</formula>
    </cfRule>
  </conditionalFormatting>
  <conditionalFormatting sqref="B226">
    <cfRule type="cellIs" dxfId="7313" priority="7766" stopIfTrue="1" operator="equal">
      <formula>"Title"</formula>
    </cfRule>
  </conditionalFormatting>
  <conditionalFormatting sqref="B229">
    <cfRule type="cellIs" dxfId="7312" priority="7765" stopIfTrue="1" operator="equal">
      <formula>"Title"</formula>
    </cfRule>
  </conditionalFormatting>
  <conditionalFormatting sqref="B227">
    <cfRule type="cellIs" dxfId="7311" priority="7764" stopIfTrue="1" operator="equal">
      <formula>"Title"</formula>
    </cfRule>
  </conditionalFormatting>
  <conditionalFormatting sqref="B230">
    <cfRule type="cellIs" dxfId="7310" priority="7763" stopIfTrue="1" operator="equal">
      <formula>"Title"</formula>
    </cfRule>
  </conditionalFormatting>
  <conditionalFormatting sqref="B227">
    <cfRule type="cellIs" dxfId="7309" priority="7762" stopIfTrue="1" operator="equal">
      <formula>"Title"</formula>
    </cfRule>
  </conditionalFormatting>
  <conditionalFormatting sqref="B230">
    <cfRule type="cellIs" dxfId="7308" priority="7761" stopIfTrue="1" operator="equal">
      <formula>"Title"</formula>
    </cfRule>
  </conditionalFormatting>
  <conditionalFormatting sqref="B228">
    <cfRule type="cellIs" dxfId="7307" priority="7760" stopIfTrue="1" operator="equal">
      <formula>"Title"</formula>
    </cfRule>
  </conditionalFormatting>
  <conditionalFormatting sqref="B231">
    <cfRule type="cellIs" dxfId="7306" priority="7759" stopIfTrue="1" operator="equal">
      <formula>"Title"</formula>
    </cfRule>
  </conditionalFormatting>
  <conditionalFormatting sqref="B227">
    <cfRule type="cellIs" dxfId="7305" priority="7758" stopIfTrue="1" operator="equal">
      <formula>"Title"</formula>
    </cfRule>
  </conditionalFormatting>
  <conditionalFormatting sqref="B230">
    <cfRule type="cellIs" dxfId="7304" priority="7757" stopIfTrue="1" operator="equal">
      <formula>"Title"</formula>
    </cfRule>
  </conditionalFormatting>
  <conditionalFormatting sqref="B228">
    <cfRule type="cellIs" dxfId="7303" priority="7756" stopIfTrue="1" operator="equal">
      <formula>"Title"</formula>
    </cfRule>
  </conditionalFormatting>
  <conditionalFormatting sqref="B231">
    <cfRule type="cellIs" dxfId="7302" priority="7755" stopIfTrue="1" operator="equal">
      <formula>"Title"</formula>
    </cfRule>
  </conditionalFormatting>
  <conditionalFormatting sqref="B228">
    <cfRule type="cellIs" dxfId="7301" priority="7754" stopIfTrue="1" operator="equal">
      <formula>"Title"</formula>
    </cfRule>
  </conditionalFormatting>
  <conditionalFormatting sqref="B231">
    <cfRule type="cellIs" dxfId="7300" priority="7753" stopIfTrue="1" operator="equal">
      <formula>"Title"</formula>
    </cfRule>
  </conditionalFormatting>
  <conditionalFormatting sqref="B229">
    <cfRule type="cellIs" dxfId="7299" priority="7752" stopIfTrue="1" operator="equal">
      <formula>"Title"</formula>
    </cfRule>
  </conditionalFormatting>
  <conditionalFormatting sqref="B232">
    <cfRule type="cellIs" dxfId="7298" priority="7751" stopIfTrue="1" operator="equal">
      <formula>"Title"</formula>
    </cfRule>
  </conditionalFormatting>
  <conditionalFormatting sqref="B226">
    <cfRule type="cellIs" dxfId="7297" priority="7750" stopIfTrue="1" operator="equal">
      <formula>"Title"</formula>
    </cfRule>
  </conditionalFormatting>
  <conditionalFormatting sqref="B229">
    <cfRule type="cellIs" dxfId="7296" priority="7749" stopIfTrue="1" operator="equal">
      <formula>"Title"</formula>
    </cfRule>
  </conditionalFormatting>
  <conditionalFormatting sqref="B227">
    <cfRule type="cellIs" dxfId="7295" priority="7748" stopIfTrue="1" operator="equal">
      <formula>"Title"</formula>
    </cfRule>
  </conditionalFormatting>
  <conditionalFormatting sqref="B230">
    <cfRule type="cellIs" dxfId="7294" priority="7747" stopIfTrue="1" operator="equal">
      <formula>"Title"</formula>
    </cfRule>
  </conditionalFormatting>
  <conditionalFormatting sqref="B227">
    <cfRule type="cellIs" dxfId="7293" priority="7746" stopIfTrue="1" operator="equal">
      <formula>"Title"</formula>
    </cfRule>
  </conditionalFormatting>
  <conditionalFormatting sqref="B230">
    <cfRule type="cellIs" dxfId="7292" priority="7745" stopIfTrue="1" operator="equal">
      <formula>"Title"</formula>
    </cfRule>
  </conditionalFormatting>
  <conditionalFormatting sqref="B228">
    <cfRule type="cellIs" dxfId="7291" priority="7744" stopIfTrue="1" operator="equal">
      <formula>"Title"</formula>
    </cfRule>
  </conditionalFormatting>
  <conditionalFormatting sqref="B231">
    <cfRule type="cellIs" dxfId="7290" priority="7743" stopIfTrue="1" operator="equal">
      <formula>"Title"</formula>
    </cfRule>
  </conditionalFormatting>
  <conditionalFormatting sqref="B227">
    <cfRule type="cellIs" dxfId="7289" priority="7742" stopIfTrue="1" operator="equal">
      <formula>"Title"</formula>
    </cfRule>
  </conditionalFormatting>
  <conditionalFormatting sqref="B230">
    <cfRule type="cellIs" dxfId="7288" priority="7741" stopIfTrue="1" operator="equal">
      <formula>"Title"</formula>
    </cfRule>
  </conditionalFormatting>
  <conditionalFormatting sqref="B228">
    <cfRule type="cellIs" dxfId="7287" priority="7740" stopIfTrue="1" operator="equal">
      <formula>"Title"</formula>
    </cfRule>
  </conditionalFormatting>
  <conditionalFormatting sqref="B231">
    <cfRule type="cellIs" dxfId="7286" priority="7739" stopIfTrue="1" operator="equal">
      <formula>"Title"</formula>
    </cfRule>
  </conditionalFormatting>
  <conditionalFormatting sqref="B228">
    <cfRule type="cellIs" dxfId="7285" priority="7738" stopIfTrue="1" operator="equal">
      <formula>"Title"</formula>
    </cfRule>
  </conditionalFormatting>
  <conditionalFormatting sqref="B231">
    <cfRule type="cellIs" dxfId="7284" priority="7737" stopIfTrue="1" operator="equal">
      <formula>"Title"</formula>
    </cfRule>
  </conditionalFormatting>
  <conditionalFormatting sqref="B229">
    <cfRule type="cellIs" dxfId="7283" priority="7736" stopIfTrue="1" operator="equal">
      <formula>"Title"</formula>
    </cfRule>
  </conditionalFormatting>
  <conditionalFormatting sqref="B232">
    <cfRule type="cellIs" dxfId="7282" priority="7735" stopIfTrue="1" operator="equal">
      <formula>"Title"</formula>
    </cfRule>
  </conditionalFormatting>
  <conditionalFormatting sqref="B227">
    <cfRule type="cellIs" dxfId="7281" priority="7734" stopIfTrue="1" operator="equal">
      <formula>"Title"</formula>
    </cfRule>
  </conditionalFormatting>
  <conditionalFormatting sqref="B230">
    <cfRule type="cellIs" dxfId="7280" priority="7733" stopIfTrue="1" operator="equal">
      <formula>"Title"</formula>
    </cfRule>
  </conditionalFormatting>
  <conditionalFormatting sqref="B228">
    <cfRule type="cellIs" dxfId="7279" priority="7732" stopIfTrue="1" operator="equal">
      <formula>"Title"</formula>
    </cfRule>
  </conditionalFormatting>
  <conditionalFormatting sqref="B231">
    <cfRule type="cellIs" dxfId="7278" priority="7731" stopIfTrue="1" operator="equal">
      <formula>"Title"</formula>
    </cfRule>
  </conditionalFormatting>
  <conditionalFormatting sqref="B228">
    <cfRule type="cellIs" dxfId="7277" priority="7730" stopIfTrue="1" operator="equal">
      <formula>"Title"</formula>
    </cfRule>
  </conditionalFormatting>
  <conditionalFormatting sqref="B231">
    <cfRule type="cellIs" dxfId="7276" priority="7729" stopIfTrue="1" operator="equal">
      <formula>"Title"</formula>
    </cfRule>
  </conditionalFormatting>
  <conditionalFormatting sqref="B229">
    <cfRule type="cellIs" dxfId="7275" priority="7728" stopIfTrue="1" operator="equal">
      <formula>"Title"</formula>
    </cfRule>
  </conditionalFormatting>
  <conditionalFormatting sqref="B232">
    <cfRule type="cellIs" dxfId="7274" priority="7727" stopIfTrue="1" operator="equal">
      <formula>"Title"</formula>
    </cfRule>
  </conditionalFormatting>
  <conditionalFormatting sqref="B228">
    <cfRule type="cellIs" dxfId="7273" priority="7726" stopIfTrue="1" operator="equal">
      <formula>"Title"</formula>
    </cfRule>
  </conditionalFormatting>
  <conditionalFormatting sqref="B231">
    <cfRule type="cellIs" dxfId="7272" priority="7725" stopIfTrue="1" operator="equal">
      <formula>"Title"</formula>
    </cfRule>
  </conditionalFormatting>
  <conditionalFormatting sqref="B229">
    <cfRule type="cellIs" dxfId="7271" priority="7724" stopIfTrue="1" operator="equal">
      <formula>"Title"</formula>
    </cfRule>
  </conditionalFormatting>
  <conditionalFormatting sqref="B232">
    <cfRule type="cellIs" dxfId="7270" priority="7723" stopIfTrue="1" operator="equal">
      <formula>"Title"</formula>
    </cfRule>
  </conditionalFormatting>
  <conditionalFormatting sqref="B229">
    <cfRule type="cellIs" dxfId="7269" priority="7722" stopIfTrue="1" operator="equal">
      <formula>"Title"</formula>
    </cfRule>
  </conditionalFormatting>
  <conditionalFormatting sqref="B232">
    <cfRule type="cellIs" dxfId="7268" priority="7721" stopIfTrue="1" operator="equal">
      <formula>"Title"</formula>
    </cfRule>
  </conditionalFormatting>
  <conditionalFormatting sqref="B230">
    <cfRule type="cellIs" dxfId="7267" priority="7720" stopIfTrue="1" operator="equal">
      <formula>"Title"</formula>
    </cfRule>
  </conditionalFormatting>
  <conditionalFormatting sqref="B233">
    <cfRule type="cellIs" dxfId="7266" priority="7719" stopIfTrue="1" operator="equal">
      <formula>"Title"</formula>
    </cfRule>
  </conditionalFormatting>
  <conditionalFormatting sqref="B233">
    <cfRule type="cellIs" dxfId="7265" priority="7718" stopIfTrue="1" operator="equal">
      <formula>"Title"</formula>
    </cfRule>
  </conditionalFormatting>
  <conditionalFormatting sqref="B236">
    <cfRule type="cellIs" dxfId="7264" priority="7717" stopIfTrue="1" operator="equal">
      <formula>"Title"</formula>
    </cfRule>
  </conditionalFormatting>
  <conditionalFormatting sqref="B234">
    <cfRule type="cellIs" dxfId="7263" priority="7716" stopIfTrue="1" operator="equal">
      <formula>"Title"</formula>
    </cfRule>
  </conditionalFormatting>
  <conditionalFormatting sqref="B237">
    <cfRule type="cellIs" dxfId="7262" priority="7715" stopIfTrue="1" operator="equal">
      <formula>"Title"</formula>
    </cfRule>
  </conditionalFormatting>
  <conditionalFormatting sqref="B234">
    <cfRule type="cellIs" dxfId="7261" priority="7714" stopIfTrue="1" operator="equal">
      <formula>"Title"</formula>
    </cfRule>
  </conditionalFormatting>
  <conditionalFormatting sqref="B237">
    <cfRule type="cellIs" dxfId="7260" priority="7713" stopIfTrue="1" operator="equal">
      <formula>"Title"</formula>
    </cfRule>
  </conditionalFormatting>
  <conditionalFormatting sqref="B235">
    <cfRule type="cellIs" dxfId="7259" priority="7712" stopIfTrue="1" operator="equal">
      <formula>"Title"</formula>
    </cfRule>
  </conditionalFormatting>
  <conditionalFormatting sqref="B238">
    <cfRule type="cellIs" dxfId="7258" priority="7711" stopIfTrue="1" operator="equal">
      <formula>"Title"</formula>
    </cfRule>
  </conditionalFormatting>
  <conditionalFormatting sqref="B234">
    <cfRule type="cellIs" dxfId="7257" priority="7710" stopIfTrue="1" operator="equal">
      <formula>"Title"</formula>
    </cfRule>
  </conditionalFormatting>
  <conditionalFormatting sqref="B237">
    <cfRule type="cellIs" dxfId="7256" priority="7709" stopIfTrue="1" operator="equal">
      <formula>"Title"</formula>
    </cfRule>
  </conditionalFormatting>
  <conditionalFormatting sqref="B235">
    <cfRule type="cellIs" dxfId="7255" priority="7708" stopIfTrue="1" operator="equal">
      <formula>"Title"</formula>
    </cfRule>
  </conditionalFormatting>
  <conditionalFormatting sqref="B238">
    <cfRule type="cellIs" dxfId="7254" priority="7707" stopIfTrue="1" operator="equal">
      <formula>"Title"</formula>
    </cfRule>
  </conditionalFormatting>
  <conditionalFormatting sqref="B235">
    <cfRule type="cellIs" dxfId="7253" priority="7706" stopIfTrue="1" operator="equal">
      <formula>"Title"</formula>
    </cfRule>
  </conditionalFormatting>
  <conditionalFormatting sqref="B238">
    <cfRule type="cellIs" dxfId="7252" priority="7705" stopIfTrue="1" operator="equal">
      <formula>"Title"</formula>
    </cfRule>
  </conditionalFormatting>
  <conditionalFormatting sqref="B236">
    <cfRule type="cellIs" dxfId="7251" priority="7704" stopIfTrue="1" operator="equal">
      <formula>"Title"</formula>
    </cfRule>
  </conditionalFormatting>
  <conditionalFormatting sqref="B239">
    <cfRule type="cellIs" dxfId="7250" priority="7703" stopIfTrue="1" operator="equal">
      <formula>"Title"</formula>
    </cfRule>
  </conditionalFormatting>
  <conditionalFormatting sqref="B234">
    <cfRule type="cellIs" dxfId="7249" priority="7702" stopIfTrue="1" operator="equal">
      <formula>"Title"</formula>
    </cfRule>
  </conditionalFormatting>
  <conditionalFormatting sqref="B237">
    <cfRule type="cellIs" dxfId="7248" priority="7701" stopIfTrue="1" operator="equal">
      <formula>"Title"</formula>
    </cfRule>
  </conditionalFormatting>
  <conditionalFormatting sqref="B235">
    <cfRule type="cellIs" dxfId="7247" priority="7700" stopIfTrue="1" operator="equal">
      <formula>"Title"</formula>
    </cfRule>
  </conditionalFormatting>
  <conditionalFormatting sqref="B238">
    <cfRule type="cellIs" dxfId="7246" priority="7699" stopIfTrue="1" operator="equal">
      <formula>"Title"</formula>
    </cfRule>
  </conditionalFormatting>
  <conditionalFormatting sqref="B235">
    <cfRule type="cellIs" dxfId="7245" priority="7698" stopIfTrue="1" operator="equal">
      <formula>"Title"</formula>
    </cfRule>
  </conditionalFormatting>
  <conditionalFormatting sqref="B238">
    <cfRule type="cellIs" dxfId="7244" priority="7697" stopIfTrue="1" operator="equal">
      <formula>"Title"</formula>
    </cfRule>
  </conditionalFormatting>
  <conditionalFormatting sqref="B236">
    <cfRule type="cellIs" dxfId="7243" priority="7696" stopIfTrue="1" operator="equal">
      <formula>"Title"</formula>
    </cfRule>
  </conditionalFormatting>
  <conditionalFormatting sqref="B239">
    <cfRule type="cellIs" dxfId="7242" priority="7695" stopIfTrue="1" operator="equal">
      <formula>"Title"</formula>
    </cfRule>
  </conditionalFormatting>
  <conditionalFormatting sqref="B235">
    <cfRule type="cellIs" dxfId="7241" priority="7694" stopIfTrue="1" operator="equal">
      <formula>"Title"</formula>
    </cfRule>
  </conditionalFormatting>
  <conditionalFormatting sqref="B238">
    <cfRule type="cellIs" dxfId="7240" priority="7693" stopIfTrue="1" operator="equal">
      <formula>"Title"</formula>
    </cfRule>
  </conditionalFormatting>
  <conditionalFormatting sqref="B236">
    <cfRule type="cellIs" dxfId="7239" priority="7692" stopIfTrue="1" operator="equal">
      <formula>"Title"</formula>
    </cfRule>
  </conditionalFormatting>
  <conditionalFormatting sqref="B239">
    <cfRule type="cellIs" dxfId="7238" priority="7691" stopIfTrue="1" operator="equal">
      <formula>"Title"</formula>
    </cfRule>
  </conditionalFormatting>
  <conditionalFormatting sqref="B236">
    <cfRule type="cellIs" dxfId="7237" priority="7690" stopIfTrue="1" operator="equal">
      <formula>"Title"</formula>
    </cfRule>
  </conditionalFormatting>
  <conditionalFormatting sqref="B239">
    <cfRule type="cellIs" dxfId="7236" priority="7689" stopIfTrue="1" operator="equal">
      <formula>"Title"</formula>
    </cfRule>
  </conditionalFormatting>
  <conditionalFormatting sqref="B237">
    <cfRule type="cellIs" dxfId="7235" priority="7688" stopIfTrue="1" operator="equal">
      <formula>"Title"</formula>
    </cfRule>
  </conditionalFormatting>
  <conditionalFormatting sqref="B240">
    <cfRule type="cellIs" dxfId="7234" priority="6842" stopIfTrue="1" operator="equal">
      <formula>"Title"</formula>
    </cfRule>
  </conditionalFormatting>
  <conditionalFormatting sqref="B234">
    <cfRule type="cellIs" dxfId="7233" priority="7687" stopIfTrue="1" operator="equal">
      <formula>"Title"</formula>
    </cfRule>
  </conditionalFormatting>
  <conditionalFormatting sqref="B237">
    <cfRule type="cellIs" dxfId="7232" priority="7686" stopIfTrue="1" operator="equal">
      <formula>"Title"</formula>
    </cfRule>
  </conditionalFormatting>
  <conditionalFormatting sqref="B235">
    <cfRule type="cellIs" dxfId="7231" priority="7685" stopIfTrue="1" operator="equal">
      <formula>"Title"</formula>
    </cfRule>
  </conditionalFormatting>
  <conditionalFormatting sqref="B238">
    <cfRule type="cellIs" dxfId="7230" priority="7684" stopIfTrue="1" operator="equal">
      <formula>"Title"</formula>
    </cfRule>
  </conditionalFormatting>
  <conditionalFormatting sqref="B235">
    <cfRule type="cellIs" dxfId="7229" priority="7683" stopIfTrue="1" operator="equal">
      <formula>"Title"</formula>
    </cfRule>
  </conditionalFormatting>
  <conditionalFormatting sqref="B238">
    <cfRule type="cellIs" dxfId="7228" priority="7682" stopIfTrue="1" operator="equal">
      <formula>"Title"</formula>
    </cfRule>
  </conditionalFormatting>
  <conditionalFormatting sqref="B236">
    <cfRule type="cellIs" dxfId="7227" priority="7681" stopIfTrue="1" operator="equal">
      <formula>"Title"</formula>
    </cfRule>
  </conditionalFormatting>
  <conditionalFormatting sqref="B239">
    <cfRule type="cellIs" dxfId="7226" priority="7680" stopIfTrue="1" operator="equal">
      <formula>"Title"</formula>
    </cfRule>
  </conditionalFormatting>
  <conditionalFormatting sqref="B235">
    <cfRule type="cellIs" dxfId="7225" priority="7679" stopIfTrue="1" operator="equal">
      <formula>"Title"</formula>
    </cfRule>
  </conditionalFormatting>
  <conditionalFormatting sqref="B238">
    <cfRule type="cellIs" dxfId="7224" priority="7678" stopIfTrue="1" operator="equal">
      <formula>"Title"</formula>
    </cfRule>
  </conditionalFormatting>
  <conditionalFormatting sqref="B236">
    <cfRule type="cellIs" dxfId="7223" priority="7677" stopIfTrue="1" operator="equal">
      <formula>"Title"</formula>
    </cfRule>
  </conditionalFormatting>
  <conditionalFormatting sqref="B239">
    <cfRule type="cellIs" dxfId="7222" priority="7676" stopIfTrue="1" operator="equal">
      <formula>"Title"</formula>
    </cfRule>
  </conditionalFormatting>
  <conditionalFormatting sqref="B236">
    <cfRule type="cellIs" dxfId="7221" priority="7675" stopIfTrue="1" operator="equal">
      <formula>"Title"</formula>
    </cfRule>
  </conditionalFormatting>
  <conditionalFormatting sqref="B239">
    <cfRule type="cellIs" dxfId="7220" priority="7674" stopIfTrue="1" operator="equal">
      <formula>"Title"</formula>
    </cfRule>
  </conditionalFormatting>
  <conditionalFormatting sqref="B237">
    <cfRule type="cellIs" dxfId="7219" priority="7673" stopIfTrue="1" operator="equal">
      <formula>"Title"</formula>
    </cfRule>
  </conditionalFormatting>
  <conditionalFormatting sqref="B240">
    <cfRule type="cellIs" dxfId="7218" priority="6826" stopIfTrue="1" operator="equal">
      <formula>"Title"</formula>
    </cfRule>
  </conditionalFormatting>
  <conditionalFormatting sqref="B235">
    <cfRule type="cellIs" dxfId="7217" priority="7672" stopIfTrue="1" operator="equal">
      <formula>"Title"</formula>
    </cfRule>
  </conditionalFormatting>
  <conditionalFormatting sqref="B238">
    <cfRule type="cellIs" dxfId="7216" priority="7671" stopIfTrue="1" operator="equal">
      <formula>"Title"</formula>
    </cfRule>
  </conditionalFormatting>
  <conditionalFormatting sqref="B236">
    <cfRule type="cellIs" dxfId="7215" priority="7670" stopIfTrue="1" operator="equal">
      <formula>"Title"</formula>
    </cfRule>
  </conditionalFormatting>
  <conditionalFormatting sqref="B239">
    <cfRule type="cellIs" dxfId="7214" priority="7669" stopIfTrue="1" operator="equal">
      <formula>"Title"</formula>
    </cfRule>
  </conditionalFormatting>
  <conditionalFormatting sqref="B236">
    <cfRule type="cellIs" dxfId="7213" priority="7668" stopIfTrue="1" operator="equal">
      <formula>"Title"</formula>
    </cfRule>
  </conditionalFormatting>
  <conditionalFormatting sqref="B239">
    <cfRule type="cellIs" dxfId="7212" priority="7667" stopIfTrue="1" operator="equal">
      <formula>"Title"</formula>
    </cfRule>
  </conditionalFormatting>
  <conditionalFormatting sqref="B237">
    <cfRule type="cellIs" dxfId="7211" priority="7666" stopIfTrue="1" operator="equal">
      <formula>"Title"</formula>
    </cfRule>
  </conditionalFormatting>
  <conditionalFormatting sqref="B240">
    <cfRule type="cellIs" dxfId="7210" priority="6818" stopIfTrue="1" operator="equal">
      <formula>"Title"</formula>
    </cfRule>
  </conditionalFormatting>
  <conditionalFormatting sqref="B236">
    <cfRule type="cellIs" dxfId="7209" priority="7665" stopIfTrue="1" operator="equal">
      <formula>"Title"</formula>
    </cfRule>
  </conditionalFormatting>
  <conditionalFormatting sqref="B239">
    <cfRule type="cellIs" dxfId="7208" priority="7664" stopIfTrue="1" operator="equal">
      <formula>"Title"</formula>
    </cfRule>
  </conditionalFormatting>
  <conditionalFormatting sqref="B237">
    <cfRule type="cellIs" dxfId="7207" priority="7663" stopIfTrue="1" operator="equal">
      <formula>"Title"</formula>
    </cfRule>
  </conditionalFormatting>
  <conditionalFormatting sqref="B241">
    <cfRule type="cellIs" dxfId="7206" priority="6814" stopIfTrue="1" operator="equal">
      <formula>"Title"</formula>
    </cfRule>
  </conditionalFormatting>
  <conditionalFormatting sqref="B237">
    <cfRule type="cellIs" dxfId="7205" priority="7662" stopIfTrue="1" operator="equal">
      <formula>"Title"</formula>
    </cfRule>
  </conditionalFormatting>
  <conditionalFormatting sqref="B240">
    <cfRule type="cellIs" dxfId="7204" priority="6812" stopIfTrue="1" operator="equal">
      <formula>"Title"</formula>
    </cfRule>
  </conditionalFormatting>
  <conditionalFormatting sqref="B238">
    <cfRule type="cellIs" dxfId="7203" priority="7661" stopIfTrue="1" operator="equal">
      <formula>"Title"</formula>
    </cfRule>
  </conditionalFormatting>
  <conditionalFormatting sqref="B241">
    <cfRule type="cellIs" dxfId="7202" priority="7660" stopIfTrue="1" operator="equal">
      <formula>"Title"</formula>
    </cfRule>
  </conditionalFormatting>
  <conditionalFormatting sqref="B218:C218">
    <cfRule type="cellIs" dxfId="7201" priority="7659" stopIfTrue="1" operator="equal">
      <formula>"Title"</formula>
    </cfRule>
  </conditionalFormatting>
  <conditionalFormatting sqref="C218">
    <cfRule type="cellIs" dxfId="7200" priority="7658" stopIfTrue="1" operator="equal">
      <formula>"Adjustment to Income/Expense/Rate Base:"</formula>
    </cfRule>
  </conditionalFormatting>
  <conditionalFormatting sqref="B226">
    <cfRule type="cellIs" dxfId="7199" priority="7657" stopIfTrue="1" operator="equal">
      <formula>"Title"</formula>
    </cfRule>
  </conditionalFormatting>
  <conditionalFormatting sqref="B229">
    <cfRule type="cellIs" dxfId="7198" priority="7656" stopIfTrue="1" operator="equal">
      <formula>"Title"</formula>
    </cfRule>
  </conditionalFormatting>
  <conditionalFormatting sqref="B227">
    <cfRule type="cellIs" dxfId="7197" priority="7655" stopIfTrue="1" operator="equal">
      <formula>"Title"</formula>
    </cfRule>
  </conditionalFormatting>
  <conditionalFormatting sqref="B230">
    <cfRule type="cellIs" dxfId="7196" priority="7654" stopIfTrue="1" operator="equal">
      <formula>"Title"</formula>
    </cfRule>
  </conditionalFormatting>
  <conditionalFormatting sqref="B227">
    <cfRule type="cellIs" dxfId="7195" priority="7653" stopIfTrue="1" operator="equal">
      <formula>"Title"</formula>
    </cfRule>
  </conditionalFormatting>
  <conditionalFormatting sqref="B230">
    <cfRule type="cellIs" dxfId="7194" priority="7652" stopIfTrue="1" operator="equal">
      <formula>"Title"</formula>
    </cfRule>
  </conditionalFormatting>
  <conditionalFormatting sqref="B228">
    <cfRule type="cellIs" dxfId="7193" priority="7651" stopIfTrue="1" operator="equal">
      <formula>"Title"</formula>
    </cfRule>
  </conditionalFormatting>
  <conditionalFormatting sqref="B231">
    <cfRule type="cellIs" dxfId="7192" priority="7650" stopIfTrue="1" operator="equal">
      <formula>"Title"</formula>
    </cfRule>
  </conditionalFormatting>
  <conditionalFormatting sqref="B227">
    <cfRule type="cellIs" dxfId="7191" priority="7649" stopIfTrue="1" operator="equal">
      <formula>"Title"</formula>
    </cfRule>
  </conditionalFormatting>
  <conditionalFormatting sqref="B230">
    <cfRule type="cellIs" dxfId="7190" priority="7648" stopIfTrue="1" operator="equal">
      <formula>"Title"</formula>
    </cfRule>
  </conditionalFormatting>
  <conditionalFormatting sqref="B228">
    <cfRule type="cellIs" dxfId="7189" priority="7647" stopIfTrue="1" operator="equal">
      <formula>"Title"</formula>
    </cfRule>
  </conditionalFormatting>
  <conditionalFormatting sqref="B231">
    <cfRule type="cellIs" dxfId="7188" priority="7646" stopIfTrue="1" operator="equal">
      <formula>"Title"</formula>
    </cfRule>
  </conditionalFormatting>
  <conditionalFormatting sqref="B228">
    <cfRule type="cellIs" dxfId="7187" priority="7645" stopIfTrue="1" operator="equal">
      <formula>"Title"</formula>
    </cfRule>
  </conditionalFormatting>
  <conditionalFormatting sqref="B231">
    <cfRule type="cellIs" dxfId="7186" priority="7644" stopIfTrue="1" operator="equal">
      <formula>"Title"</formula>
    </cfRule>
  </conditionalFormatting>
  <conditionalFormatting sqref="B229">
    <cfRule type="cellIs" dxfId="7185" priority="7643" stopIfTrue="1" operator="equal">
      <formula>"Title"</formula>
    </cfRule>
  </conditionalFormatting>
  <conditionalFormatting sqref="B232">
    <cfRule type="cellIs" dxfId="7184" priority="7642" stopIfTrue="1" operator="equal">
      <formula>"Title"</formula>
    </cfRule>
  </conditionalFormatting>
  <conditionalFormatting sqref="B227">
    <cfRule type="cellIs" dxfId="7183" priority="7641" stopIfTrue="1" operator="equal">
      <formula>"Title"</formula>
    </cfRule>
  </conditionalFormatting>
  <conditionalFormatting sqref="B230">
    <cfRule type="cellIs" dxfId="7182" priority="7640" stopIfTrue="1" operator="equal">
      <formula>"Title"</formula>
    </cfRule>
  </conditionalFormatting>
  <conditionalFormatting sqref="B228">
    <cfRule type="cellIs" dxfId="7181" priority="7639" stopIfTrue="1" operator="equal">
      <formula>"Title"</formula>
    </cfRule>
  </conditionalFormatting>
  <conditionalFormatting sqref="B231">
    <cfRule type="cellIs" dxfId="7180" priority="7638" stopIfTrue="1" operator="equal">
      <formula>"Title"</formula>
    </cfRule>
  </conditionalFormatting>
  <conditionalFormatting sqref="B228">
    <cfRule type="cellIs" dxfId="7179" priority="7637" stopIfTrue="1" operator="equal">
      <formula>"Title"</formula>
    </cfRule>
  </conditionalFormatting>
  <conditionalFormatting sqref="B231">
    <cfRule type="cellIs" dxfId="7178" priority="7636" stopIfTrue="1" operator="equal">
      <formula>"Title"</formula>
    </cfRule>
  </conditionalFormatting>
  <conditionalFormatting sqref="B229">
    <cfRule type="cellIs" dxfId="7177" priority="7635" stopIfTrue="1" operator="equal">
      <formula>"Title"</formula>
    </cfRule>
  </conditionalFormatting>
  <conditionalFormatting sqref="B232">
    <cfRule type="cellIs" dxfId="7176" priority="7634" stopIfTrue="1" operator="equal">
      <formula>"Title"</formula>
    </cfRule>
  </conditionalFormatting>
  <conditionalFormatting sqref="B228">
    <cfRule type="cellIs" dxfId="7175" priority="7633" stopIfTrue="1" operator="equal">
      <formula>"Title"</formula>
    </cfRule>
  </conditionalFormatting>
  <conditionalFormatting sqref="B231">
    <cfRule type="cellIs" dxfId="7174" priority="7632" stopIfTrue="1" operator="equal">
      <formula>"Title"</formula>
    </cfRule>
  </conditionalFormatting>
  <conditionalFormatting sqref="B229">
    <cfRule type="cellIs" dxfId="7173" priority="7631" stopIfTrue="1" operator="equal">
      <formula>"Title"</formula>
    </cfRule>
  </conditionalFormatting>
  <conditionalFormatting sqref="B232">
    <cfRule type="cellIs" dxfId="7172" priority="7630" stopIfTrue="1" operator="equal">
      <formula>"Title"</formula>
    </cfRule>
  </conditionalFormatting>
  <conditionalFormatting sqref="B229">
    <cfRule type="cellIs" dxfId="7171" priority="7629" stopIfTrue="1" operator="equal">
      <formula>"Title"</formula>
    </cfRule>
  </conditionalFormatting>
  <conditionalFormatting sqref="B232">
    <cfRule type="cellIs" dxfId="7170" priority="7628" stopIfTrue="1" operator="equal">
      <formula>"Title"</formula>
    </cfRule>
  </conditionalFormatting>
  <conditionalFormatting sqref="B230">
    <cfRule type="cellIs" dxfId="7169" priority="7627" stopIfTrue="1" operator="equal">
      <formula>"Title"</formula>
    </cfRule>
  </conditionalFormatting>
  <conditionalFormatting sqref="B233">
    <cfRule type="cellIs" dxfId="7168" priority="7626" stopIfTrue="1" operator="equal">
      <formula>"Title"</formula>
    </cfRule>
  </conditionalFormatting>
  <conditionalFormatting sqref="B227">
    <cfRule type="cellIs" dxfId="7167" priority="7625" stopIfTrue="1" operator="equal">
      <formula>"Title"</formula>
    </cfRule>
  </conditionalFormatting>
  <conditionalFormatting sqref="B230">
    <cfRule type="cellIs" dxfId="7166" priority="7624" stopIfTrue="1" operator="equal">
      <formula>"Title"</formula>
    </cfRule>
  </conditionalFormatting>
  <conditionalFormatting sqref="B228">
    <cfRule type="cellIs" dxfId="7165" priority="7623" stopIfTrue="1" operator="equal">
      <formula>"Title"</formula>
    </cfRule>
  </conditionalFormatting>
  <conditionalFormatting sqref="B231">
    <cfRule type="cellIs" dxfId="7164" priority="7622" stopIfTrue="1" operator="equal">
      <formula>"Title"</formula>
    </cfRule>
  </conditionalFormatting>
  <conditionalFormatting sqref="B228">
    <cfRule type="cellIs" dxfId="7163" priority="7621" stopIfTrue="1" operator="equal">
      <formula>"Title"</formula>
    </cfRule>
  </conditionalFormatting>
  <conditionalFormatting sqref="B231">
    <cfRule type="cellIs" dxfId="7162" priority="7620" stopIfTrue="1" operator="equal">
      <formula>"Title"</formula>
    </cfRule>
  </conditionalFormatting>
  <conditionalFormatting sqref="B229">
    <cfRule type="cellIs" dxfId="7161" priority="7619" stopIfTrue="1" operator="equal">
      <formula>"Title"</formula>
    </cfRule>
  </conditionalFormatting>
  <conditionalFormatting sqref="B232">
    <cfRule type="cellIs" dxfId="7160" priority="7618" stopIfTrue="1" operator="equal">
      <formula>"Title"</formula>
    </cfRule>
  </conditionalFormatting>
  <conditionalFormatting sqref="B228">
    <cfRule type="cellIs" dxfId="7159" priority="7617" stopIfTrue="1" operator="equal">
      <formula>"Title"</formula>
    </cfRule>
  </conditionalFormatting>
  <conditionalFormatting sqref="B231">
    <cfRule type="cellIs" dxfId="7158" priority="7616" stopIfTrue="1" operator="equal">
      <formula>"Title"</formula>
    </cfRule>
  </conditionalFormatting>
  <conditionalFormatting sqref="B229">
    <cfRule type="cellIs" dxfId="7157" priority="7615" stopIfTrue="1" operator="equal">
      <formula>"Title"</formula>
    </cfRule>
  </conditionalFormatting>
  <conditionalFormatting sqref="B232">
    <cfRule type="cellIs" dxfId="7156" priority="7614" stopIfTrue="1" operator="equal">
      <formula>"Title"</formula>
    </cfRule>
  </conditionalFormatting>
  <conditionalFormatting sqref="B229">
    <cfRule type="cellIs" dxfId="7155" priority="7613" stopIfTrue="1" operator="equal">
      <formula>"Title"</formula>
    </cfRule>
  </conditionalFormatting>
  <conditionalFormatting sqref="B232">
    <cfRule type="cellIs" dxfId="7154" priority="7612" stopIfTrue="1" operator="equal">
      <formula>"Title"</formula>
    </cfRule>
  </conditionalFormatting>
  <conditionalFormatting sqref="B230">
    <cfRule type="cellIs" dxfId="7153" priority="7611" stopIfTrue="1" operator="equal">
      <formula>"Title"</formula>
    </cfRule>
  </conditionalFormatting>
  <conditionalFormatting sqref="B233">
    <cfRule type="cellIs" dxfId="7152" priority="7610" stopIfTrue="1" operator="equal">
      <formula>"Title"</formula>
    </cfRule>
  </conditionalFormatting>
  <conditionalFormatting sqref="B228">
    <cfRule type="cellIs" dxfId="7151" priority="7609" stopIfTrue="1" operator="equal">
      <formula>"Title"</formula>
    </cfRule>
  </conditionalFormatting>
  <conditionalFormatting sqref="B231">
    <cfRule type="cellIs" dxfId="7150" priority="7608" stopIfTrue="1" operator="equal">
      <formula>"Title"</formula>
    </cfRule>
  </conditionalFormatting>
  <conditionalFormatting sqref="B229">
    <cfRule type="cellIs" dxfId="7149" priority="7607" stopIfTrue="1" operator="equal">
      <formula>"Title"</formula>
    </cfRule>
  </conditionalFormatting>
  <conditionalFormatting sqref="B232">
    <cfRule type="cellIs" dxfId="7148" priority="7606" stopIfTrue="1" operator="equal">
      <formula>"Title"</formula>
    </cfRule>
  </conditionalFormatting>
  <conditionalFormatting sqref="B229">
    <cfRule type="cellIs" dxfId="7147" priority="7605" stopIfTrue="1" operator="equal">
      <formula>"Title"</formula>
    </cfRule>
  </conditionalFormatting>
  <conditionalFormatting sqref="B232">
    <cfRule type="cellIs" dxfId="7146" priority="7604" stopIfTrue="1" operator="equal">
      <formula>"Title"</formula>
    </cfRule>
  </conditionalFormatting>
  <conditionalFormatting sqref="B230">
    <cfRule type="cellIs" dxfId="7145" priority="7603" stopIfTrue="1" operator="equal">
      <formula>"Title"</formula>
    </cfRule>
  </conditionalFormatting>
  <conditionalFormatting sqref="B233">
    <cfRule type="cellIs" dxfId="7144" priority="7602" stopIfTrue="1" operator="equal">
      <formula>"Title"</formula>
    </cfRule>
  </conditionalFormatting>
  <conditionalFormatting sqref="B229">
    <cfRule type="cellIs" dxfId="7143" priority="7601" stopIfTrue="1" operator="equal">
      <formula>"Title"</formula>
    </cfRule>
  </conditionalFormatting>
  <conditionalFormatting sqref="B232">
    <cfRule type="cellIs" dxfId="7142" priority="7600" stopIfTrue="1" operator="equal">
      <formula>"Title"</formula>
    </cfRule>
  </conditionalFormatting>
  <conditionalFormatting sqref="B230">
    <cfRule type="cellIs" dxfId="7141" priority="7599" stopIfTrue="1" operator="equal">
      <formula>"Title"</formula>
    </cfRule>
  </conditionalFormatting>
  <conditionalFormatting sqref="B233">
    <cfRule type="cellIs" dxfId="7140" priority="7598" stopIfTrue="1" operator="equal">
      <formula>"Title"</formula>
    </cfRule>
  </conditionalFormatting>
  <conditionalFormatting sqref="B230">
    <cfRule type="cellIs" dxfId="7139" priority="7597" stopIfTrue="1" operator="equal">
      <formula>"Title"</formula>
    </cfRule>
  </conditionalFormatting>
  <conditionalFormatting sqref="B233">
    <cfRule type="cellIs" dxfId="7138" priority="7596" stopIfTrue="1" operator="equal">
      <formula>"Title"</formula>
    </cfRule>
  </conditionalFormatting>
  <conditionalFormatting sqref="B231">
    <cfRule type="cellIs" dxfId="7137" priority="7595" stopIfTrue="1" operator="equal">
      <formula>"Title"</formula>
    </cfRule>
  </conditionalFormatting>
  <conditionalFormatting sqref="B234">
    <cfRule type="cellIs" dxfId="7136" priority="7594" stopIfTrue="1" operator="equal">
      <formula>"Title"</formula>
    </cfRule>
  </conditionalFormatting>
  <conditionalFormatting sqref="B240">
    <cfRule type="cellIs" dxfId="7135" priority="6743" stopIfTrue="1" operator="equal">
      <formula>"Title"</formula>
    </cfRule>
  </conditionalFormatting>
  <conditionalFormatting sqref="B243">
    <cfRule type="cellIs" dxfId="7134" priority="6742" stopIfTrue="1" operator="equal">
      <formula>"Title"</formula>
    </cfRule>
  </conditionalFormatting>
  <conditionalFormatting sqref="B240">
    <cfRule type="cellIs" dxfId="7133" priority="6741" stopIfTrue="1" operator="equal">
      <formula>"Title"</formula>
    </cfRule>
  </conditionalFormatting>
  <conditionalFormatting sqref="B240">
    <cfRule type="cellIs" dxfId="7132" priority="6740" stopIfTrue="1" operator="equal">
      <formula>"Title"</formula>
    </cfRule>
  </conditionalFormatting>
  <conditionalFormatting sqref="B241">
    <cfRule type="cellIs" dxfId="7131" priority="7593" stopIfTrue="1" operator="equal">
      <formula>"Title"</formula>
    </cfRule>
  </conditionalFormatting>
  <conditionalFormatting sqref="B240">
    <cfRule type="cellIs" dxfId="7130" priority="6738" stopIfTrue="1" operator="equal">
      <formula>"Title"</formula>
    </cfRule>
  </conditionalFormatting>
  <conditionalFormatting sqref="B240">
    <cfRule type="cellIs" dxfId="7129" priority="6737" stopIfTrue="1" operator="equal">
      <formula>"Title"</formula>
    </cfRule>
  </conditionalFormatting>
  <conditionalFormatting sqref="B241">
    <cfRule type="cellIs" dxfId="7128" priority="6736" stopIfTrue="1" operator="equal">
      <formula>"Title"</formula>
    </cfRule>
  </conditionalFormatting>
  <conditionalFormatting sqref="B241">
    <cfRule type="cellIs" dxfId="7127" priority="7592" stopIfTrue="1" operator="equal">
      <formula>"Title"</formula>
    </cfRule>
  </conditionalFormatting>
  <conditionalFormatting sqref="B240">
    <cfRule type="cellIs" dxfId="7126" priority="6734" stopIfTrue="1" operator="equal">
      <formula>"Title"</formula>
    </cfRule>
  </conditionalFormatting>
  <conditionalFormatting sqref="B240">
    <cfRule type="cellIs" dxfId="7125" priority="6733" stopIfTrue="1" operator="equal">
      <formula>"Title"</formula>
    </cfRule>
  </conditionalFormatting>
  <conditionalFormatting sqref="B241">
    <cfRule type="cellIs" dxfId="7124" priority="7591" stopIfTrue="1" operator="equal">
      <formula>"Title"</formula>
    </cfRule>
  </conditionalFormatting>
  <conditionalFormatting sqref="B241">
    <cfRule type="cellIs" dxfId="7123" priority="6731" stopIfTrue="1" operator="equal">
      <formula>"Title"</formula>
    </cfRule>
  </conditionalFormatting>
  <conditionalFormatting sqref="B241">
    <cfRule type="cellIs" dxfId="7122" priority="7590" stopIfTrue="1" operator="equal">
      <formula>"Title"</formula>
    </cfRule>
  </conditionalFormatting>
  <conditionalFormatting sqref="B241">
    <cfRule type="cellIs" dxfId="7121" priority="7589" stopIfTrue="1" operator="equal">
      <formula>"Title"</formula>
    </cfRule>
  </conditionalFormatting>
  <conditionalFormatting sqref="B242">
    <cfRule type="cellIs" dxfId="7120" priority="7588" stopIfTrue="1" operator="equal">
      <formula>"Title"</formula>
    </cfRule>
  </conditionalFormatting>
  <conditionalFormatting sqref="B241">
    <cfRule type="cellIs" dxfId="7119" priority="6727" stopIfTrue="1" operator="equal">
      <formula>"Title"</formula>
    </cfRule>
  </conditionalFormatting>
  <conditionalFormatting sqref="B240">
    <cfRule type="cellIs" dxfId="7118" priority="6726" stopIfTrue="1" operator="equal">
      <formula>"Title"</formula>
    </cfRule>
  </conditionalFormatting>
  <conditionalFormatting sqref="B240">
    <cfRule type="cellIs" dxfId="7117" priority="6725" stopIfTrue="1" operator="equal">
      <formula>"Title"</formula>
    </cfRule>
  </conditionalFormatting>
  <conditionalFormatting sqref="B241">
    <cfRule type="cellIs" dxfId="7116" priority="7587" stopIfTrue="1" operator="equal">
      <formula>"Title"</formula>
    </cfRule>
  </conditionalFormatting>
  <conditionalFormatting sqref="B240">
    <cfRule type="cellIs" dxfId="7115" priority="6723" stopIfTrue="1" operator="equal">
      <formula>"Title"</formula>
    </cfRule>
  </conditionalFormatting>
  <conditionalFormatting sqref="B241">
    <cfRule type="cellIs" dxfId="7114" priority="6722" stopIfTrue="1" operator="equal">
      <formula>"Title"</formula>
    </cfRule>
  </conditionalFormatting>
  <conditionalFormatting sqref="B241">
    <cfRule type="cellIs" dxfId="7113" priority="7586" stopIfTrue="1" operator="equal">
      <formula>"Title"</formula>
    </cfRule>
  </conditionalFormatting>
  <conditionalFormatting sqref="B242">
    <cfRule type="cellIs" dxfId="7112" priority="6720" stopIfTrue="1" operator="equal">
      <formula>"Title"</formula>
    </cfRule>
  </conditionalFormatting>
  <conditionalFormatting sqref="B241">
    <cfRule type="cellIs" dxfId="7111" priority="7585" stopIfTrue="1" operator="equal">
      <formula>"Title"</formula>
    </cfRule>
  </conditionalFormatting>
  <conditionalFormatting sqref="B241">
    <cfRule type="cellIs" dxfId="7110" priority="7584" stopIfTrue="1" operator="equal">
      <formula>"Title"</formula>
    </cfRule>
  </conditionalFormatting>
  <conditionalFormatting sqref="B242">
    <cfRule type="cellIs" dxfId="7109" priority="7583" stopIfTrue="1" operator="equal">
      <formula>"Title"</formula>
    </cfRule>
  </conditionalFormatting>
  <conditionalFormatting sqref="B242">
    <cfRule type="cellIs" dxfId="7108" priority="6716" stopIfTrue="1" operator="equal">
      <formula>"Title"</formula>
    </cfRule>
  </conditionalFormatting>
  <conditionalFormatting sqref="B242">
    <cfRule type="cellIs" dxfId="7107" priority="6715" stopIfTrue="1" operator="equal">
      <formula>"Title"</formula>
    </cfRule>
  </conditionalFormatting>
  <conditionalFormatting sqref="B241">
    <cfRule type="cellIs" dxfId="7106" priority="7582" stopIfTrue="1" operator="equal">
      <formula>"Title"</formula>
    </cfRule>
  </conditionalFormatting>
  <conditionalFormatting sqref="B242">
    <cfRule type="cellIs" dxfId="7105" priority="6713" stopIfTrue="1" operator="equal">
      <formula>"Title"</formula>
    </cfRule>
  </conditionalFormatting>
  <conditionalFormatting sqref="B241">
    <cfRule type="cellIs" dxfId="7104" priority="7581" stopIfTrue="1" operator="equal">
      <formula>"Title"</formula>
    </cfRule>
  </conditionalFormatting>
  <conditionalFormatting sqref="B241">
    <cfRule type="cellIs" dxfId="7103" priority="7580" stopIfTrue="1" operator="equal">
      <formula>"Title"</formula>
    </cfRule>
  </conditionalFormatting>
  <conditionalFormatting sqref="B242">
    <cfRule type="cellIs" dxfId="7102" priority="7579" stopIfTrue="1" operator="equal">
      <formula>"Title"</formula>
    </cfRule>
  </conditionalFormatting>
  <conditionalFormatting sqref="B242">
    <cfRule type="cellIs" dxfId="7101" priority="6709" stopIfTrue="1" operator="equal">
      <formula>"Title"</formula>
    </cfRule>
  </conditionalFormatting>
  <conditionalFormatting sqref="B241">
    <cfRule type="cellIs" dxfId="7100" priority="7578" stopIfTrue="1" operator="equal">
      <formula>"Title"</formula>
    </cfRule>
  </conditionalFormatting>
  <conditionalFormatting sqref="B241">
    <cfRule type="cellIs" dxfId="7099" priority="7577" stopIfTrue="1" operator="equal">
      <formula>"Title"</formula>
    </cfRule>
  </conditionalFormatting>
  <conditionalFormatting sqref="B242">
    <cfRule type="cellIs" dxfId="7098" priority="7576" stopIfTrue="1" operator="equal">
      <formula>"Title"</formula>
    </cfRule>
  </conditionalFormatting>
  <conditionalFormatting sqref="B241">
    <cfRule type="cellIs" dxfId="7097" priority="7575" stopIfTrue="1" operator="equal">
      <formula>"Title"</formula>
    </cfRule>
  </conditionalFormatting>
  <conditionalFormatting sqref="B242">
    <cfRule type="cellIs" dxfId="7096" priority="7574" stopIfTrue="1" operator="equal">
      <formula>"Title"</formula>
    </cfRule>
  </conditionalFormatting>
  <conditionalFormatting sqref="B242">
    <cfRule type="cellIs" dxfId="7095" priority="7573" stopIfTrue="1" operator="equal">
      <formula>"Title"</formula>
    </cfRule>
  </conditionalFormatting>
  <conditionalFormatting sqref="B242">
    <cfRule type="cellIs" dxfId="7094" priority="6702" stopIfTrue="1" operator="equal">
      <formula>"Title"</formula>
    </cfRule>
  </conditionalFormatting>
  <conditionalFormatting sqref="B243">
    <cfRule type="cellIs" dxfId="7093" priority="7572" stopIfTrue="1" operator="equal">
      <formula>"Title"</formula>
    </cfRule>
  </conditionalFormatting>
  <conditionalFormatting sqref="B242">
    <cfRule type="cellIs" dxfId="7092" priority="6700" stopIfTrue="1" operator="equal">
      <formula>"Title"</formula>
    </cfRule>
  </conditionalFormatting>
  <conditionalFormatting sqref="B243">
    <cfRule type="cellIs" dxfId="7091" priority="6699" stopIfTrue="1" operator="equal">
      <formula>"Title"</formula>
    </cfRule>
  </conditionalFormatting>
  <conditionalFormatting sqref="B242">
    <cfRule type="cellIs" dxfId="7090" priority="6698" stopIfTrue="1" operator="equal">
      <formula>"Title"</formula>
    </cfRule>
  </conditionalFormatting>
  <conditionalFormatting sqref="B242">
    <cfRule type="cellIs" dxfId="7089" priority="6697" stopIfTrue="1" operator="equal">
      <formula>"Title"</formula>
    </cfRule>
  </conditionalFormatting>
  <conditionalFormatting sqref="B242">
    <cfRule type="cellIs" dxfId="7088" priority="6696" stopIfTrue="1" operator="equal">
      <formula>"Title"</formula>
    </cfRule>
  </conditionalFormatting>
  <conditionalFormatting sqref="B241">
    <cfRule type="cellIs" dxfId="7087" priority="7571" stopIfTrue="1" operator="equal">
      <formula>"Title"</formula>
    </cfRule>
  </conditionalFormatting>
  <conditionalFormatting sqref="B242">
    <cfRule type="cellIs" dxfId="7086" priority="6694" stopIfTrue="1" operator="equal">
      <formula>"Title"</formula>
    </cfRule>
  </conditionalFormatting>
  <conditionalFormatting sqref="B242">
    <cfRule type="cellIs" dxfId="7085" priority="6693" stopIfTrue="1" operator="equal">
      <formula>"Title"</formula>
    </cfRule>
  </conditionalFormatting>
  <conditionalFormatting sqref="B243">
    <cfRule type="cellIs" dxfId="7084" priority="6692" stopIfTrue="1" operator="equal">
      <formula>"Title"</formula>
    </cfRule>
  </conditionalFormatting>
  <conditionalFormatting sqref="B242">
    <cfRule type="cellIs" dxfId="7083" priority="6691" stopIfTrue="1" operator="equal">
      <formula>"Title"</formula>
    </cfRule>
  </conditionalFormatting>
  <conditionalFormatting sqref="B241">
    <cfRule type="cellIs" dxfId="7082" priority="7570" stopIfTrue="1" operator="equal">
      <formula>"Title"</formula>
    </cfRule>
  </conditionalFormatting>
  <conditionalFormatting sqref="B243">
    <cfRule type="cellIs" dxfId="7081" priority="6689" stopIfTrue="1" operator="equal">
      <formula>"Title"</formula>
    </cfRule>
  </conditionalFormatting>
  <conditionalFormatting sqref="B244">
    <cfRule type="cellIs" dxfId="7080" priority="6688" stopIfTrue="1" operator="equal">
      <formula>"Title"</formula>
    </cfRule>
  </conditionalFormatting>
  <conditionalFormatting sqref="B242">
    <cfRule type="cellIs" dxfId="7079" priority="6687" stopIfTrue="1" operator="equal">
      <formula>"Title"</formula>
    </cfRule>
  </conditionalFormatting>
  <conditionalFormatting sqref="B241">
    <cfRule type="cellIs" dxfId="7078" priority="7569" stopIfTrue="1" operator="equal">
      <formula>"Title"</formula>
    </cfRule>
  </conditionalFormatting>
  <conditionalFormatting sqref="B242">
    <cfRule type="cellIs" dxfId="7077" priority="6685" stopIfTrue="1" operator="equal">
      <formula>"Title"</formula>
    </cfRule>
  </conditionalFormatting>
  <conditionalFormatting sqref="B242">
    <cfRule type="cellIs" dxfId="7076" priority="6684" stopIfTrue="1" operator="equal">
      <formula>"Title"</formula>
    </cfRule>
  </conditionalFormatting>
  <conditionalFormatting sqref="B241">
    <cfRule type="cellIs" dxfId="7075" priority="7568" stopIfTrue="1" operator="equal">
      <formula>"Title"</formula>
    </cfRule>
  </conditionalFormatting>
  <conditionalFormatting sqref="B242">
    <cfRule type="cellIs" dxfId="7074" priority="6682" stopIfTrue="1" operator="equal">
      <formula>"Title"</formula>
    </cfRule>
  </conditionalFormatting>
  <conditionalFormatting sqref="B241">
    <cfRule type="cellIs" dxfId="7073" priority="7567" stopIfTrue="1" operator="equal">
      <formula>"Title"</formula>
    </cfRule>
  </conditionalFormatting>
  <conditionalFormatting sqref="B241">
    <cfRule type="cellIs" dxfId="7072" priority="7566" stopIfTrue="1" operator="equal">
      <formula>"Title"</formula>
    </cfRule>
  </conditionalFormatting>
  <conditionalFormatting sqref="B242">
    <cfRule type="cellIs" dxfId="7071" priority="7565" stopIfTrue="1" operator="equal">
      <formula>"Title"</formula>
    </cfRule>
  </conditionalFormatting>
  <conditionalFormatting sqref="B241">
    <cfRule type="cellIs" dxfId="7070" priority="7564" stopIfTrue="1" operator="equal">
      <formula>"Title"</formula>
    </cfRule>
  </conditionalFormatting>
  <conditionalFormatting sqref="B241">
    <cfRule type="cellIs" dxfId="7069" priority="7563" stopIfTrue="1" operator="equal">
      <formula>"Title"</formula>
    </cfRule>
  </conditionalFormatting>
  <conditionalFormatting sqref="B241">
    <cfRule type="cellIs" dxfId="7068" priority="7562" stopIfTrue="1" operator="equal">
      <formula>"Title"</formula>
    </cfRule>
  </conditionalFormatting>
  <conditionalFormatting sqref="B241">
    <cfRule type="cellIs" dxfId="7067" priority="7561" stopIfTrue="1" operator="equal">
      <formula>"Title"</formula>
    </cfRule>
  </conditionalFormatting>
  <conditionalFormatting sqref="B241">
    <cfRule type="cellIs" dxfId="7066" priority="7560" stopIfTrue="1" operator="equal">
      <formula>"Title"</formula>
    </cfRule>
  </conditionalFormatting>
  <conditionalFormatting sqref="B242">
    <cfRule type="cellIs" dxfId="7065" priority="7559" stopIfTrue="1" operator="equal">
      <formula>"Title"</formula>
    </cfRule>
  </conditionalFormatting>
  <conditionalFormatting sqref="B241">
    <cfRule type="cellIs" dxfId="7064" priority="7558" stopIfTrue="1" operator="equal">
      <formula>"Title"</formula>
    </cfRule>
  </conditionalFormatting>
  <conditionalFormatting sqref="B241">
    <cfRule type="cellIs" dxfId="7063" priority="7557" stopIfTrue="1" operator="equal">
      <formula>"Title"</formula>
    </cfRule>
  </conditionalFormatting>
  <conditionalFormatting sqref="B241">
    <cfRule type="cellIs" dxfId="7062" priority="7556" stopIfTrue="1" operator="equal">
      <formula>"Title"</formula>
    </cfRule>
  </conditionalFormatting>
  <conditionalFormatting sqref="B241">
    <cfRule type="cellIs" dxfId="7061" priority="7555" stopIfTrue="1" operator="equal">
      <formula>"Title"</formula>
    </cfRule>
  </conditionalFormatting>
  <conditionalFormatting sqref="B242">
    <cfRule type="cellIs" dxfId="7060" priority="7554" stopIfTrue="1" operator="equal">
      <formula>"Title"</formula>
    </cfRule>
  </conditionalFormatting>
  <conditionalFormatting sqref="B241">
    <cfRule type="cellIs" dxfId="7059" priority="7553" stopIfTrue="1" operator="equal">
      <formula>"Title"</formula>
    </cfRule>
  </conditionalFormatting>
  <conditionalFormatting sqref="B241">
    <cfRule type="cellIs" dxfId="7058" priority="7552" stopIfTrue="1" operator="equal">
      <formula>"Title"</formula>
    </cfRule>
  </conditionalFormatting>
  <conditionalFormatting sqref="B241">
    <cfRule type="cellIs" dxfId="7057" priority="7551" stopIfTrue="1" operator="equal">
      <formula>"Title"</formula>
    </cfRule>
  </conditionalFormatting>
  <conditionalFormatting sqref="B242">
    <cfRule type="cellIs" dxfId="7056" priority="7550" stopIfTrue="1" operator="equal">
      <formula>"Title"</formula>
    </cfRule>
  </conditionalFormatting>
  <conditionalFormatting sqref="B241">
    <cfRule type="cellIs" dxfId="7055" priority="7549" stopIfTrue="1" operator="equal">
      <formula>"Title"</formula>
    </cfRule>
  </conditionalFormatting>
  <conditionalFormatting sqref="B241">
    <cfRule type="cellIs" dxfId="7054" priority="7548" stopIfTrue="1" operator="equal">
      <formula>"Title"</formula>
    </cfRule>
  </conditionalFormatting>
  <conditionalFormatting sqref="B242">
    <cfRule type="cellIs" dxfId="7053" priority="7547" stopIfTrue="1" operator="equal">
      <formula>"Title"</formula>
    </cfRule>
  </conditionalFormatting>
  <conditionalFormatting sqref="B241">
    <cfRule type="cellIs" dxfId="7052" priority="7546" stopIfTrue="1" operator="equal">
      <formula>"Title"</formula>
    </cfRule>
  </conditionalFormatting>
  <conditionalFormatting sqref="B242">
    <cfRule type="cellIs" dxfId="7051" priority="7545" stopIfTrue="1" operator="equal">
      <formula>"Title"</formula>
    </cfRule>
  </conditionalFormatting>
  <conditionalFormatting sqref="B242">
    <cfRule type="cellIs" dxfId="7050" priority="7544" stopIfTrue="1" operator="equal">
      <formula>"Title"</formula>
    </cfRule>
  </conditionalFormatting>
  <conditionalFormatting sqref="B243">
    <cfRule type="cellIs" dxfId="7049" priority="7543" stopIfTrue="1" operator="equal">
      <formula>"Title"</formula>
    </cfRule>
  </conditionalFormatting>
  <conditionalFormatting sqref="B241">
    <cfRule type="cellIs" dxfId="7048" priority="7542" stopIfTrue="1" operator="equal">
      <formula>"Title"</formula>
    </cfRule>
  </conditionalFormatting>
  <conditionalFormatting sqref="B241">
    <cfRule type="cellIs" dxfId="7047" priority="7541" stopIfTrue="1" operator="equal">
      <formula>"Title"</formula>
    </cfRule>
  </conditionalFormatting>
  <conditionalFormatting sqref="B241">
    <cfRule type="cellIs" dxfId="7046" priority="7540" stopIfTrue="1" operator="equal">
      <formula>"Title"</formula>
    </cfRule>
  </conditionalFormatting>
  <conditionalFormatting sqref="B241">
    <cfRule type="cellIs" dxfId="7045" priority="7539" stopIfTrue="1" operator="equal">
      <formula>"Title"</formula>
    </cfRule>
  </conditionalFormatting>
  <conditionalFormatting sqref="B241">
    <cfRule type="cellIs" dxfId="7044" priority="7538" stopIfTrue="1" operator="equal">
      <formula>"Title"</formula>
    </cfRule>
  </conditionalFormatting>
  <conditionalFormatting sqref="B241">
    <cfRule type="cellIs" dxfId="7043" priority="7537" stopIfTrue="1" operator="equal">
      <formula>"Title"</formula>
    </cfRule>
  </conditionalFormatting>
  <conditionalFormatting sqref="B242">
    <cfRule type="cellIs" dxfId="7042" priority="7536" stopIfTrue="1" operator="equal">
      <formula>"Title"</formula>
    </cfRule>
  </conditionalFormatting>
  <conditionalFormatting sqref="B241">
    <cfRule type="cellIs" dxfId="7041" priority="7535" stopIfTrue="1" operator="equal">
      <formula>"Title"</formula>
    </cfRule>
  </conditionalFormatting>
  <conditionalFormatting sqref="B241">
    <cfRule type="cellIs" dxfId="7040" priority="7534" stopIfTrue="1" operator="equal">
      <formula>"Title"</formula>
    </cfRule>
  </conditionalFormatting>
  <conditionalFormatting sqref="B241">
    <cfRule type="cellIs" dxfId="7039" priority="7533" stopIfTrue="1" operator="equal">
      <formula>"Title"</formula>
    </cfRule>
  </conditionalFormatting>
  <conditionalFormatting sqref="B241">
    <cfRule type="cellIs" dxfId="7038" priority="7532" stopIfTrue="1" operator="equal">
      <formula>"Title"</formula>
    </cfRule>
  </conditionalFormatting>
  <conditionalFormatting sqref="B242">
    <cfRule type="cellIs" dxfId="7037" priority="7531" stopIfTrue="1" operator="equal">
      <formula>"Title"</formula>
    </cfRule>
  </conditionalFormatting>
  <conditionalFormatting sqref="B241">
    <cfRule type="cellIs" dxfId="7036" priority="7530" stopIfTrue="1" operator="equal">
      <formula>"Title"</formula>
    </cfRule>
  </conditionalFormatting>
  <conditionalFormatting sqref="B241">
    <cfRule type="cellIs" dxfId="7035" priority="7529" stopIfTrue="1" operator="equal">
      <formula>"Title"</formula>
    </cfRule>
  </conditionalFormatting>
  <conditionalFormatting sqref="B241">
    <cfRule type="cellIs" dxfId="7034" priority="7528" stopIfTrue="1" operator="equal">
      <formula>"Title"</formula>
    </cfRule>
  </conditionalFormatting>
  <conditionalFormatting sqref="B242">
    <cfRule type="cellIs" dxfId="7033" priority="7527" stopIfTrue="1" operator="equal">
      <formula>"Title"</formula>
    </cfRule>
  </conditionalFormatting>
  <conditionalFormatting sqref="B241">
    <cfRule type="cellIs" dxfId="7032" priority="7526" stopIfTrue="1" operator="equal">
      <formula>"Title"</formula>
    </cfRule>
  </conditionalFormatting>
  <conditionalFormatting sqref="B241">
    <cfRule type="cellIs" dxfId="7031" priority="7525" stopIfTrue="1" operator="equal">
      <formula>"Title"</formula>
    </cfRule>
  </conditionalFormatting>
  <conditionalFormatting sqref="B242">
    <cfRule type="cellIs" dxfId="7030" priority="7524" stopIfTrue="1" operator="equal">
      <formula>"Title"</formula>
    </cfRule>
  </conditionalFormatting>
  <conditionalFormatting sqref="B241">
    <cfRule type="cellIs" dxfId="7029" priority="7523" stopIfTrue="1" operator="equal">
      <formula>"Title"</formula>
    </cfRule>
  </conditionalFormatting>
  <conditionalFormatting sqref="B242">
    <cfRule type="cellIs" dxfId="7028" priority="7522" stopIfTrue="1" operator="equal">
      <formula>"Title"</formula>
    </cfRule>
  </conditionalFormatting>
  <conditionalFormatting sqref="B242">
    <cfRule type="cellIs" dxfId="7027" priority="7521" stopIfTrue="1" operator="equal">
      <formula>"Title"</formula>
    </cfRule>
  </conditionalFormatting>
  <conditionalFormatting sqref="B243">
    <cfRule type="cellIs" dxfId="7026" priority="7520" stopIfTrue="1" operator="equal">
      <formula>"Title"</formula>
    </cfRule>
  </conditionalFormatting>
  <conditionalFormatting sqref="B241">
    <cfRule type="cellIs" dxfId="7025" priority="7519" stopIfTrue="1" operator="equal">
      <formula>"Title"</formula>
    </cfRule>
  </conditionalFormatting>
  <conditionalFormatting sqref="B241">
    <cfRule type="cellIs" dxfId="7024" priority="7518" stopIfTrue="1" operator="equal">
      <formula>"Title"</formula>
    </cfRule>
  </conditionalFormatting>
  <conditionalFormatting sqref="B241">
    <cfRule type="cellIs" dxfId="7023" priority="7517" stopIfTrue="1" operator="equal">
      <formula>"Title"</formula>
    </cfRule>
  </conditionalFormatting>
  <conditionalFormatting sqref="B242">
    <cfRule type="cellIs" dxfId="7022" priority="7516" stopIfTrue="1" operator="equal">
      <formula>"Title"</formula>
    </cfRule>
  </conditionalFormatting>
  <conditionalFormatting sqref="B241">
    <cfRule type="cellIs" dxfId="7021" priority="7515" stopIfTrue="1" operator="equal">
      <formula>"Title"</formula>
    </cfRule>
  </conditionalFormatting>
  <conditionalFormatting sqref="B241">
    <cfRule type="cellIs" dxfId="7020" priority="7514" stopIfTrue="1" operator="equal">
      <formula>"Title"</formula>
    </cfRule>
  </conditionalFormatting>
  <conditionalFormatting sqref="B242">
    <cfRule type="cellIs" dxfId="7019" priority="7513" stopIfTrue="1" operator="equal">
      <formula>"Title"</formula>
    </cfRule>
  </conditionalFormatting>
  <conditionalFormatting sqref="B241">
    <cfRule type="cellIs" dxfId="7018" priority="7512" stopIfTrue="1" operator="equal">
      <formula>"Title"</formula>
    </cfRule>
  </conditionalFormatting>
  <conditionalFormatting sqref="B242">
    <cfRule type="cellIs" dxfId="7017" priority="7511" stopIfTrue="1" operator="equal">
      <formula>"Title"</formula>
    </cfRule>
  </conditionalFormatting>
  <conditionalFormatting sqref="B242">
    <cfRule type="cellIs" dxfId="7016" priority="7510" stopIfTrue="1" operator="equal">
      <formula>"Title"</formula>
    </cfRule>
  </conditionalFormatting>
  <conditionalFormatting sqref="B243">
    <cfRule type="cellIs" dxfId="7015" priority="7509" stopIfTrue="1" operator="equal">
      <formula>"Title"</formula>
    </cfRule>
  </conditionalFormatting>
  <conditionalFormatting sqref="B241">
    <cfRule type="cellIs" dxfId="7014" priority="7508" stopIfTrue="1" operator="equal">
      <formula>"Title"</formula>
    </cfRule>
  </conditionalFormatting>
  <conditionalFormatting sqref="B241">
    <cfRule type="cellIs" dxfId="7013" priority="7507" stopIfTrue="1" operator="equal">
      <formula>"Title"</formula>
    </cfRule>
  </conditionalFormatting>
  <conditionalFormatting sqref="B242">
    <cfRule type="cellIs" dxfId="7012" priority="7506" stopIfTrue="1" operator="equal">
      <formula>"Title"</formula>
    </cfRule>
  </conditionalFormatting>
  <conditionalFormatting sqref="B241">
    <cfRule type="cellIs" dxfId="7011" priority="7505" stopIfTrue="1" operator="equal">
      <formula>"Title"</formula>
    </cfRule>
  </conditionalFormatting>
  <conditionalFormatting sqref="B242">
    <cfRule type="cellIs" dxfId="7010" priority="7504" stopIfTrue="1" operator="equal">
      <formula>"Title"</formula>
    </cfRule>
  </conditionalFormatting>
  <conditionalFormatting sqref="B242">
    <cfRule type="cellIs" dxfId="7009" priority="7503" stopIfTrue="1" operator="equal">
      <formula>"Title"</formula>
    </cfRule>
  </conditionalFormatting>
  <conditionalFormatting sqref="B243">
    <cfRule type="cellIs" dxfId="7008" priority="7502" stopIfTrue="1" operator="equal">
      <formula>"Title"</formula>
    </cfRule>
  </conditionalFormatting>
  <conditionalFormatting sqref="B241">
    <cfRule type="cellIs" dxfId="7007" priority="7501" stopIfTrue="1" operator="equal">
      <formula>"Title"</formula>
    </cfRule>
  </conditionalFormatting>
  <conditionalFormatting sqref="B242">
    <cfRule type="cellIs" dxfId="7006" priority="7500" stopIfTrue="1" operator="equal">
      <formula>"Title"</formula>
    </cfRule>
  </conditionalFormatting>
  <conditionalFormatting sqref="B242">
    <cfRule type="cellIs" dxfId="7005" priority="7499" stopIfTrue="1" operator="equal">
      <formula>"Title"</formula>
    </cfRule>
  </conditionalFormatting>
  <conditionalFormatting sqref="B243">
    <cfRule type="cellIs" dxfId="7004" priority="7498" stopIfTrue="1" operator="equal">
      <formula>"Title"</formula>
    </cfRule>
  </conditionalFormatting>
  <conditionalFormatting sqref="B242">
    <cfRule type="cellIs" dxfId="7003" priority="7497" stopIfTrue="1" operator="equal">
      <formula>"Title"</formula>
    </cfRule>
  </conditionalFormatting>
  <conditionalFormatting sqref="B243">
    <cfRule type="cellIs" dxfId="7002" priority="7496" stopIfTrue="1" operator="equal">
      <formula>"Title"</formula>
    </cfRule>
  </conditionalFormatting>
  <conditionalFormatting sqref="B243">
    <cfRule type="cellIs" dxfId="7001" priority="7495" stopIfTrue="1" operator="equal">
      <formula>"Title"</formula>
    </cfRule>
  </conditionalFormatting>
  <conditionalFormatting sqref="B241">
    <cfRule type="cellIs" dxfId="7000" priority="7494" stopIfTrue="1" operator="equal">
      <formula>"Title"</formula>
    </cfRule>
  </conditionalFormatting>
  <conditionalFormatting sqref="B244">
    <cfRule type="cellIs" dxfId="6999" priority="7493" stopIfTrue="1" operator="equal">
      <formula>"Title"</formula>
    </cfRule>
  </conditionalFormatting>
  <conditionalFormatting sqref="B241">
    <cfRule type="cellIs" dxfId="6998" priority="7492" stopIfTrue="1" operator="equal">
      <formula>"Title"</formula>
    </cfRule>
  </conditionalFormatting>
  <conditionalFormatting sqref="B241">
    <cfRule type="cellIs" dxfId="6997" priority="7491" stopIfTrue="1" operator="equal">
      <formula>"Title"</formula>
    </cfRule>
  </conditionalFormatting>
  <conditionalFormatting sqref="B241">
    <cfRule type="cellIs" dxfId="6996" priority="7490" stopIfTrue="1" operator="equal">
      <formula>"Title"</formula>
    </cfRule>
  </conditionalFormatting>
  <conditionalFormatting sqref="B241">
    <cfRule type="cellIs" dxfId="6995" priority="7489" stopIfTrue="1" operator="equal">
      <formula>"Title"</formula>
    </cfRule>
  </conditionalFormatting>
  <conditionalFormatting sqref="B241">
    <cfRule type="cellIs" dxfId="6994" priority="7488" stopIfTrue="1" operator="equal">
      <formula>"Title"</formula>
    </cfRule>
  </conditionalFormatting>
  <conditionalFormatting sqref="B242">
    <cfRule type="cellIs" dxfId="6993" priority="7487" stopIfTrue="1" operator="equal">
      <formula>"Title"</formula>
    </cfRule>
  </conditionalFormatting>
  <conditionalFormatting sqref="B241">
    <cfRule type="cellIs" dxfId="6992" priority="7486" stopIfTrue="1" operator="equal">
      <formula>"Title"</formula>
    </cfRule>
  </conditionalFormatting>
  <conditionalFormatting sqref="B241">
    <cfRule type="cellIs" dxfId="6991" priority="7485" stopIfTrue="1" operator="equal">
      <formula>"Title"</formula>
    </cfRule>
  </conditionalFormatting>
  <conditionalFormatting sqref="B241">
    <cfRule type="cellIs" dxfId="6990" priority="7484" stopIfTrue="1" operator="equal">
      <formula>"Title"</formula>
    </cfRule>
  </conditionalFormatting>
  <conditionalFormatting sqref="B241">
    <cfRule type="cellIs" dxfId="6989" priority="7483" stopIfTrue="1" operator="equal">
      <formula>"Title"</formula>
    </cfRule>
  </conditionalFormatting>
  <conditionalFormatting sqref="B242">
    <cfRule type="cellIs" dxfId="6988" priority="7482" stopIfTrue="1" operator="equal">
      <formula>"Title"</formula>
    </cfRule>
  </conditionalFormatting>
  <conditionalFormatting sqref="B241">
    <cfRule type="cellIs" dxfId="6987" priority="7481" stopIfTrue="1" operator="equal">
      <formula>"Title"</formula>
    </cfRule>
  </conditionalFormatting>
  <conditionalFormatting sqref="B241">
    <cfRule type="cellIs" dxfId="6986" priority="7480" stopIfTrue="1" operator="equal">
      <formula>"Title"</formula>
    </cfRule>
  </conditionalFormatting>
  <conditionalFormatting sqref="B241">
    <cfRule type="cellIs" dxfId="6985" priority="7479" stopIfTrue="1" operator="equal">
      <formula>"Title"</formula>
    </cfRule>
  </conditionalFormatting>
  <conditionalFormatting sqref="B242">
    <cfRule type="cellIs" dxfId="6984" priority="7478" stopIfTrue="1" operator="equal">
      <formula>"Title"</formula>
    </cfRule>
  </conditionalFormatting>
  <conditionalFormatting sqref="B241">
    <cfRule type="cellIs" dxfId="6983" priority="7477" stopIfTrue="1" operator="equal">
      <formula>"Title"</formula>
    </cfRule>
  </conditionalFormatting>
  <conditionalFormatting sqref="B241">
    <cfRule type="cellIs" dxfId="6982" priority="7476" stopIfTrue="1" operator="equal">
      <formula>"Title"</formula>
    </cfRule>
  </conditionalFormatting>
  <conditionalFormatting sqref="B242">
    <cfRule type="cellIs" dxfId="6981" priority="7475" stopIfTrue="1" operator="equal">
      <formula>"Title"</formula>
    </cfRule>
  </conditionalFormatting>
  <conditionalFormatting sqref="B241">
    <cfRule type="cellIs" dxfId="6980" priority="7474" stopIfTrue="1" operator="equal">
      <formula>"Title"</formula>
    </cfRule>
  </conditionalFormatting>
  <conditionalFormatting sqref="B242">
    <cfRule type="cellIs" dxfId="6979" priority="7473" stopIfTrue="1" operator="equal">
      <formula>"Title"</formula>
    </cfRule>
  </conditionalFormatting>
  <conditionalFormatting sqref="B242">
    <cfRule type="cellIs" dxfId="6978" priority="7472" stopIfTrue="1" operator="equal">
      <formula>"Title"</formula>
    </cfRule>
  </conditionalFormatting>
  <conditionalFormatting sqref="B243">
    <cfRule type="cellIs" dxfId="6977" priority="7471" stopIfTrue="1" operator="equal">
      <formula>"Title"</formula>
    </cfRule>
  </conditionalFormatting>
  <conditionalFormatting sqref="B240:C240">
    <cfRule type="cellIs" dxfId="6976" priority="7470" stopIfTrue="1" operator="equal">
      <formula>"Title"</formula>
    </cfRule>
  </conditionalFormatting>
  <conditionalFormatting sqref="C240">
    <cfRule type="cellIs" dxfId="6975" priority="7469" stopIfTrue="1" operator="equal">
      <formula>"Adjustment to Income/Expense/Rate Base:"</formula>
    </cfRule>
  </conditionalFormatting>
  <conditionalFormatting sqref="B243">
    <cfRule type="cellIs" dxfId="6974" priority="7468" stopIfTrue="1" operator="equal">
      <formula>"Title"</formula>
    </cfRule>
  </conditionalFormatting>
  <conditionalFormatting sqref="B243">
    <cfRule type="cellIs" dxfId="6973" priority="7467" stopIfTrue="1" operator="equal">
      <formula>"Title"</formula>
    </cfRule>
  </conditionalFormatting>
  <conditionalFormatting sqref="B243">
    <cfRule type="cellIs" dxfId="6972" priority="7466" stopIfTrue="1" operator="equal">
      <formula>"Title"</formula>
    </cfRule>
  </conditionalFormatting>
  <conditionalFormatting sqref="B243">
    <cfRule type="cellIs" dxfId="6971" priority="7465" stopIfTrue="1" operator="equal">
      <formula>"Title"</formula>
    </cfRule>
  </conditionalFormatting>
  <conditionalFormatting sqref="B243">
    <cfRule type="cellIs" dxfId="6970" priority="7464" stopIfTrue="1" operator="equal">
      <formula>"Title"</formula>
    </cfRule>
  </conditionalFormatting>
  <conditionalFormatting sqref="B243">
    <cfRule type="cellIs" dxfId="6969" priority="7463" stopIfTrue="1" operator="equal">
      <formula>"Title"</formula>
    </cfRule>
  </conditionalFormatting>
  <conditionalFormatting sqref="B244">
    <cfRule type="cellIs" dxfId="6968" priority="7462" stopIfTrue="1" operator="equal">
      <formula>"Title"</formula>
    </cfRule>
  </conditionalFormatting>
  <conditionalFormatting sqref="B243">
    <cfRule type="cellIs" dxfId="6967" priority="7461" stopIfTrue="1" operator="equal">
      <formula>"Title"</formula>
    </cfRule>
  </conditionalFormatting>
  <conditionalFormatting sqref="B243">
    <cfRule type="cellIs" dxfId="6966" priority="7460" stopIfTrue="1" operator="equal">
      <formula>"Title"</formula>
    </cfRule>
  </conditionalFormatting>
  <conditionalFormatting sqref="B243">
    <cfRule type="cellIs" dxfId="6965" priority="7459" stopIfTrue="1" operator="equal">
      <formula>"Title"</formula>
    </cfRule>
  </conditionalFormatting>
  <conditionalFormatting sqref="B243">
    <cfRule type="cellIs" dxfId="6964" priority="7458" stopIfTrue="1" operator="equal">
      <formula>"Title"</formula>
    </cfRule>
  </conditionalFormatting>
  <conditionalFormatting sqref="B243">
    <cfRule type="cellIs" dxfId="6963" priority="7457" stopIfTrue="1" operator="equal">
      <formula>"Title"</formula>
    </cfRule>
  </conditionalFormatting>
  <conditionalFormatting sqref="B243">
    <cfRule type="cellIs" dxfId="6962" priority="7456" stopIfTrue="1" operator="equal">
      <formula>"Title"</formula>
    </cfRule>
  </conditionalFormatting>
  <conditionalFormatting sqref="B244">
    <cfRule type="cellIs" dxfId="6961" priority="7455" stopIfTrue="1" operator="equal">
      <formula>"Title"</formula>
    </cfRule>
  </conditionalFormatting>
  <conditionalFormatting sqref="B243">
    <cfRule type="cellIs" dxfId="6960" priority="7454" stopIfTrue="1" operator="equal">
      <formula>"Title"</formula>
    </cfRule>
  </conditionalFormatting>
  <conditionalFormatting sqref="B243">
    <cfRule type="cellIs" dxfId="6959" priority="7453" stopIfTrue="1" operator="equal">
      <formula>"Title"</formula>
    </cfRule>
  </conditionalFormatting>
  <conditionalFormatting sqref="B243">
    <cfRule type="cellIs" dxfId="6958" priority="7452" stopIfTrue="1" operator="equal">
      <formula>"Title"</formula>
    </cfRule>
  </conditionalFormatting>
  <conditionalFormatting sqref="B243">
    <cfRule type="cellIs" dxfId="6957" priority="7451" stopIfTrue="1" operator="equal">
      <formula>"Title"</formula>
    </cfRule>
  </conditionalFormatting>
  <conditionalFormatting sqref="B244">
    <cfRule type="cellIs" dxfId="6956" priority="7450" stopIfTrue="1" operator="equal">
      <formula>"Title"</formula>
    </cfRule>
  </conditionalFormatting>
  <conditionalFormatting sqref="B243">
    <cfRule type="cellIs" dxfId="6955" priority="7449" stopIfTrue="1" operator="equal">
      <formula>"Title"</formula>
    </cfRule>
  </conditionalFormatting>
  <conditionalFormatting sqref="B243">
    <cfRule type="cellIs" dxfId="6954" priority="7448" stopIfTrue="1" operator="equal">
      <formula>"Title"</formula>
    </cfRule>
  </conditionalFormatting>
  <conditionalFormatting sqref="B243">
    <cfRule type="cellIs" dxfId="6953" priority="7447" stopIfTrue="1" operator="equal">
      <formula>"Title"</formula>
    </cfRule>
  </conditionalFormatting>
  <conditionalFormatting sqref="B244">
    <cfRule type="cellIs" dxfId="6952" priority="7446" stopIfTrue="1" operator="equal">
      <formula>"Title"</formula>
    </cfRule>
  </conditionalFormatting>
  <conditionalFormatting sqref="B243">
    <cfRule type="cellIs" dxfId="6951" priority="7445" stopIfTrue="1" operator="equal">
      <formula>"Title"</formula>
    </cfRule>
  </conditionalFormatting>
  <conditionalFormatting sqref="B243">
    <cfRule type="cellIs" dxfId="6950" priority="7444" stopIfTrue="1" operator="equal">
      <formula>"Title"</formula>
    </cfRule>
  </conditionalFormatting>
  <conditionalFormatting sqref="B244">
    <cfRule type="cellIs" dxfId="6949" priority="7443" stopIfTrue="1" operator="equal">
      <formula>"Title"</formula>
    </cfRule>
  </conditionalFormatting>
  <conditionalFormatting sqref="B243">
    <cfRule type="cellIs" dxfId="6948" priority="7442" stopIfTrue="1" operator="equal">
      <formula>"Title"</formula>
    </cfRule>
  </conditionalFormatting>
  <conditionalFormatting sqref="B244">
    <cfRule type="cellIs" dxfId="6947" priority="7441" stopIfTrue="1" operator="equal">
      <formula>"Title"</formula>
    </cfRule>
  </conditionalFormatting>
  <conditionalFormatting sqref="B244">
    <cfRule type="cellIs" dxfId="6946" priority="7440" stopIfTrue="1" operator="equal">
      <formula>"Title"</formula>
    </cfRule>
  </conditionalFormatting>
  <conditionalFormatting sqref="B245">
    <cfRule type="cellIs" dxfId="6945" priority="7439" stopIfTrue="1" operator="equal">
      <formula>"Title"</formula>
    </cfRule>
  </conditionalFormatting>
  <conditionalFormatting sqref="B243">
    <cfRule type="cellIs" dxfId="6944" priority="7438" stopIfTrue="1" operator="equal">
      <formula>"Title"</formula>
    </cfRule>
  </conditionalFormatting>
  <conditionalFormatting sqref="B243">
    <cfRule type="cellIs" dxfId="6943" priority="7437" stopIfTrue="1" operator="equal">
      <formula>"Title"</formula>
    </cfRule>
  </conditionalFormatting>
  <conditionalFormatting sqref="B243">
    <cfRule type="cellIs" dxfId="6942" priority="7436" stopIfTrue="1" operator="equal">
      <formula>"Title"</formula>
    </cfRule>
  </conditionalFormatting>
  <conditionalFormatting sqref="B243">
    <cfRule type="cellIs" dxfId="6941" priority="7435" stopIfTrue="1" operator="equal">
      <formula>"Title"</formula>
    </cfRule>
  </conditionalFormatting>
  <conditionalFormatting sqref="B243">
    <cfRule type="cellIs" dxfId="6940" priority="7434" stopIfTrue="1" operator="equal">
      <formula>"Title"</formula>
    </cfRule>
  </conditionalFormatting>
  <conditionalFormatting sqref="B243">
    <cfRule type="cellIs" dxfId="6939" priority="7433" stopIfTrue="1" operator="equal">
      <formula>"Title"</formula>
    </cfRule>
  </conditionalFormatting>
  <conditionalFormatting sqref="B244">
    <cfRule type="cellIs" dxfId="6938" priority="7432" stopIfTrue="1" operator="equal">
      <formula>"Title"</formula>
    </cfRule>
  </conditionalFormatting>
  <conditionalFormatting sqref="B243">
    <cfRule type="cellIs" dxfId="6937" priority="7431" stopIfTrue="1" operator="equal">
      <formula>"Title"</formula>
    </cfRule>
  </conditionalFormatting>
  <conditionalFormatting sqref="B243">
    <cfRule type="cellIs" dxfId="6936" priority="7430" stopIfTrue="1" operator="equal">
      <formula>"Title"</formula>
    </cfRule>
  </conditionalFormatting>
  <conditionalFormatting sqref="B243">
    <cfRule type="cellIs" dxfId="6935" priority="7429" stopIfTrue="1" operator="equal">
      <formula>"Title"</formula>
    </cfRule>
  </conditionalFormatting>
  <conditionalFormatting sqref="B243">
    <cfRule type="cellIs" dxfId="6934" priority="7428" stopIfTrue="1" operator="equal">
      <formula>"Title"</formula>
    </cfRule>
  </conditionalFormatting>
  <conditionalFormatting sqref="B243">
    <cfRule type="cellIs" dxfId="6933" priority="7427" stopIfTrue="1" operator="equal">
      <formula>"Title"</formula>
    </cfRule>
  </conditionalFormatting>
  <conditionalFormatting sqref="B244">
    <cfRule type="cellIs" dxfId="6932" priority="7426" stopIfTrue="1" operator="equal">
      <formula>"Title"</formula>
    </cfRule>
  </conditionalFormatting>
  <conditionalFormatting sqref="B243">
    <cfRule type="cellIs" dxfId="6931" priority="7425" stopIfTrue="1" operator="equal">
      <formula>"Title"</formula>
    </cfRule>
  </conditionalFormatting>
  <conditionalFormatting sqref="B243">
    <cfRule type="cellIs" dxfId="6930" priority="7424" stopIfTrue="1" operator="equal">
      <formula>"Title"</formula>
    </cfRule>
  </conditionalFormatting>
  <conditionalFormatting sqref="B243">
    <cfRule type="cellIs" dxfId="6929" priority="7423" stopIfTrue="1" operator="equal">
      <formula>"Title"</formula>
    </cfRule>
  </conditionalFormatting>
  <conditionalFormatting sqref="B243">
    <cfRule type="cellIs" dxfId="6928" priority="7422" stopIfTrue="1" operator="equal">
      <formula>"Title"</formula>
    </cfRule>
  </conditionalFormatting>
  <conditionalFormatting sqref="B244">
    <cfRule type="cellIs" dxfId="6927" priority="7421" stopIfTrue="1" operator="equal">
      <formula>"Title"</formula>
    </cfRule>
  </conditionalFormatting>
  <conditionalFormatting sqref="B243">
    <cfRule type="cellIs" dxfId="6926" priority="7420" stopIfTrue="1" operator="equal">
      <formula>"Title"</formula>
    </cfRule>
  </conditionalFormatting>
  <conditionalFormatting sqref="B243">
    <cfRule type="cellIs" dxfId="6925" priority="7419" stopIfTrue="1" operator="equal">
      <formula>"Title"</formula>
    </cfRule>
  </conditionalFormatting>
  <conditionalFormatting sqref="B243">
    <cfRule type="cellIs" dxfId="6924" priority="7418" stopIfTrue="1" operator="equal">
      <formula>"Title"</formula>
    </cfRule>
  </conditionalFormatting>
  <conditionalFormatting sqref="B244">
    <cfRule type="cellIs" dxfId="6923" priority="7417" stopIfTrue="1" operator="equal">
      <formula>"Title"</formula>
    </cfRule>
  </conditionalFormatting>
  <conditionalFormatting sqref="B243">
    <cfRule type="cellIs" dxfId="6922" priority="7416" stopIfTrue="1" operator="equal">
      <formula>"Title"</formula>
    </cfRule>
  </conditionalFormatting>
  <conditionalFormatting sqref="B243">
    <cfRule type="cellIs" dxfId="6921" priority="7415" stopIfTrue="1" operator="equal">
      <formula>"Title"</formula>
    </cfRule>
  </conditionalFormatting>
  <conditionalFormatting sqref="B244">
    <cfRule type="cellIs" dxfId="6920" priority="7414" stopIfTrue="1" operator="equal">
      <formula>"Title"</formula>
    </cfRule>
  </conditionalFormatting>
  <conditionalFormatting sqref="B243">
    <cfRule type="cellIs" dxfId="6919" priority="7413" stopIfTrue="1" operator="equal">
      <formula>"Title"</formula>
    </cfRule>
  </conditionalFormatting>
  <conditionalFormatting sqref="B244">
    <cfRule type="cellIs" dxfId="6918" priority="7412" stopIfTrue="1" operator="equal">
      <formula>"Title"</formula>
    </cfRule>
  </conditionalFormatting>
  <conditionalFormatting sqref="B244">
    <cfRule type="cellIs" dxfId="6917" priority="7411" stopIfTrue="1" operator="equal">
      <formula>"Title"</formula>
    </cfRule>
  </conditionalFormatting>
  <conditionalFormatting sqref="B245">
    <cfRule type="cellIs" dxfId="6916" priority="7410" stopIfTrue="1" operator="equal">
      <formula>"Title"</formula>
    </cfRule>
  </conditionalFormatting>
  <conditionalFormatting sqref="B243">
    <cfRule type="cellIs" dxfId="6915" priority="7409" stopIfTrue="1" operator="equal">
      <formula>"Title"</formula>
    </cfRule>
  </conditionalFormatting>
  <conditionalFormatting sqref="B243">
    <cfRule type="cellIs" dxfId="6914" priority="7408" stopIfTrue="1" operator="equal">
      <formula>"Title"</formula>
    </cfRule>
  </conditionalFormatting>
  <conditionalFormatting sqref="B243">
    <cfRule type="cellIs" dxfId="6913" priority="7407" stopIfTrue="1" operator="equal">
      <formula>"Title"</formula>
    </cfRule>
  </conditionalFormatting>
  <conditionalFormatting sqref="B243">
    <cfRule type="cellIs" dxfId="6912" priority="7406" stopIfTrue="1" operator="equal">
      <formula>"Title"</formula>
    </cfRule>
  </conditionalFormatting>
  <conditionalFormatting sqref="B243">
    <cfRule type="cellIs" dxfId="6911" priority="7405" stopIfTrue="1" operator="equal">
      <formula>"Title"</formula>
    </cfRule>
  </conditionalFormatting>
  <conditionalFormatting sqref="B243">
    <cfRule type="cellIs" dxfId="6910" priority="7404" stopIfTrue="1" operator="equal">
      <formula>"Title"</formula>
    </cfRule>
  </conditionalFormatting>
  <conditionalFormatting sqref="B244">
    <cfRule type="cellIs" dxfId="6909" priority="7403" stopIfTrue="1" operator="equal">
      <formula>"Title"</formula>
    </cfRule>
  </conditionalFormatting>
  <conditionalFormatting sqref="B243">
    <cfRule type="cellIs" dxfId="6908" priority="7402" stopIfTrue="1" operator="equal">
      <formula>"Title"</formula>
    </cfRule>
  </conditionalFormatting>
  <conditionalFormatting sqref="B243">
    <cfRule type="cellIs" dxfId="6907" priority="7401" stopIfTrue="1" operator="equal">
      <formula>"Title"</formula>
    </cfRule>
  </conditionalFormatting>
  <conditionalFormatting sqref="B243">
    <cfRule type="cellIs" dxfId="6906" priority="7400" stopIfTrue="1" operator="equal">
      <formula>"Title"</formula>
    </cfRule>
  </conditionalFormatting>
  <conditionalFormatting sqref="B243">
    <cfRule type="cellIs" dxfId="6905" priority="7399" stopIfTrue="1" operator="equal">
      <formula>"Title"</formula>
    </cfRule>
  </conditionalFormatting>
  <conditionalFormatting sqref="B244">
    <cfRule type="cellIs" dxfId="6904" priority="7398" stopIfTrue="1" operator="equal">
      <formula>"Title"</formula>
    </cfRule>
  </conditionalFormatting>
  <conditionalFormatting sqref="B243">
    <cfRule type="cellIs" dxfId="6903" priority="7397" stopIfTrue="1" operator="equal">
      <formula>"Title"</formula>
    </cfRule>
  </conditionalFormatting>
  <conditionalFormatting sqref="B243">
    <cfRule type="cellIs" dxfId="6902" priority="7396" stopIfTrue="1" operator="equal">
      <formula>"Title"</formula>
    </cfRule>
  </conditionalFormatting>
  <conditionalFormatting sqref="B243">
    <cfRule type="cellIs" dxfId="6901" priority="7395" stopIfTrue="1" operator="equal">
      <formula>"Title"</formula>
    </cfRule>
  </conditionalFormatting>
  <conditionalFormatting sqref="B244">
    <cfRule type="cellIs" dxfId="6900" priority="7394" stopIfTrue="1" operator="equal">
      <formula>"Title"</formula>
    </cfRule>
  </conditionalFormatting>
  <conditionalFormatting sqref="B243">
    <cfRule type="cellIs" dxfId="6899" priority="7393" stopIfTrue="1" operator="equal">
      <formula>"Title"</formula>
    </cfRule>
  </conditionalFormatting>
  <conditionalFormatting sqref="B243">
    <cfRule type="cellIs" dxfId="6898" priority="7392" stopIfTrue="1" operator="equal">
      <formula>"Title"</formula>
    </cfRule>
  </conditionalFormatting>
  <conditionalFormatting sqref="B244">
    <cfRule type="cellIs" dxfId="6897" priority="7391" stopIfTrue="1" operator="equal">
      <formula>"Title"</formula>
    </cfRule>
  </conditionalFormatting>
  <conditionalFormatting sqref="B243">
    <cfRule type="cellIs" dxfId="6896" priority="7390" stopIfTrue="1" operator="equal">
      <formula>"Title"</formula>
    </cfRule>
  </conditionalFormatting>
  <conditionalFormatting sqref="B244">
    <cfRule type="cellIs" dxfId="6895" priority="7389" stopIfTrue="1" operator="equal">
      <formula>"Title"</formula>
    </cfRule>
  </conditionalFormatting>
  <conditionalFormatting sqref="B244">
    <cfRule type="cellIs" dxfId="6894" priority="7388" stopIfTrue="1" operator="equal">
      <formula>"Title"</formula>
    </cfRule>
  </conditionalFormatting>
  <conditionalFormatting sqref="B245">
    <cfRule type="cellIs" dxfId="6893" priority="7387" stopIfTrue="1" operator="equal">
      <formula>"Title"</formula>
    </cfRule>
  </conditionalFormatting>
  <conditionalFormatting sqref="B243">
    <cfRule type="cellIs" dxfId="6892" priority="7386" stopIfTrue="1" operator="equal">
      <formula>"Title"</formula>
    </cfRule>
  </conditionalFormatting>
  <conditionalFormatting sqref="B243">
    <cfRule type="cellIs" dxfId="6891" priority="7385" stopIfTrue="1" operator="equal">
      <formula>"Title"</formula>
    </cfRule>
  </conditionalFormatting>
  <conditionalFormatting sqref="B243">
    <cfRule type="cellIs" dxfId="6890" priority="7384" stopIfTrue="1" operator="equal">
      <formula>"Title"</formula>
    </cfRule>
  </conditionalFormatting>
  <conditionalFormatting sqref="B244">
    <cfRule type="cellIs" dxfId="6889" priority="7383" stopIfTrue="1" operator="equal">
      <formula>"Title"</formula>
    </cfRule>
  </conditionalFormatting>
  <conditionalFormatting sqref="B243">
    <cfRule type="cellIs" dxfId="6888" priority="7382" stopIfTrue="1" operator="equal">
      <formula>"Title"</formula>
    </cfRule>
  </conditionalFormatting>
  <conditionalFormatting sqref="B243">
    <cfRule type="cellIs" dxfId="6887" priority="7381" stopIfTrue="1" operator="equal">
      <formula>"Title"</formula>
    </cfRule>
  </conditionalFormatting>
  <conditionalFormatting sqref="B244">
    <cfRule type="cellIs" dxfId="6886" priority="7380" stopIfTrue="1" operator="equal">
      <formula>"Title"</formula>
    </cfRule>
  </conditionalFormatting>
  <conditionalFormatting sqref="B243">
    <cfRule type="cellIs" dxfId="6885" priority="7379" stopIfTrue="1" operator="equal">
      <formula>"Title"</formula>
    </cfRule>
  </conditionalFormatting>
  <conditionalFormatting sqref="B244">
    <cfRule type="cellIs" dxfId="6884" priority="7378" stopIfTrue="1" operator="equal">
      <formula>"Title"</formula>
    </cfRule>
  </conditionalFormatting>
  <conditionalFormatting sqref="B244">
    <cfRule type="cellIs" dxfId="6883" priority="7377" stopIfTrue="1" operator="equal">
      <formula>"Title"</formula>
    </cfRule>
  </conditionalFormatting>
  <conditionalFormatting sqref="B245">
    <cfRule type="cellIs" dxfId="6882" priority="7376" stopIfTrue="1" operator="equal">
      <formula>"Title"</formula>
    </cfRule>
  </conditionalFormatting>
  <conditionalFormatting sqref="B243">
    <cfRule type="cellIs" dxfId="6881" priority="7375" stopIfTrue="1" operator="equal">
      <formula>"Title"</formula>
    </cfRule>
  </conditionalFormatting>
  <conditionalFormatting sqref="B243">
    <cfRule type="cellIs" dxfId="6880" priority="7374" stopIfTrue="1" operator="equal">
      <formula>"Title"</formula>
    </cfRule>
  </conditionalFormatting>
  <conditionalFormatting sqref="B244">
    <cfRule type="cellIs" dxfId="6879" priority="7373" stopIfTrue="1" operator="equal">
      <formula>"Title"</formula>
    </cfRule>
  </conditionalFormatting>
  <conditionalFormatting sqref="B243">
    <cfRule type="cellIs" dxfId="6878" priority="7372" stopIfTrue="1" operator="equal">
      <formula>"Title"</formula>
    </cfRule>
  </conditionalFormatting>
  <conditionalFormatting sqref="B244">
    <cfRule type="cellIs" dxfId="6877" priority="7371" stopIfTrue="1" operator="equal">
      <formula>"Title"</formula>
    </cfRule>
  </conditionalFormatting>
  <conditionalFormatting sqref="B244">
    <cfRule type="cellIs" dxfId="6876" priority="7370" stopIfTrue="1" operator="equal">
      <formula>"Title"</formula>
    </cfRule>
  </conditionalFormatting>
  <conditionalFormatting sqref="B245">
    <cfRule type="cellIs" dxfId="6875" priority="7369" stopIfTrue="1" operator="equal">
      <formula>"Title"</formula>
    </cfRule>
  </conditionalFormatting>
  <conditionalFormatting sqref="B243">
    <cfRule type="cellIs" dxfId="6874" priority="7368" stopIfTrue="1" operator="equal">
      <formula>"Title"</formula>
    </cfRule>
  </conditionalFormatting>
  <conditionalFormatting sqref="B244">
    <cfRule type="cellIs" dxfId="6873" priority="7367" stopIfTrue="1" operator="equal">
      <formula>"Title"</formula>
    </cfRule>
  </conditionalFormatting>
  <conditionalFormatting sqref="B244">
    <cfRule type="cellIs" dxfId="6872" priority="7366" stopIfTrue="1" operator="equal">
      <formula>"Title"</formula>
    </cfRule>
  </conditionalFormatting>
  <conditionalFormatting sqref="B245">
    <cfRule type="cellIs" dxfId="6871" priority="7365" stopIfTrue="1" operator="equal">
      <formula>"Title"</formula>
    </cfRule>
  </conditionalFormatting>
  <conditionalFormatting sqref="B244">
    <cfRule type="cellIs" dxfId="6870" priority="7364" stopIfTrue="1" operator="equal">
      <formula>"Title"</formula>
    </cfRule>
  </conditionalFormatting>
  <conditionalFormatting sqref="B245">
    <cfRule type="cellIs" dxfId="6869" priority="7363" stopIfTrue="1" operator="equal">
      <formula>"Title"</formula>
    </cfRule>
  </conditionalFormatting>
  <conditionalFormatting sqref="B245">
    <cfRule type="cellIs" dxfId="6868" priority="7362" stopIfTrue="1" operator="equal">
      <formula>"Title"</formula>
    </cfRule>
  </conditionalFormatting>
  <conditionalFormatting sqref="B243">
    <cfRule type="cellIs" dxfId="6867" priority="7361" stopIfTrue="1" operator="equal">
      <formula>"Title"</formula>
    </cfRule>
  </conditionalFormatting>
  <conditionalFormatting sqref="B246">
    <cfRule type="cellIs" dxfId="6866" priority="7360" stopIfTrue="1" operator="equal">
      <formula>"Title"</formula>
    </cfRule>
  </conditionalFormatting>
  <conditionalFormatting sqref="B243">
    <cfRule type="cellIs" dxfId="6865" priority="7359" stopIfTrue="1" operator="equal">
      <formula>"Title"</formula>
    </cfRule>
  </conditionalFormatting>
  <conditionalFormatting sqref="B243">
    <cfRule type="cellIs" dxfId="6864" priority="7358" stopIfTrue="1" operator="equal">
      <formula>"Title"</formula>
    </cfRule>
  </conditionalFormatting>
  <conditionalFormatting sqref="B243">
    <cfRule type="cellIs" dxfId="6863" priority="7357" stopIfTrue="1" operator="equal">
      <formula>"Title"</formula>
    </cfRule>
  </conditionalFormatting>
  <conditionalFormatting sqref="B243">
    <cfRule type="cellIs" dxfId="6862" priority="7356" stopIfTrue="1" operator="equal">
      <formula>"Title"</formula>
    </cfRule>
  </conditionalFormatting>
  <conditionalFormatting sqref="B243">
    <cfRule type="cellIs" dxfId="6861" priority="7355" stopIfTrue="1" operator="equal">
      <formula>"Title"</formula>
    </cfRule>
  </conditionalFormatting>
  <conditionalFormatting sqref="B244">
    <cfRule type="cellIs" dxfId="6860" priority="7354" stopIfTrue="1" operator="equal">
      <formula>"Title"</formula>
    </cfRule>
  </conditionalFormatting>
  <conditionalFormatting sqref="B243">
    <cfRule type="cellIs" dxfId="6859" priority="7353" stopIfTrue="1" operator="equal">
      <formula>"Title"</formula>
    </cfRule>
  </conditionalFormatting>
  <conditionalFormatting sqref="B243">
    <cfRule type="cellIs" dxfId="6858" priority="7352" stopIfTrue="1" operator="equal">
      <formula>"Title"</formula>
    </cfRule>
  </conditionalFormatting>
  <conditionalFormatting sqref="B243">
    <cfRule type="cellIs" dxfId="6857" priority="7351" stopIfTrue="1" operator="equal">
      <formula>"Title"</formula>
    </cfRule>
  </conditionalFormatting>
  <conditionalFormatting sqref="B243">
    <cfRule type="cellIs" dxfId="6856" priority="7350" stopIfTrue="1" operator="equal">
      <formula>"Title"</formula>
    </cfRule>
  </conditionalFormatting>
  <conditionalFormatting sqref="B244">
    <cfRule type="cellIs" dxfId="6855" priority="7349" stopIfTrue="1" operator="equal">
      <formula>"Title"</formula>
    </cfRule>
  </conditionalFormatting>
  <conditionalFormatting sqref="B243">
    <cfRule type="cellIs" dxfId="6854" priority="7348" stopIfTrue="1" operator="equal">
      <formula>"Title"</formula>
    </cfRule>
  </conditionalFormatting>
  <conditionalFormatting sqref="B243">
    <cfRule type="cellIs" dxfId="6853" priority="7347" stopIfTrue="1" operator="equal">
      <formula>"Title"</formula>
    </cfRule>
  </conditionalFormatting>
  <conditionalFormatting sqref="B243">
    <cfRule type="cellIs" dxfId="6852" priority="7346" stopIfTrue="1" operator="equal">
      <formula>"Title"</formula>
    </cfRule>
  </conditionalFormatting>
  <conditionalFormatting sqref="B244">
    <cfRule type="cellIs" dxfId="6851" priority="7345" stopIfTrue="1" operator="equal">
      <formula>"Title"</formula>
    </cfRule>
  </conditionalFormatting>
  <conditionalFormatting sqref="B243">
    <cfRule type="cellIs" dxfId="6850" priority="7344" stopIfTrue="1" operator="equal">
      <formula>"Title"</formula>
    </cfRule>
  </conditionalFormatting>
  <conditionalFormatting sqref="B243">
    <cfRule type="cellIs" dxfId="6849" priority="7343" stopIfTrue="1" operator="equal">
      <formula>"Title"</formula>
    </cfRule>
  </conditionalFormatting>
  <conditionalFormatting sqref="B244">
    <cfRule type="cellIs" dxfId="6848" priority="7342" stopIfTrue="1" operator="equal">
      <formula>"Title"</formula>
    </cfRule>
  </conditionalFormatting>
  <conditionalFormatting sqref="B243">
    <cfRule type="cellIs" dxfId="6847" priority="7341" stopIfTrue="1" operator="equal">
      <formula>"Title"</formula>
    </cfRule>
  </conditionalFormatting>
  <conditionalFormatting sqref="B244">
    <cfRule type="cellIs" dxfId="6846" priority="7340" stopIfTrue="1" operator="equal">
      <formula>"Title"</formula>
    </cfRule>
  </conditionalFormatting>
  <conditionalFormatting sqref="B244">
    <cfRule type="cellIs" dxfId="6845" priority="7339" stopIfTrue="1" operator="equal">
      <formula>"Title"</formula>
    </cfRule>
  </conditionalFormatting>
  <conditionalFormatting sqref="B245">
    <cfRule type="cellIs" dxfId="6844" priority="7338" stopIfTrue="1" operator="equal">
      <formula>"Title"</formula>
    </cfRule>
  </conditionalFormatting>
  <conditionalFormatting sqref="B242:C242">
    <cfRule type="cellIs" dxfId="6843" priority="7337" stopIfTrue="1" operator="equal">
      <formula>"Title"</formula>
    </cfRule>
  </conditionalFormatting>
  <conditionalFormatting sqref="C242">
    <cfRule type="cellIs" dxfId="6842" priority="7336" stopIfTrue="1" operator="equal">
      <formula>"Adjustment to Income/Expense/Rate Base:"</formula>
    </cfRule>
  </conditionalFormatting>
  <conditionalFormatting sqref="B232">
    <cfRule type="cellIs" dxfId="6841" priority="7335" stopIfTrue="1" operator="equal">
      <formula>"Title"</formula>
    </cfRule>
  </conditionalFormatting>
  <conditionalFormatting sqref="B235">
    <cfRule type="cellIs" dxfId="6840" priority="7334" stopIfTrue="1" operator="equal">
      <formula>"Title"</formula>
    </cfRule>
  </conditionalFormatting>
  <conditionalFormatting sqref="B233">
    <cfRule type="cellIs" dxfId="6839" priority="7333" stopIfTrue="1" operator="equal">
      <formula>"Title"</formula>
    </cfRule>
  </conditionalFormatting>
  <conditionalFormatting sqref="B236">
    <cfRule type="cellIs" dxfId="6838" priority="7332" stopIfTrue="1" operator="equal">
      <formula>"Title"</formula>
    </cfRule>
  </conditionalFormatting>
  <conditionalFormatting sqref="B233">
    <cfRule type="cellIs" dxfId="6837" priority="7331" stopIfTrue="1" operator="equal">
      <formula>"Title"</formula>
    </cfRule>
  </conditionalFormatting>
  <conditionalFormatting sqref="B236">
    <cfRule type="cellIs" dxfId="6836" priority="7330" stopIfTrue="1" operator="equal">
      <formula>"Title"</formula>
    </cfRule>
  </conditionalFormatting>
  <conditionalFormatting sqref="B234">
    <cfRule type="cellIs" dxfId="6835" priority="7329" stopIfTrue="1" operator="equal">
      <formula>"Title"</formula>
    </cfRule>
  </conditionalFormatting>
  <conditionalFormatting sqref="B237">
    <cfRule type="cellIs" dxfId="6834" priority="7328" stopIfTrue="1" operator="equal">
      <formula>"Title"</formula>
    </cfRule>
  </conditionalFormatting>
  <conditionalFormatting sqref="B233">
    <cfRule type="cellIs" dxfId="6833" priority="7327" stopIfTrue="1" operator="equal">
      <formula>"Title"</formula>
    </cfRule>
  </conditionalFormatting>
  <conditionalFormatting sqref="B236">
    <cfRule type="cellIs" dxfId="6832" priority="7326" stopIfTrue="1" operator="equal">
      <formula>"Title"</formula>
    </cfRule>
  </conditionalFormatting>
  <conditionalFormatting sqref="B234">
    <cfRule type="cellIs" dxfId="6831" priority="7325" stopIfTrue="1" operator="equal">
      <formula>"Title"</formula>
    </cfRule>
  </conditionalFormatting>
  <conditionalFormatting sqref="B237">
    <cfRule type="cellIs" dxfId="6830" priority="7324" stopIfTrue="1" operator="equal">
      <formula>"Title"</formula>
    </cfRule>
  </conditionalFormatting>
  <conditionalFormatting sqref="B234">
    <cfRule type="cellIs" dxfId="6829" priority="7323" stopIfTrue="1" operator="equal">
      <formula>"Title"</formula>
    </cfRule>
  </conditionalFormatting>
  <conditionalFormatting sqref="B237">
    <cfRule type="cellIs" dxfId="6828" priority="7322" stopIfTrue="1" operator="equal">
      <formula>"Title"</formula>
    </cfRule>
  </conditionalFormatting>
  <conditionalFormatting sqref="B235">
    <cfRule type="cellIs" dxfId="6827" priority="7321" stopIfTrue="1" operator="equal">
      <formula>"Title"</formula>
    </cfRule>
  </conditionalFormatting>
  <conditionalFormatting sqref="B238">
    <cfRule type="cellIs" dxfId="6826" priority="7320" stopIfTrue="1" operator="equal">
      <formula>"Title"</formula>
    </cfRule>
  </conditionalFormatting>
  <conditionalFormatting sqref="B233">
    <cfRule type="cellIs" dxfId="6825" priority="7319" stopIfTrue="1" operator="equal">
      <formula>"Title"</formula>
    </cfRule>
  </conditionalFormatting>
  <conditionalFormatting sqref="B236">
    <cfRule type="cellIs" dxfId="6824" priority="7318" stopIfTrue="1" operator="equal">
      <formula>"Title"</formula>
    </cfRule>
  </conditionalFormatting>
  <conditionalFormatting sqref="B234">
    <cfRule type="cellIs" dxfId="6823" priority="7317" stopIfTrue="1" operator="equal">
      <formula>"Title"</formula>
    </cfRule>
  </conditionalFormatting>
  <conditionalFormatting sqref="B237">
    <cfRule type="cellIs" dxfId="6822" priority="7316" stopIfTrue="1" operator="equal">
      <formula>"Title"</formula>
    </cfRule>
  </conditionalFormatting>
  <conditionalFormatting sqref="B234">
    <cfRule type="cellIs" dxfId="6821" priority="7315" stopIfTrue="1" operator="equal">
      <formula>"Title"</formula>
    </cfRule>
  </conditionalFormatting>
  <conditionalFormatting sqref="B237">
    <cfRule type="cellIs" dxfId="6820" priority="7314" stopIfTrue="1" operator="equal">
      <formula>"Title"</formula>
    </cfRule>
  </conditionalFormatting>
  <conditionalFormatting sqref="B235">
    <cfRule type="cellIs" dxfId="6819" priority="7313" stopIfTrue="1" operator="equal">
      <formula>"Title"</formula>
    </cfRule>
  </conditionalFormatting>
  <conditionalFormatting sqref="B238">
    <cfRule type="cellIs" dxfId="6818" priority="7312" stopIfTrue="1" operator="equal">
      <formula>"Title"</formula>
    </cfRule>
  </conditionalFormatting>
  <conditionalFormatting sqref="B234">
    <cfRule type="cellIs" dxfId="6817" priority="7311" stopIfTrue="1" operator="equal">
      <formula>"Title"</formula>
    </cfRule>
  </conditionalFormatting>
  <conditionalFormatting sqref="B237">
    <cfRule type="cellIs" dxfId="6816" priority="7310" stopIfTrue="1" operator="equal">
      <formula>"Title"</formula>
    </cfRule>
  </conditionalFormatting>
  <conditionalFormatting sqref="B235">
    <cfRule type="cellIs" dxfId="6815" priority="7309" stopIfTrue="1" operator="equal">
      <formula>"Title"</formula>
    </cfRule>
  </conditionalFormatting>
  <conditionalFormatting sqref="B238">
    <cfRule type="cellIs" dxfId="6814" priority="7308" stopIfTrue="1" operator="equal">
      <formula>"Title"</formula>
    </cfRule>
  </conditionalFormatting>
  <conditionalFormatting sqref="B235">
    <cfRule type="cellIs" dxfId="6813" priority="7307" stopIfTrue="1" operator="equal">
      <formula>"Title"</formula>
    </cfRule>
  </conditionalFormatting>
  <conditionalFormatting sqref="B238">
    <cfRule type="cellIs" dxfId="6812" priority="7306" stopIfTrue="1" operator="equal">
      <formula>"Title"</formula>
    </cfRule>
  </conditionalFormatting>
  <conditionalFormatting sqref="B236">
    <cfRule type="cellIs" dxfId="6811" priority="7305" stopIfTrue="1" operator="equal">
      <formula>"Title"</formula>
    </cfRule>
  </conditionalFormatting>
  <conditionalFormatting sqref="B233">
    <cfRule type="cellIs" dxfId="6810" priority="7304" stopIfTrue="1" operator="equal">
      <formula>"Title"</formula>
    </cfRule>
  </conditionalFormatting>
  <conditionalFormatting sqref="B236">
    <cfRule type="cellIs" dxfId="6809" priority="7303" stopIfTrue="1" operator="equal">
      <formula>"Title"</formula>
    </cfRule>
  </conditionalFormatting>
  <conditionalFormatting sqref="B234">
    <cfRule type="cellIs" dxfId="6808" priority="7302" stopIfTrue="1" operator="equal">
      <formula>"Title"</formula>
    </cfRule>
  </conditionalFormatting>
  <conditionalFormatting sqref="B237">
    <cfRule type="cellIs" dxfId="6807" priority="7301" stopIfTrue="1" operator="equal">
      <formula>"Title"</formula>
    </cfRule>
  </conditionalFormatting>
  <conditionalFormatting sqref="B234">
    <cfRule type="cellIs" dxfId="6806" priority="7300" stopIfTrue="1" operator="equal">
      <formula>"Title"</formula>
    </cfRule>
  </conditionalFormatting>
  <conditionalFormatting sqref="B237">
    <cfRule type="cellIs" dxfId="6805" priority="7299" stopIfTrue="1" operator="equal">
      <formula>"Title"</formula>
    </cfRule>
  </conditionalFormatting>
  <conditionalFormatting sqref="B235">
    <cfRule type="cellIs" dxfId="6804" priority="7298" stopIfTrue="1" operator="equal">
      <formula>"Title"</formula>
    </cfRule>
  </conditionalFormatting>
  <conditionalFormatting sqref="B238">
    <cfRule type="cellIs" dxfId="6803" priority="7297" stopIfTrue="1" operator="equal">
      <formula>"Title"</formula>
    </cfRule>
  </conditionalFormatting>
  <conditionalFormatting sqref="B234">
    <cfRule type="cellIs" dxfId="6802" priority="7296" stopIfTrue="1" operator="equal">
      <formula>"Title"</formula>
    </cfRule>
  </conditionalFormatting>
  <conditionalFormatting sqref="B237">
    <cfRule type="cellIs" dxfId="6801" priority="7295" stopIfTrue="1" operator="equal">
      <formula>"Title"</formula>
    </cfRule>
  </conditionalFormatting>
  <conditionalFormatting sqref="B235">
    <cfRule type="cellIs" dxfId="6800" priority="7294" stopIfTrue="1" operator="equal">
      <formula>"Title"</formula>
    </cfRule>
  </conditionalFormatting>
  <conditionalFormatting sqref="B238">
    <cfRule type="cellIs" dxfId="6799" priority="7293" stopIfTrue="1" operator="equal">
      <formula>"Title"</formula>
    </cfRule>
  </conditionalFormatting>
  <conditionalFormatting sqref="B235">
    <cfRule type="cellIs" dxfId="6798" priority="7292" stopIfTrue="1" operator="equal">
      <formula>"Title"</formula>
    </cfRule>
  </conditionalFormatting>
  <conditionalFormatting sqref="B238">
    <cfRule type="cellIs" dxfId="6797" priority="7291" stopIfTrue="1" operator="equal">
      <formula>"Title"</formula>
    </cfRule>
  </conditionalFormatting>
  <conditionalFormatting sqref="B236">
    <cfRule type="cellIs" dxfId="6796" priority="7290" stopIfTrue="1" operator="equal">
      <formula>"Title"</formula>
    </cfRule>
  </conditionalFormatting>
  <conditionalFormatting sqref="B234">
    <cfRule type="cellIs" dxfId="6795" priority="7289" stopIfTrue="1" operator="equal">
      <formula>"Title"</formula>
    </cfRule>
  </conditionalFormatting>
  <conditionalFormatting sqref="B237">
    <cfRule type="cellIs" dxfId="6794" priority="7288" stopIfTrue="1" operator="equal">
      <formula>"Title"</formula>
    </cfRule>
  </conditionalFormatting>
  <conditionalFormatting sqref="B235">
    <cfRule type="cellIs" dxfId="6793" priority="7287" stopIfTrue="1" operator="equal">
      <formula>"Title"</formula>
    </cfRule>
  </conditionalFormatting>
  <conditionalFormatting sqref="B238">
    <cfRule type="cellIs" dxfId="6792" priority="7286" stopIfTrue="1" operator="equal">
      <formula>"Title"</formula>
    </cfRule>
  </conditionalFormatting>
  <conditionalFormatting sqref="B235">
    <cfRule type="cellIs" dxfId="6791" priority="7285" stopIfTrue="1" operator="equal">
      <formula>"Title"</formula>
    </cfRule>
  </conditionalFormatting>
  <conditionalFormatting sqref="B238">
    <cfRule type="cellIs" dxfId="6790" priority="7284" stopIfTrue="1" operator="equal">
      <formula>"Title"</formula>
    </cfRule>
  </conditionalFormatting>
  <conditionalFormatting sqref="B236">
    <cfRule type="cellIs" dxfId="6789" priority="7283" stopIfTrue="1" operator="equal">
      <formula>"Title"</formula>
    </cfRule>
  </conditionalFormatting>
  <conditionalFormatting sqref="B235">
    <cfRule type="cellIs" dxfId="6788" priority="7282" stopIfTrue="1" operator="equal">
      <formula>"Title"</formula>
    </cfRule>
  </conditionalFormatting>
  <conditionalFormatting sqref="B238">
    <cfRule type="cellIs" dxfId="6787" priority="7281" stopIfTrue="1" operator="equal">
      <formula>"Title"</formula>
    </cfRule>
  </conditionalFormatting>
  <conditionalFormatting sqref="B236">
    <cfRule type="cellIs" dxfId="6786" priority="7280" stopIfTrue="1" operator="equal">
      <formula>"Title"</formula>
    </cfRule>
  </conditionalFormatting>
  <conditionalFormatting sqref="B236">
    <cfRule type="cellIs" dxfId="6785" priority="7279" stopIfTrue="1" operator="equal">
      <formula>"Title"</formula>
    </cfRule>
  </conditionalFormatting>
  <conditionalFormatting sqref="B237">
    <cfRule type="cellIs" dxfId="6784" priority="7278" stopIfTrue="1" operator="equal">
      <formula>"Title"</formula>
    </cfRule>
  </conditionalFormatting>
  <conditionalFormatting sqref="B240">
    <cfRule type="cellIs" dxfId="6783" priority="7277" stopIfTrue="1" operator="equal">
      <formula>"Title"</formula>
    </cfRule>
  </conditionalFormatting>
  <conditionalFormatting sqref="B225">
    <cfRule type="cellIs" dxfId="6782" priority="7276" stopIfTrue="1" operator="equal">
      <formula>"Title"</formula>
    </cfRule>
  </conditionalFormatting>
  <conditionalFormatting sqref="B228">
    <cfRule type="cellIs" dxfId="6781" priority="7275" stopIfTrue="1" operator="equal">
      <formula>"Title"</formula>
    </cfRule>
  </conditionalFormatting>
  <conditionalFormatting sqref="B226">
    <cfRule type="cellIs" dxfId="6780" priority="7274" stopIfTrue="1" operator="equal">
      <formula>"Title"</formula>
    </cfRule>
  </conditionalFormatting>
  <conditionalFormatting sqref="B229">
    <cfRule type="cellIs" dxfId="6779" priority="7273" stopIfTrue="1" operator="equal">
      <formula>"Title"</formula>
    </cfRule>
  </conditionalFormatting>
  <conditionalFormatting sqref="B226">
    <cfRule type="cellIs" dxfId="6778" priority="7272" stopIfTrue="1" operator="equal">
      <formula>"Title"</formula>
    </cfRule>
  </conditionalFormatting>
  <conditionalFormatting sqref="B229">
    <cfRule type="cellIs" dxfId="6777" priority="7271" stopIfTrue="1" operator="equal">
      <formula>"Title"</formula>
    </cfRule>
  </conditionalFormatting>
  <conditionalFormatting sqref="B227">
    <cfRule type="cellIs" dxfId="6776" priority="7270" stopIfTrue="1" operator="equal">
      <formula>"Title"</formula>
    </cfRule>
  </conditionalFormatting>
  <conditionalFormatting sqref="B230">
    <cfRule type="cellIs" dxfId="6775" priority="7269" stopIfTrue="1" operator="equal">
      <formula>"Title"</formula>
    </cfRule>
  </conditionalFormatting>
  <conditionalFormatting sqref="B226">
    <cfRule type="cellIs" dxfId="6774" priority="7268" stopIfTrue="1" operator="equal">
      <formula>"Title"</formula>
    </cfRule>
  </conditionalFormatting>
  <conditionalFormatting sqref="B229">
    <cfRule type="cellIs" dxfId="6773" priority="7267" stopIfTrue="1" operator="equal">
      <formula>"Title"</formula>
    </cfRule>
  </conditionalFormatting>
  <conditionalFormatting sqref="B227">
    <cfRule type="cellIs" dxfId="6772" priority="7266" stopIfTrue="1" operator="equal">
      <formula>"Title"</formula>
    </cfRule>
  </conditionalFormatting>
  <conditionalFormatting sqref="B230">
    <cfRule type="cellIs" dxfId="6771" priority="7265" stopIfTrue="1" operator="equal">
      <formula>"Title"</formula>
    </cfRule>
  </conditionalFormatting>
  <conditionalFormatting sqref="B227">
    <cfRule type="cellIs" dxfId="6770" priority="7264" stopIfTrue="1" operator="equal">
      <formula>"Title"</formula>
    </cfRule>
  </conditionalFormatting>
  <conditionalFormatting sqref="B230">
    <cfRule type="cellIs" dxfId="6769" priority="7263" stopIfTrue="1" operator="equal">
      <formula>"Title"</formula>
    </cfRule>
  </conditionalFormatting>
  <conditionalFormatting sqref="B228">
    <cfRule type="cellIs" dxfId="6768" priority="7262" stopIfTrue="1" operator="equal">
      <formula>"Title"</formula>
    </cfRule>
  </conditionalFormatting>
  <conditionalFormatting sqref="B231">
    <cfRule type="cellIs" dxfId="6767" priority="7261" stopIfTrue="1" operator="equal">
      <formula>"Title"</formula>
    </cfRule>
  </conditionalFormatting>
  <conditionalFormatting sqref="B226">
    <cfRule type="cellIs" dxfId="6766" priority="7260" stopIfTrue="1" operator="equal">
      <formula>"Title"</formula>
    </cfRule>
  </conditionalFormatting>
  <conditionalFormatting sqref="B229">
    <cfRule type="cellIs" dxfId="6765" priority="7259" stopIfTrue="1" operator="equal">
      <formula>"Title"</formula>
    </cfRule>
  </conditionalFormatting>
  <conditionalFormatting sqref="B227">
    <cfRule type="cellIs" dxfId="6764" priority="7258" stopIfTrue="1" operator="equal">
      <formula>"Title"</formula>
    </cfRule>
  </conditionalFormatting>
  <conditionalFormatting sqref="B230">
    <cfRule type="cellIs" dxfId="6763" priority="7257" stopIfTrue="1" operator="equal">
      <formula>"Title"</formula>
    </cfRule>
  </conditionalFormatting>
  <conditionalFormatting sqref="B227">
    <cfRule type="cellIs" dxfId="6762" priority="7256" stopIfTrue="1" operator="equal">
      <formula>"Title"</formula>
    </cfRule>
  </conditionalFormatting>
  <conditionalFormatting sqref="B230">
    <cfRule type="cellIs" dxfId="6761" priority="7255" stopIfTrue="1" operator="equal">
      <formula>"Title"</formula>
    </cfRule>
  </conditionalFormatting>
  <conditionalFormatting sqref="B228">
    <cfRule type="cellIs" dxfId="6760" priority="7254" stopIfTrue="1" operator="equal">
      <formula>"Title"</formula>
    </cfRule>
  </conditionalFormatting>
  <conditionalFormatting sqref="B231">
    <cfRule type="cellIs" dxfId="6759" priority="7253" stopIfTrue="1" operator="equal">
      <formula>"Title"</formula>
    </cfRule>
  </conditionalFormatting>
  <conditionalFormatting sqref="B227">
    <cfRule type="cellIs" dxfId="6758" priority="7252" stopIfTrue="1" operator="equal">
      <formula>"Title"</formula>
    </cfRule>
  </conditionalFormatting>
  <conditionalFormatting sqref="B230">
    <cfRule type="cellIs" dxfId="6757" priority="7251" stopIfTrue="1" operator="equal">
      <formula>"Title"</formula>
    </cfRule>
  </conditionalFormatting>
  <conditionalFormatting sqref="B228">
    <cfRule type="cellIs" dxfId="6756" priority="7250" stopIfTrue="1" operator="equal">
      <formula>"Title"</formula>
    </cfRule>
  </conditionalFormatting>
  <conditionalFormatting sqref="B231">
    <cfRule type="cellIs" dxfId="6755" priority="7249" stopIfTrue="1" operator="equal">
      <formula>"Title"</formula>
    </cfRule>
  </conditionalFormatting>
  <conditionalFormatting sqref="B228">
    <cfRule type="cellIs" dxfId="6754" priority="7248" stopIfTrue="1" operator="equal">
      <formula>"Title"</formula>
    </cfRule>
  </conditionalFormatting>
  <conditionalFormatting sqref="B231">
    <cfRule type="cellIs" dxfId="6753" priority="7247" stopIfTrue="1" operator="equal">
      <formula>"Title"</formula>
    </cfRule>
  </conditionalFormatting>
  <conditionalFormatting sqref="B229">
    <cfRule type="cellIs" dxfId="6752" priority="7246" stopIfTrue="1" operator="equal">
      <formula>"Title"</formula>
    </cfRule>
  </conditionalFormatting>
  <conditionalFormatting sqref="B232">
    <cfRule type="cellIs" dxfId="6751" priority="7245" stopIfTrue="1" operator="equal">
      <formula>"Title"</formula>
    </cfRule>
  </conditionalFormatting>
  <conditionalFormatting sqref="B226">
    <cfRule type="cellIs" dxfId="6750" priority="7244" stopIfTrue="1" operator="equal">
      <formula>"Title"</formula>
    </cfRule>
  </conditionalFormatting>
  <conditionalFormatting sqref="B229">
    <cfRule type="cellIs" dxfId="6749" priority="7243" stopIfTrue="1" operator="equal">
      <formula>"Title"</formula>
    </cfRule>
  </conditionalFormatting>
  <conditionalFormatting sqref="B227">
    <cfRule type="cellIs" dxfId="6748" priority="7242" stopIfTrue="1" operator="equal">
      <formula>"Title"</formula>
    </cfRule>
  </conditionalFormatting>
  <conditionalFormatting sqref="B230">
    <cfRule type="cellIs" dxfId="6747" priority="7241" stopIfTrue="1" operator="equal">
      <formula>"Title"</formula>
    </cfRule>
  </conditionalFormatting>
  <conditionalFormatting sqref="B227">
    <cfRule type="cellIs" dxfId="6746" priority="7240" stopIfTrue="1" operator="equal">
      <formula>"Title"</formula>
    </cfRule>
  </conditionalFormatting>
  <conditionalFormatting sqref="B230">
    <cfRule type="cellIs" dxfId="6745" priority="7239" stopIfTrue="1" operator="equal">
      <formula>"Title"</formula>
    </cfRule>
  </conditionalFormatting>
  <conditionalFormatting sqref="B228">
    <cfRule type="cellIs" dxfId="6744" priority="7238" stopIfTrue="1" operator="equal">
      <formula>"Title"</formula>
    </cfRule>
  </conditionalFormatting>
  <conditionalFormatting sqref="B231">
    <cfRule type="cellIs" dxfId="6743" priority="7237" stopIfTrue="1" operator="equal">
      <formula>"Title"</formula>
    </cfRule>
  </conditionalFormatting>
  <conditionalFormatting sqref="B227">
    <cfRule type="cellIs" dxfId="6742" priority="7236" stopIfTrue="1" operator="equal">
      <formula>"Title"</formula>
    </cfRule>
  </conditionalFormatting>
  <conditionalFormatting sqref="B228">
    <cfRule type="cellIs" dxfId="6741" priority="7234" stopIfTrue="1" operator="equal">
      <formula>"Title"</formula>
    </cfRule>
  </conditionalFormatting>
  <conditionalFormatting sqref="B231">
    <cfRule type="cellIs" dxfId="6740" priority="7233" stopIfTrue="1" operator="equal">
      <formula>"Title"</formula>
    </cfRule>
  </conditionalFormatting>
  <conditionalFormatting sqref="B228">
    <cfRule type="cellIs" dxfId="6739" priority="7232" stopIfTrue="1" operator="equal">
      <formula>"Title"</formula>
    </cfRule>
  </conditionalFormatting>
  <conditionalFormatting sqref="B231">
    <cfRule type="cellIs" dxfId="6738" priority="7231" stopIfTrue="1" operator="equal">
      <formula>"Title"</formula>
    </cfRule>
  </conditionalFormatting>
  <conditionalFormatting sqref="B229">
    <cfRule type="cellIs" dxfId="6737" priority="7230" stopIfTrue="1" operator="equal">
      <formula>"Title"</formula>
    </cfRule>
  </conditionalFormatting>
  <conditionalFormatting sqref="B232">
    <cfRule type="cellIs" dxfId="6736" priority="7229" stopIfTrue="1" operator="equal">
      <formula>"Title"</formula>
    </cfRule>
  </conditionalFormatting>
  <conditionalFormatting sqref="B227">
    <cfRule type="cellIs" dxfId="6735" priority="7228" stopIfTrue="1" operator="equal">
      <formula>"Title"</formula>
    </cfRule>
  </conditionalFormatting>
  <conditionalFormatting sqref="B230">
    <cfRule type="cellIs" dxfId="6734" priority="7227" stopIfTrue="1" operator="equal">
      <formula>"Title"</formula>
    </cfRule>
  </conditionalFormatting>
  <conditionalFormatting sqref="B228">
    <cfRule type="cellIs" dxfId="6733" priority="7226" stopIfTrue="1" operator="equal">
      <formula>"Title"</formula>
    </cfRule>
  </conditionalFormatting>
  <conditionalFormatting sqref="B231">
    <cfRule type="cellIs" dxfId="6732" priority="7225" stopIfTrue="1" operator="equal">
      <formula>"Title"</formula>
    </cfRule>
  </conditionalFormatting>
  <conditionalFormatting sqref="B228">
    <cfRule type="cellIs" dxfId="6731" priority="7224" stopIfTrue="1" operator="equal">
      <formula>"Title"</formula>
    </cfRule>
  </conditionalFormatting>
  <conditionalFormatting sqref="B231">
    <cfRule type="cellIs" dxfId="6730" priority="7223" stopIfTrue="1" operator="equal">
      <formula>"Title"</formula>
    </cfRule>
  </conditionalFormatting>
  <conditionalFormatting sqref="B229">
    <cfRule type="cellIs" dxfId="6729" priority="7222" stopIfTrue="1" operator="equal">
      <formula>"Title"</formula>
    </cfRule>
  </conditionalFormatting>
  <conditionalFormatting sqref="B232">
    <cfRule type="cellIs" dxfId="6728" priority="7221" stopIfTrue="1" operator="equal">
      <formula>"Title"</formula>
    </cfRule>
  </conditionalFormatting>
  <conditionalFormatting sqref="B228">
    <cfRule type="cellIs" dxfId="6727" priority="7220" stopIfTrue="1" operator="equal">
      <formula>"Title"</formula>
    </cfRule>
  </conditionalFormatting>
  <conditionalFormatting sqref="B229">
    <cfRule type="cellIs" dxfId="6726" priority="7218" stopIfTrue="1" operator="equal">
      <formula>"Title"</formula>
    </cfRule>
  </conditionalFormatting>
  <conditionalFormatting sqref="B232">
    <cfRule type="cellIs" dxfId="6725" priority="7217" stopIfTrue="1" operator="equal">
      <formula>"Title"</formula>
    </cfRule>
  </conditionalFormatting>
  <conditionalFormatting sqref="B229">
    <cfRule type="cellIs" dxfId="6724" priority="7216" stopIfTrue="1" operator="equal">
      <formula>"Title"</formula>
    </cfRule>
  </conditionalFormatting>
  <conditionalFormatting sqref="B232">
    <cfRule type="cellIs" dxfId="6723" priority="7215" stopIfTrue="1" operator="equal">
      <formula>"Title"</formula>
    </cfRule>
  </conditionalFormatting>
  <conditionalFormatting sqref="B230">
    <cfRule type="cellIs" dxfId="6722" priority="7214" stopIfTrue="1" operator="equal">
      <formula>"Title"</formula>
    </cfRule>
  </conditionalFormatting>
  <conditionalFormatting sqref="B233">
    <cfRule type="cellIs" dxfId="6721" priority="7213" stopIfTrue="1" operator="equal">
      <formula>"Title"</formula>
    </cfRule>
  </conditionalFormatting>
  <conditionalFormatting sqref="B233">
    <cfRule type="cellIs" dxfId="6720" priority="7212" stopIfTrue="1" operator="equal">
      <formula>"Title"</formula>
    </cfRule>
  </conditionalFormatting>
  <conditionalFormatting sqref="B234">
    <cfRule type="cellIs" dxfId="6719" priority="7210" stopIfTrue="1" operator="equal">
      <formula>"Title"</formula>
    </cfRule>
  </conditionalFormatting>
  <conditionalFormatting sqref="B237">
    <cfRule type="cellIs" dxfId="6718" priority="7209" stopIfTrue="1" operator="equal">
      <formula>"Title"</formula>
    </cfRule>
  </conditionalFormatting>
  <conditionalFormatting sqref="B234">
    <cfRule type="cellIs" dxfId="6717" priority="7208" stopIfTrue="1" operator="equal">
      <formula>"Title"</formula>
    </cfRule>
  </conditionalFormatting>
  <conditionalFormatting sqref="B235">
    <cfRule type="cellIs" dxfId="6716" priority="7206" stopIfTrue="1" operator="equal">
      <formula>"Title"</formula>
    </cfRule>
  </conditionalFormatting>
  <conditionalFormatting sqref="B234">
    <cfRule type="cellIs" dxfId="6715" priority="7204" stopIfTrue="1" operator="equal">
      <formula>"Title"</formula>
    </cfRule>
  </conditionalFormatting>
  <conditionalFormatting sqref="B237">
    <cfRule type="cellIs" dxfId="6714" priority="7203" stopIfTrue="1" operator="equal">
      <formula>"Title"</formula>
    </cfRule>
  </conditionalFormatting>
  <conditionalFormatting sqref="B235">
    <cfRule type="cellIs" dxfId="6713" priority="7202" stopIfTrue="1" operator="equal">
      <formula>"Title"</formula>
    </cfRule>
  </conditionalFormatting>
  <conditionalFormatting sqref="B238">
    <cfRule type="cellIs" dxfId="6712" priority="7201" stopIfTrue="1" operator="equal">
      <formula>"Title"</formula>
    </cfRule>
  </conditionalFormatting>
  <conditionalFormatting sqref="B235">
    <cfRule type="cellIs" dxfId="6711" priority="7200" stopIfTrue="1" operator="equal">
      <formula>"Title"</formula>
    </cfRule>
  </conditionalFormatting>
  <conditionalFormatting sqref="B238">
    <cfRule type="cellIs" dxfId="6710" priority="7199" stopIfTrue="1" operator="equal">
      <formula>"Title"</formula>
    </cfRule>
  </conditionalFormatting>
  <conditionalFormatting sqref="B236">
    <cfRule type="cellIs" dxfId="6709" priority="7198" stopIfTrue="1" operator="equal">
      <formula>"Title"</formula>
    </cfRule>
  </conditionalFormatting>
  <conditionalFormatting sqref="B234">
    <cfRule type="cellIs" dxfId="6708" priority="7197" stopIfTrue="1" operator="equal">
      <formula>"Title"</formula>
    </cfRule>
  </conditionalFormatting>
  <conditionalFormatting sqref="B237">
    <cfRule type="cellIs" dxfId="6707" priority="7196" stopIfTrue="1" operator="equal">
      <formula>"Title"</formula>
    </cfRule>
  </conditionalFormatting>
  <conditionalFormatting sqref="B235">
    <cfRule type="cellIs" dxfId="6706" priority="7195" stopIfTrue="1" operator="equal">
      <formula>"Title"</formula>
    </cfRule>
  </conditionalFormatting>
  <conditionalFormatting sqref="B238">
    <cfRule type="cellIs" dxfId="6705" priority="7194" stopIfTrue="1" operator="equal">
      <formula>"Title"</formula>
    </cfRule>
  </conditionalFormatting>
  <conditionalFormatting sqref="B235">
    <cfRule type="cellIs" dxfId="6704" priority="7193" stopIfTrue="1" operator="equal">
      <formula>"Title"</formula>
    </cfRule>
  </conditionalFormatting>
  <conditionalFormatting sqref="B238">
    <cfRule type="cellIs" dxfId="6703" priority="7192" stopIfTrue="1" operator="equal">
      <formula>"Title"</formula>
    </cfRule>
  </conditionalFormatting>
  <conditionalFormatting sqref="B236">
    <cfRule type="cellIs" dxfId="6702" priority="7191" stopIfTrue="1" operator="equal">
      <formula>"Title"</formula>
    </cfRule>
  </conditionalFormatting>
  <conditionalFormatting sqref="B235">
    <cfRule type="cellIs" dxfId="6701" priority="7190" stopIfTrue="1" operator="equal">
      <formula>"Title"</formula>
    </cfRule>
  </conditionalFormatting>
  <conditionalFormatting sqref="B238">
    <cfRule type="cellIs" dxfId="6700" priority="7189" stopIfTrue="1" operator="equal">
      <formula>"Title"</formula>
    </cfRule>
  </conditionalFormatting>
  <conditionalFormatting sqref="B236">
    <cfRule type="cellIs" dxfId="6699" priority="7188" stopIfTrue="1" operator="equal">
      <formula>"Title"</formula>
    </cfRule>
  </conditionalFormatting>
  <conditionalFormatting sqref="B236">
    <cfRule type="cellIs" dxfId="6698" priority="7187" stopIfTrue="1" operator="equal">
      <formula>"Title"</formula>
    </cfRule>
  </conditionalFormatting>
  <conditionalFormatting sqref="B237">
    <cfRule type="cellIs" dxfId="6697" priority="7186" stopIfTrue="1" operator="equal">
      <formula>"Title"</formula>
    </cfRule>
  </conditionalFormatting>
  <conditionalFormatting sqref="B240">
    <cfRule type="cellIs" dxfId="6696" priority="7185" stopIfTrue="1" operator="equal">
      <formula>"Title"</formula>
    </cfRule>
  </conditionalFormatting>
  <conditionalFormatting sqref="B234">
    <cfRule type="cellIs" dxfId="6695" priority="7184" stopIfTrue="1" operator="equal">
      <formula>"Title"</formula>
    </cfRule>
  </conditionalFormatting>
  <conditionalFormatting sqref="B237">
    <cfRule type="cellIs" dxfId="6694" priority="7183" stopIfTrue="1" operator="equal">
      <formula>"Title"</formula>
    </cfRule>
  </conditionalFormatting>
  <conditionalFormatting sqref="B235">
    <cfRule type="cellIs" dxfId="6693" priority="7182" stopIfTrue="1" operator="equal">
      <formula>"Title"</formula>
    </cfRule>
  </conditionalFormatting>
  <conditionalFormatting sqref="B238">
    <cfRule type="cellIs" dxfId="6692" priority="7181" stopIfTrue="1" operator="equal">
      <formula>"Title"</formula>
    </cfRule>
  </conditionalFormatting>
  <conditionalFormatting sqref="B235">
    <cfRule type="cellIs" dxfId="6691" priority="7180" stopIfTrue="1" operator="equal">
      <formula>"Title"</formula>
    </cfRule>
  </conditionalFormatting>
  <conditionalFormatting sqref="B238">
    <cfRule type="cellIs" dxfId="6690" priority="7179" stopIfTrue="1" operator="equal">
      <formula>"Title"</formula>
    </cfRule>
  </conditionalFormatting>
  <conditionalFormatting sqref="B236">
    <cfRule type="cellIs" dxfId="6689" priority="7178" stopIfTrue="1" operator="equal">
      <formula>"Title"</formula>
    </cfRule>
  </conditionalFormatting>
  <conditionalFormatting sqref="B235">
    <cfRule type="cellIs" dxfId="6688" priority="7177" stopIfTrue="1" operator="equal">
      <formula>"Title"</formula>
    </cfRule>
  </conditionalFormatting>
  <conditionalFormatting sqref="B238">
    <cfRule type="cellIs" dxfId="6687" priority="7176" stopIfTrue="1" operator="equal">
      <formula>"Title"</formula>
    </cfRule>
  </conditionalFormatting>
  <conditionalFormatting sqref="B236">
    <cfRule type="cellIs" dxfId="6686" priority="7175" stopIfTrue="1" operator="equal">
      <formula>"Title"</formula>
    </cfRule>
  </conditionalFormatting>
  <conditionalFormatting sqref="B236">
    <cfRule type="cellIs" dxfId="6685" priority="7174" stopIfTrue="1" operator="equal">
      <formula>"Title"</formula>
    </cfRule>
  </conditionalFormatting>
  <conditionalFormatting sqref="B237">
    <cfRule type="cellIs" dxfId="6684" priority="7173" stopIfTrue="1" operator="equal">
      <formula>"Title"</formula>
    </cfRule>
  </conditionalFormatting>
  <conditionalFormatting sqref="B240">
    <cfRule type="cellIs" dxfId="6683" priority="7172" stopIfTrue="1" operator="equal">
      <formula>"Title"</formula>
    </cfRule>
  </conditionalFormatting>
  <conditionalFormatting sqref="B235">
    <cfRule type="cellIs" dxfId="6682" priority="7171" stopIfTrue="1" operator="equal">
      <formula>"Title"</formula>
    </cfRule>
  </conditionalFormatting>
  <conditionalFormatting sqref="B238">
    <cfRule type="cellIs" dxfId="6681" priority="7170" stopIfTrue="1" operator="equal">
      <formula>"Title"</formula>
    </cfRule>
  </conditionalFormatting>
  <conditionalFormatting sqref="B236">
    <cfRule type="cellIs" dxfId="6680" priority="7169" stopIfTrue="1" operator="equal">
      <formula>"Title"</formula>
    </cfRule>
  </conditionalFormatting>
  <conditionalFormatting sqref="B236">
    <cfRule type="cellIs" dxfId="6679" priority="7168" stopIfTrue="1" operator="equal">
      <formula>"Title"</formula>
    </cfRule>
  </conditionalFormatting>
  <conditionalFormatting sqref="B237">
    <cfRule type="cellIs" dxfId="6678" priority="7167" stopIfTrue="1" operator="equal">
      <formula>"Title"</formula>
    </cfRule>
  </conditionalFormatting>
  <conditionalFormatting sqref="B240">
    <cfRule type="cellIs" dxfId="6677" priority="7166" stopIfTrue="1" operator="equal">
      <formula>"Title"</formula>
    </cfRule>
  </conditionalFormatting>
  <conditionalFormatting sqref="B236">
    <cfRule type="cellIs" dxfId="6676" priority="7165" stopIfTrue="1" operator="equal">
      <formula>"Title"</formula>
    </cfRule>
  </conditionalFormatting>
  <conditionalFormatting sqref="B237">
    <cfRule type="cellIs" dxfId="6675" priority="7164" stopIfTrue="1" operator="equal">
      <formula>"Title"</formula>
    </cfRule>
  </conditionalFormatting>
  <conditionalFormatting sqref="B240">
    <cfRule type="cellIs" dxfId="6674" priority="7163" stopIfTrue="1" operator="equal">
      <formula>"Title"</formula>
    </cfRule>
  </conditionalFormatting>
  <conditionalFormatting sqref="B237">
    <cfRule type="cellIs" dxfId="6673" priority="7162" stopIfTrue="1" operator="equal">
      <formula>"Title"</formula>
    </cfRule>
  </conditionalFormatting>
  <conditionalFormatting sqref="B240">
    <cfRule type="cellIs" dxfId="6672" priority="7161" stopIfTrue="1" operator="equal">
      <formula>"Title"</formula>
    </cfRule>
  </conditionalFormatting>
  <conditionalFormatting sqref="B238">
    <cfRule type="cellIs" dxfId="6671" priority="7160" stopIfTrue="1" operator="equal">
      <formula>"Title"</formula>
    </cfRule>
  </conditionalFormatting>
  <conditionalFormatting sqref="B241">
    <cfRule type="cellIs" dxfId="6670" priority="7159" stopIfTrue="1" operator="equal">
      <formula>"Title"</formula>
    </cfRule>
  </conditionalFormatting>
  <conditionalFormatting sqref="B218:C218">
    <cfRule type="cellIs" dxfId="6669" priority="7158" stopIfTrue="1" operator="equal">
      <formula>"Title"</formula>
    </cfRule>
  </conditionalFormatting>
  <conditionalFormatting sqref="C218">
    <cfRule type="cellIs" dxfId="6668" priority="7157" stopIfTrue="1" operator="equal">
      <formula>"Adjustment to Income/Expense/Rate Base:"</formula>
    </cfRule>
  </conditionalFormatting>
  <conditionalFormatting sqref="B226">
    <cfRule type="cellIs" dxfId="6667" priority="7156" stopIfTrue="1" operator="equal">
      <formula>"Title"</formula>
    </cfRule>
  </conditionalFormatting>
  <conditionalFormatting sqref="B229">
    <cfRule type="cellIs" dxfId="6666" priority="7155" stopIfTrue="1" operator="equal">
      <formula>"Title"</formula>
    </cfRule>
  </conditionalFormatting>
  <conditionalFormatting sqref="B227">
    <cfRule type="cellIs" dxfId="6665" priority="7154" stopIfTrue="1" operator="equal">
      <formula>"Title"</formula>
    </cfRule>
  </conditionalFormatting>
  <conditionalFormatting sqref="B230">
    <cfRule type="cellIs" dxfId="6664" priority="7153" stopIfTrue="1" operator="equal">
      <formula>"Title"</formula>
    </cfRule>
  </conditionalFormatting>
  <conditionalFormatting sqref="B227">
    <cfRule type="cellIs" dxfId="6663" priority="7152" stopIfTrue="1" operator="equal">
      <formula>"Title"</formula>
    </cfRule>
  </conditionalFormatting>
  <conditionalFormatting sqref="B230">
    <cfRule type="cellIs" dxfId="6662" priority="7151" stopIfTrue="1" operator="equal">
      <formula>"Title"</formula>
    </cfRule>
  </conditionalFormatting>
  <conditionalFormatting sqref="B228">
    <cfRule type="cellIs" dxfId="6661" priority="7150" stopIfTrue="1" operator="equal">
      <formula>"Title"</formula>
    </cfRule>
  </conditionalFormatting>
  <conditionalFormatting sqref="B231">
    <cfRule type="cellIs" dxfId="6660" priority="7149" stopIfTrue="1" operator="equal">
      <formula>"Title"</formula>
    </cfRule>
  </conditionalFormatting>
  <conditionalFormatting sqref="B227">
    <cfRule type="cellIs" dxfId="6659" priority="7148" stopIfTrue="1" operator="equal">
      <formula>"Title"</formula>
    </cfRule>
  </conditionalFormatting>
  <conditionalFormatting sqref="B230">
    <cfRule type="cellIs" dxfId="6658" priority="7147" stopIfTrue="1" operator="equal">
      <formula>"Title"</formula>
    </cfRule>
  </conditionalFormatting>
  <conditionalFormatting sqref="B228">
    <cfRule type="cellIs" dxfId="6657" priority="7146" stopIfTrue="1" operator="equal">
      <formula>"Title"</formula>
    </cfRule>
  </conditionalFormatting>
  <conditionalFormatting sqref="B231">
    <cfRule type="cellIs" dxfId="6656" priority="7145" stopIfTrue="1" operator="equal">
      <formula>"Title"</formula>
    </cfRule>
  </conditionalFormatting>
  <conditionalFormatting sqref="B228">
    <cfRule type="cellIs" dxfId="6655" priority="7144" stopIfTrue="1" operator="equal">
      <formula>"Title"</formula>
    </cfRule>
  </conditionalFormatting>
  <conditionalFormatting sqref="B231">
    <cfRule type="cellIs" dxfId="6654" priority="7143" stopIfTrue="1" operator="equal">
      <formula>"Title"</formula>
    </cfRule>
  </conditionalFormatting>
  <conditionalFormatting sqref="B229">
    <cfRule type="cellIs" dxfId="6653" priority="7142" stopIfTrue="1" operator="equal">
      <formula>"Title"</formula>
    </cfRule>
  </conditionalFormatting>
  <conditionalFormatting sqref="B232">
    <cfRule type="cellIs" dxfId="6652" priority="7141" stopIfTrue="1" operator="equal">
      <formula>"Title"</formula>
    </cfRule>
  </conditionalFormatting>
  <conditionalFormatting sqref="B227">
    <cfRule type="cellIs" dxfId="6651" priority="7140" stopIfTrue="1" operator="equal">
      <formula>"Title"</formula>
    </cfRule>
  </conditionalFormatting>
  <conditionalFormatting sqref="B230">
    <cfRule type="cellIs" dxfId="6650" priority="7139" stopIfTrue="1" operator="equal">
      <formula>"Title"</formula>
    </cfRule>
  </conditionalFormatting>
  <conditionalFormatting sqref="B228">
    <cfRule type="cellIs" dxfId="6649" priority="7138" stopIfTrue="1" operator="equal">
      <formula>"Title"</formula>
    </cfRule>
  </conditionalFormatting>
  <conditionalFormatting sqref="B231">
    <cfRule type="cellIs" dxfId="6648" priority="7137" stopIfTrue="1" operator="equal">
      <formula>"Title"</formula>
    </cfRule>
  </conditionalFormatting>
  <conditionalFormatting sqref="B228">
    <cfRule type="cellIs" dxfId="6647" priority="7136" stopIfTrue="1" operator="equal">
      <formula>"Title"</formula>
    </cfRule>
  </conditionalFormatting>
  <conditionalFormatting sqref="B231">
    <cfRule type="cellIs" dxfId="6646" priority="7135" stopIfTrue="1" operator="equal">
      <formula>"Title"</formula>
    </cfRule>
  </conditionalFormatting>
  <conditionalFormatting sqref="B229">
    <cfRule type="cellIs" dxfId="6645" priority="7134" stopIfTrue="1" operator="equal">
      <formula>"Title"</formula>
    </cfRule>
  </conditionalFormatting>
  <conditionalFormatting sqref="B232">
    <cfRule type="cellIs" dxfId="6644" priority="7133" stopIfTrue="1" operator="equal">
      <formula>"Title"</formula>
    </cfRule>
  </conditionalFormatting>
  <conditionalFormatting sqref="B228">
    <cfRule type="cellIs" dxfId="6643" priority="7132" stopIfTrue="1" operator="equal">
      <formula>"Title"</formula>
    </cfRule>
  </conditionalFormatting>
  <conditionalFormatting sqref="B231">
    <cfRule type="cellIs" dxfId="6642" priority="7131" stopIfTrue="1" operator="equal">
      <formula>"Title"</formula>
    </cfRule>
  </conditionalFormatting>
  <conditionalFormatting sqref="B229">
    <cfRule type="cellIs" dxfId="6641" priority="7130" stopIfTrue="1" operator="equal">
      <formula>"Title"</formula>
    </cfRule>
  </conditionalFormatting>
  <conditionalFormatting sqref="B232">
    <cfRule type="cellIs" dxfId="6640" priority="7129" stopIfTrue="1" operator="equal">
      <formula>"Title"</formula>
    </cfRule>
  </conditionalFormatting>
  <conditionalFormatting sqref="B229">
    <cfRule type="cellIs" dxfId="6639" priority="7128" stopIfTrue="1" operator="equal">
      <formula>"Title"</formula>
    </cfRule>
  </conditionalFormatting>
  <conditionalFormatting sqref="B232">
    <cfRule type="cellIs" dxfId="6638" priority="7127" stopIfTrue="1" operator="equal">
      <formula>"Title"</formula>
    </cfRule>
  </conditionalFormatting>
  <conditionalFormatting sqref="B230">
    <cfRule type="cellIs" dxfId="6637" priority="7126" stopIfTrue="1" operator="equal">
      <formula>"Title"</formula>
    </cfRule>
  </conditionalFormatting>
  <conditionalFormatting sqref="B233">
    <cfRule type="cellIs" dxfId="6636" priority="7125" stopIfTrue="1" operator="equal">
      <formula>"Title"</formula>
    </cfRule>
  </conditionalFormatting>
  <conditionalFormatting sqref="B227">
    <cfRule type="cellIs" dxfId="6635" priority="7124" stopIfTrue="1" operator="equal">
      <formula>"Title"</formula>
    </cfRule>
  </conditionalFormatting>
  <conditionalFormatting sqref="B230">
    <cfRule type="cellIs" dxfId="6634" priority="7123" stopIfTrue="1" operator="equal">
      <formula>"Title"</formula>
    </cfRule>
  </conditionalFormatting>
  <conditionalFormatting sqref="B228">
    <cfRule type="cellIs" dxfId="6633" priority="7122" stopIfTrue="1" operator="equal">
      <formula>"Title"</formula>
    </cfRule>
  </conditionalFormatting>
  <conditionalFormatting sqref="B231">
    <cfRule type="cellIs" dxfId="6632" priority="7121" stopIfTrue="1" operator="equal">
      <formula>"Title"</formula>
    </cfRule>
  </conditionalFormatting>
  <conditionalFormatting sqref="B231">
    <cfRule type="cellIs" dxfId="6631" priority="7119" stopIfTrue="1" operator="equal">
      <formula>"Title"</formula>
    </cfRule>
  </conditionalFormatting>
  <conditionalFormatting sqref="B229">
    <cfRule type="cellIs" dxfId="6630" priority="7118" stopIfTrue="1" operator="equal">
      <formula>"Title"</formula>
    </cfRule>
  </conditionalFormatting>
  <conditionalFormatting sqref="B232">
    <cfRule type="cellIs" dxfId="6629" priority="7117" stopIfTrue="1" operator="equal">
      <formula>"Title"</formula>
    </cfRule>
  </conditionalFormatting>
  <conditionalFormatting sqref="B228">
    <cfRule type="cellIs" dxfId="6628" priority="7116" stopIfTrue="1" operator="equal">
      <formula>"Title"</formula>
    </cfRule>
  </conditionalFormatting>
  <conditionalFormatting sqref="B231">
    <cfRule type="cellIs" dxfId="6627" priority="7115" stopIfTrue="1" operator="equal">
      <formula>"Title"</formula>
    </cfRule>
  </conditionalFormatting>
  <conditionalFormatting sqref="B229">
    <cfRule type="cellIs" dxfId="6626" priority="7114" stopIfTrue="1" operator="equal">
      <formula>"Title"</formula>
    </cfRule>
  </conditionalFormatting>
  <conditionalFormatting sqref="B232">
    <cfRule type="cellIs" dxfId="6625" priority="7113" stopIfTrue="1" operator="equal">
      <formula>"Title"</formula>
    </cfRule>
  </conditionalFormatting>
  <conditionalFormatting sqref="B232">
    <cfRule type="cellIs" dxfId="6624" priority="7111" stopIfTrue="1" operator="equal">
      <formula>"Title"</formula>
    </cfRule>
  </conditionalFormatting>
  <conditionalFormatting sqref="B230">
    <cfRule type="cellIs" dxfId="6623" priority="7110" stopIfTrue="1" operator="equal">
      <formula>"Title"</formula>
    </cfRule>
  </conditionalFormatting>
  <conditionalFormatting sqref="B233">
    <cfRule type="cellIs" dxfId="6622" priority="7109" stopIfTrue="1" operator="equal">
      <formula>"Title"</formula>
    </cfRule>
  </conditionalFormatting>
  <conditionalFormatting sqref="B231">
    <cfRule type="cellIs" dxfId="6621" priority="7107" stopIfTrue="1" operator="equal">
      <formula>"Title"</formula>
    </cfRule>
  </conditionalFormatting>
  <conditionalFormatting sqref="B232">
    <cfRule type="cellIs" dxfId="6620" priority="7105" stopIfTrue="1" operator="equal">
      <formula>"Title"</formula>
    </cfRule>
  </conditionalFormatting>
  <conditionalFormatting sqref="B229">
    <cfRule type="cellIs" dxfId="6619" priority="7104" stopIfTrue="1" operator="equal">
      <formula>"Title"</formula>
    </cfRule>
  </conditionalFormatting>
  <conditionalFormatting sqref="B232">
    <cfRule type="cellIs" dxfId="6618" priority="7103" stopIfTrue="1" operator="equal">
      <formula>"Title"</formula>
    </cfRule>
  </conditionalFormatting>
  <conditionalFormatting sqref="B230">
    <cfRule type="cellIs" dxfId="6617" priority="7102" stopIfTrue="1" operator="equal">
      <formula>"Title"</formula>
    </cfRule>
  </conditionalFormatting>
  <conditionalFormatting sqref="B233">
    <cfRule type="cellIs" dxfId="6616" priority="7101" stopIfTrue="1" operator="equal">
      <formula>"Title"</formula>
    </cfRule>
  </conditionalFormatting>
  <conditionalFormatting sqref="B229">
    <cfRule type="cellIs" dxfId="6615" priority="7100" stopIfTrue="1" operator="equal">
      <formula>"Title"</formula>
    </cfRule>
  </conditionalFormatting>
  <conditionalFormatting sqref="B232">
    <cfRule type="cellIs" dxfId="6614" priority="7099" stopIfTrue="1" operator="equal">
      <formula>"Title"</formula>
    </cfRule>
  </conditionalFormatting>
  <conditionalFormatting sqref="B230">
    <cfRule type="cellIs" dxfId="6613" priority="7098" stopIfTrue="1" operator="equal">
      <formula>"Title"</formula>
    </cfRule>
  </conditionalFormatting>
  <conditionalFormatting sqref="B233">
    <cfRule type="cellIs" dxfId="6612" priority="7097" stopIfTrue="1" operator="equal">
      <formula>"Title"</formula>
    </cfRule>
  </conditionalFormatting>
  <conditionalFormatting sqref="B233">
    <cfRule type="cellIs" dxfId="6611" priority="7095" stopIfTrue="1" operator="equal">
      <formula>"Title"</formula>
    </cfRule>
  </conditionalFormatting>
  <conditionalFormatting sqref="B231">
    <cfRule type="cellIs" dxfId="6610" priority="7094" stopIfTrue="1" operator="equal">
      <formula>"Title"</formula>
    </cfRule>
  </conditionalFormatting>
  <conditionalFormatting sqref="B234">
    <cfRule type="cellIs" dxfId="6609" priority="7093" stopIfTrue="1" operator="equal">
      <formula>"Title"</formula>
    </cfRule>
  </conditionalFormatting>
  <conditionalFormatting sqref="B234">
    <cfRule type="cellIs" dxfId="6608" priority="7091" stopIfTrue="1" operator="equal">
      <formula>"Title"</formula>
    </cfRule>
  </conditionalFormatting>
  <conditionalFormatting sqref="B235">
    <cfRule type="cellIs" dxfId="6607" priority="7089" stopIfTrue="1" operator="equal">
      <formula>"Title"</formula>
    </cfRule>
  </conditionalFormatting>
  <conditionalFormatting sqref="B232">
    <cfRule type="cellIs" dxfId="6606" priority="7088" stopIfTrue="1" operator="equal">
      <formula>"Title"</formula>
    </cfRule>
  </conditionalFormatting>
  <conditionalFormatting sqref="B235">
    <cfRule type="cellIs" dxfId="6605" priority="7087" stopIfTrue="1" operator="equal">
      <formula>"Title"</formula>
    </cfRule>
  </conditionalFormatting>
  <conditionalFormatting sqref="B233">
    <cfRule type="cellIs" dxfId="6604" priority="7086" stopIfTrue="1" operator="equal">
      <formula>"Title"</formula>
    </cfRule>
  </conditionalFormatting>
  <conditionalFormatting sqref="B236">
    <cfRule type="cellIs" dxfId="6603" priority="7085" stopIfTrue="1" operator="equal">
      <formula>"Title"</formula>
    </cfRule>
  </conditionalFormatting>
  <conditionalFormatting sqref="B235">
    <cfRule type="cellIs" dxfId="6602" priority="7083" stopIfTrue="1" operator="equal">
      <formula>"Title"</formula>
    </cfRule>
  </conditionalFormatting>
  <conditionalFormatting sqref="B236">
    <cfRule type="cellIs" dxfId="6601" priority="7081" stopIfTrue="1" operator="equal">
      <formula>"Title"</formula>
    </cfRule>
  </conditionalFormatting>
  <conditionalFormatting sqref="B233">
    <cfRule type="cellIs" dxfId="6600" priority="7080" stopIfTrue="1" operator="equal">
      <formula>"Title"</formula>
    </cfRule>
  </conditionalFormatting>
  <conditionalFormatting sqref="B236">
    <cfRule type="cellIs" dxfId="6599" priority="7079" stopIfTrue="1" operator="equal">
      <formula>"Title"</formula>
    </cfRule>
  </conditionalFormatting>
  <conditionalFormatting sqref="B237">
    <cfRule type="cellIs" dxfId="6598" priority="7077" stopIfTrue="1" operator="equal">
      <formula>"Title"</formula>
    </cfRule>
  </conditionalFormatting>
  <conditionalFormatting sqref="B232">
    <cfRule type="cellIs" dxfId="6597" priority="7076" stopIfTrue="1" operator="equal">
      <formula>"Title"</formula>
    </cfRule>
  </conditionalFormatting>
  <conditionalFormatting sqref="B235">
    <cfRule type="cellIs" dxfId="6596" priority="7075" stopIfTrue="1" operator="equal">
      <formula>"Title"</formula>
    </cfRule>
  </conditionalFormatting>
  <conditionalFormatting sqref="B233">
    <cfRule type="cellIs" dxfId="6595" priority="7074" stopIfTrue="1" operator="equal">
      <formula>"Title"</formula>
    </cfRule>
  </conditionalFormatting>
  <conditionalFormatting sqref="B236">
    <cfRule type="cellIs" dxfId="6594" priority="7073" stopIfTrue="1" operator="equal">
      <formula>"Title"</formula>
    </cfRule>
  </conditionalFormatting>
  <conditionalFormatting sqref="B233">
    <cfRule type="cellIs" dxfId="6593" priority="7072" stopIfTrue="1" operator="equal">
      <formula>"Title"</formula>
    </cfRule>
  </conditionalFormatting>
  <conditionalFormatting sqref="B236">
    <cfRule type="cellIs" dxfId="6592" priority="7071" stopIfTrue="1" operator="equal">
      <formula>"Title"</formula>
    </cfRule>
  </conditionalFormatting>
  <conditionalFormatting sqref="B234">
    <cfRule type="cellIs" dxfId="6591" priority="7070" stopIfTrue="1" operator="equal">
      <formula>"Title"</formula>
    </cfRule>
  </conditionalFormatting>
  <conditionalFormatting sqref="B237">
    <cfRule type="cellIs" dxfId="6590" priority="7069" stopIfTrue="1" operator="equal">
      <formula>"Title"</formula>
    </cfRule>
  </conditionalFormatting>
  <conditionalFormatting sqref="B233">
    <cfRule type="cellIs" dxfId="6589" priority="7068" stopIfTrue="1" operator="equal">
      <formula>"Title"</formula>
    </cfRule>
  </conditionalFormatting>
  <conditionalFormatting sqref="B236">
    <cfRule type="cellIs" dxfId="6588" priority="7067" stopIfTrue="1" operator="equal">
      <formula>"Title"</formula>
    </cfRule>
  </conditionalFormatting>
  <conditionalFormatting sqref="B234">
    <cfRule type="cellIs" dxfId="6587" priority="7066" stopIfTrue="1" operator="equal">
      <formula>"Title"</formula>
    </cfRule>
  </conditionalFormatting>
  <conditionalFormatting sqref="B237">
    <cfRule type="cellIs" dxfId="6586" priority="7065" stopIfTrue="1" operator="equal">
      <formula>"Title"</formula>
    </cfRule>
  </conditionalFormatting>
  <conditionalFormatting sqref="B234">
    <cfRule type="cellIs" dxfId="6585" priority="7064" stopIfTrue="1" operator="equal">
      <formula>"Title"</formula>
    </cfRule>
  </conditionalFormatting>
  <conditionalFormatting sqref="B237">
    <cfRule type="cellIs" dxfId="6584" priority="7063" stopIfTrue="1" operator="equal">
      <formula>"Title"</formula>
    </cfRule>
  </conditionalFormatting>
  <conditionalFormatting sqref="B235">
    <cfRule type="cellIs" dxfId="6583" priority="7062" stopIfTrue="1" operator="equal">
      <formula>"Title"</formula>
    </cfRule>
  </conditionalFormatting>
  <conditionalFormatting sqref="B238">
    <cfRule type="cellIs" dxfId="6582" priority="7061" stopIfTrue="1" operator="equal">
      <formula>"Title"</formula>
    </cfRule>
  </conditionalFormatting>
  <conditionalFormatting sqref="B232">
    <cfRule type="cellIs" dxfId="6581" priority="7060" stopIfTrue="1" operator="equal">
      <formula>"Title"</formula>
    </cfRule>
  </conditionalFormatting>
  <conditionalFormatting sqref="B235">
    <cfRule type="cellIs" dxfId="6580" priority="7059" stopIfTrue="1" operator="equal">
      <formula>"Title"</formula>
    </cfRule>
  </conditionalFormatting>
  <conditionalFormatting sqref="B233">
    <cfRule type="cellIs" dxfId="6579" priority="7058" stopIfTrue="1" operator="equal">
      <formula>"Title"</formula>
    </cfRule>
  </conditionalFormatting>
  <conditionalFormatting sqref="B236">
    <cfRule type="cellIs" dxfId="6578" priority="7057" stopIfTrue="1" operator="equal">
      <formula>"Title"</formula>
    </cfRule>
  </conditionalFormatting>
  <conditionalFormatting sqref="B233">
    <cfRule type="cellIs" dxfId="6577" priority="7056" stopIfTrue="1" operator="equal">
      <formula>"Title"</formula>
    </cfRule>
  </conditionalFormatting>
  <conditionalFormatting sqref="B236">
    <cfRule type="cellIs" dxfId="6576" priority="7055" stopIfTrue="1" operator="equal">
      <formula>"Title"</formula>
    </cfRule>
  </conditionalFormatting>
  <conditionalFormatting sqref="B234">
    <cfRule type="cellIs" dxfId="6575" priority="7054" stopIfTrue="1" operator="equal">
      <formula>"Title"</formula>
    </cfRule>
  </conditionalFormatting>
  <conditionalFormatting sqref="B237">
    <cfRule type="cellIs" dxfId="6574" priority="7053" stopIfTrue="1" operator="equal">
      <formula>"Title"</formula>
    </cfRule>
  </conditionalFormatting>
  <conditionalFormatting sqref="B233">
    <cfRule type="cellIs" dxfId="6573" priority="7052" stopIfTrue="1" operator="equal">
      <formula>"Title"</formula>
    </cfRule>
  </conditionalFormatting>
  <conditionalFormatting sqref="B236">
    <cfRule type="cellIs" dxfId="6572" priority="7051" stopIfTrue="1" operator="equal">
      <formula>"Title"</formula>
    </cfRule>
  </conditionalFormatting>
  <conditionalFormatting sqref="B234">
    <cfRule type="cellIs" dxfId="6571" priority="7050" stopIfTrue="1" operator="equal">
      <formula>"Title"</formula>
    </cfRule>
  </conditionalFormatting>
  <conditionalFormatting sqref="B237">
    <cfRule type="cellIs" dxfId="6570" priority="7049" stopIfTrue="1" operator="equal">
      <formula>"Title"</formula>
    </cfRule>
  </conditionalFormatting>
  <conditionalFormatting sqref="B234">
    <cfRule type="cellIs" dxfId="6569" priority="7048" stopIfTrue="1" operator="equal">
      <formula>"Title"</formula>
    </cfRule>
  </conditionalFormatting>
  <conditionalFormatting sqref="B237">
    <cfRule type="cellIs" dxfId="6568" priority="7047" stopIfTrue="1" operator="equal">
      <formula>"Title"</formula>
    </cfRule>
  </conditionalFormatting>
  <conditionalFormatting sqref="B235">
    <cfRule type="cellIs" dxfId="6567" priority="7046" stopIfTrue="1" operator="equal">
      <formula>"Title"</formula>
    </cfRule>
  </conditionalFormatting>
  <conditionalFormatting sqref="B238">
    <cfRule type="cellIs" dxfId="6566" priority="7045" stopIfTrue="1" operator="equal">
      <formula>"Title"</formula>
    </cfRule>
  </conditionalFormatting>
  <conditionalFormatting sqref="B233">
    <cfRule type="cellIs" dxfId="6565" priority="7044" stopIfTrue="1" operator="equal">
      <formula>"Title"</formula>
    </cfRule>
  </conditionalFormatting>
  <conditionalFormatting sqref="B236">
    <cfRule type="cellIs" dxfId="6564" priority="7043" stopIfTrue="1" operator="equal">
      <formula>"Title"</formula>
    </cfRule>
  </conditionalFormatting>
  <conditionalFormatting sqref="B234">
    <cfRule type="cellIs" dxfId="6563" priority="7042" stopIfTrue="1" operator="equal">
      <formula>"Title"</formula>
    </cfRule>
  </conditionalFormatting>
  <conditionalFormatting sqref="B237">
    <cfRule type="cellIs" dxfId="6562" priority="7041" stopIfTrue="1" operator="equal">
      <formula>"Title"</formula>
    </cfRule>
  </conditionalFormatting>
  <conditionalFormatting sqref="B234">
    <cfRule type="cellIs" dxfId="6561" priority="7040" stopIfTrue="1" operator="equal">
      <formula>"Title"</formula>
    </cfRule>
  </conditionalFormatting>
  <conditionalFormatting sqref="B237">
    <cfRule type="cellIs" dxfId="6560" priority="7039" stopIfTrue="1" operator="equal">
      <formula>"Title"</formula>
    </cfRule>
  </conditionalFormatting>
  <conditionalFormatting sqref="B235">
    <cfRule type="cellIs" dxfId="6559" priority="7038" stopIfTrue="1" operator="equal">
      <formula>"Title"</formula>
    </cfRule>
  </conditionalFormatting>
  <conditionalFormatting sqref="B238">
    <cfRule type="cellIs" dxfId="6558" priority="7037" stopIfTrue="1" operator="equal">
      <formula>"Title"</formula>
    </cfRule>
  </conditionalFormatting>
  <conditionalFormatting sqref="B234">
    <cfRule type="cellIs" dxfId="6557" priority="7036" stopIfTrue="1" operator="equal">
      <formula>"Title"</formula>
    </cfRule>
  </conditionalFormatting>
  <conditionalFormatting sqref="B237">
    <cfRule type="cellIs" dxfId="6556" priority="7035" stopIfTrue="1" operator="equal">
      <formula>"Title"</formula>
    </cfRule>
  </conditionalFormatting>
  <conditionalFormatting sqref="B235">
    <cfRule type="cellIs" dxfId="6555" priority="7034" stopIfTrue="1" operator="equal">
      <formula>"Title"</formula>
    </cfRule>
  </conditionalFormatting>
  <conditionalFormatting sqref="B238">
    <cfRule type="cellIs" dxfId="6554" priority="7033" stopIfTrue="1" operator="equal">
      <formula>"Title"</formula>
    </cfRule>
  </conditionalFormatting>
  <conditionalFormatting sqref="B235">
    <cfRule type="cellIs" dxfId="6553" priority="7032" stopIfTrue="1" operator="equal">
      <formula>"Title"</formula>
    </cfRule>
  </conditionalFormatting>
  <conditionalFormatting sqref="B238">
    <cfRule type="cellIs" dxfId="6552" priority="7031" stopIfTrue="1" operator="equal">
      <formula>"Title"</formula>
    </cfRule>
  </conditionalFormatting>
  <conditionalFormatting sqref="B236">
    <cfRule type="cellIs" dxfId="6551" priority="7030" stopIfTrue="1" operator="equal">
      <formula>"Title"</formula>
    </cfRule>
  </conditionalFormatting>
  <conditionalFormatting sqref="B224">
    <cfRule type="cellIs" dxfId="6550" priority="7029" stopIfTrue="1" operator="equal">
      <formula>"Title"</formula>
    </cfRule>
  </conditionalFormatting>
  <conditionalFormatting sqref="B227">
    <cfRule type="cellIs" dxfId="6549" priority="7028" stopIfTrue="1" operator="equal">
      <formula>"Title"</formula>
    </cfRule>
  </conditionalFormatting>
  <conditionalFormatting sqref="B225">
    <cfRule type="cellIs" dxfId="6548" priority="7027" stopIfTrue="1" operator="equal">
      <formula>"Title"</formula>
    </cfRule>
  </conditionalFormatting>
  <conditionalFormatting sqref="B228">
    <cfRule type="cellIs" dxfId="6547" priority="7026" stopIfTrue="1" operator="equal">
      <formula>"Title"</formula>
    </cfRule>
  </conditionalFormatting>
  <conditionalFormatting sqref="B225">
    <cfRule type="cellIs" dxfId="6546" priority="7025" stopIfTrue="1" operator="equal">
      <formula>"Title"</formula>
    </cfRule>
  </conditionalFormatting>
  <conditionalFormatting sqref="B228">
    <cfRule type="cellIs" dxfId="6545" priority="7024" stopIfTrue="1" operator="equal">
      <formula>"Title"</formula>
    </cfRule>
  </conditionalFormatting>
  <conditionalFormatting sqref="B226">
    <cfRule type="cellIs" dxfId="6544" priority="7023" stopIfTrue="1" operator="equal">
      <formula>"Title"</formula>
    </cfRule>
  </conditionalFormatting>
  <conditionalFormatting sqref="B229">
    <cfRule type="cellIs" dxfId="6543" priority="7022" stopIfTrue="1" operator="equal">
      <formula>"Title"</formula>
    </cfRule>
  </conditionalFormatting>
  <conditionalFormatting sqref="B225">
    <cfRule type="cellIs" dxfId="6542" priority="7021" stopIfTrue="1" operator="equal">
      <formula>"Title"</formula>
    </cfRule>
  </conditionalFormatting>
  <conditionalFormatting sqref="B228">
    <cfRule type="cellIs" dxfId="6541" priority="7020" stopIfTrue="1" operator="equal">
      <formula>"Title"</formula>
    </cfRule>
  </conditionalFormatting>
  <conditionalFormatting sqref="B226">
    <cfRule type="cellIs" dxfId="6540" priority="7019" stopIfTrue="1" operator="equal">
      <formula>"Title"</formula>
    </cfRule>
  </conditionalFormatting>
  <conditionalFormatting sqref="B229">
    <cfRule type="cellIs" dxfId="6539" priority="7018" stopIfTrue="1" operator="equal">
      <formula>"Title"</formula>
    </cfRule>
  </conditionalFormatting>
  <conditionalFormatting sqref="B226">
    <cfRule type="cellIs" dxfId="6538" priority="7017" stopIfTrue="1" operator="equal">
      <formula>"Title"</formula>
    </cfRule>
  </conditionalFormatting>
  <conditionalFormatting sqref="B229">
    <cfRule type="cellIs" dxfId="6537" priority="7016" stopIfTrue="1" operator="equal">
      <formula>"Title"</formula>
    </cfRule>
  </conditionalFormatting>
  <conditionalFormatting sqref="B227">
    <cfRule type="cellIs" dxfId="6536" priority="7015" stopIfTrue="1" operator="equal">
      <formula>"Title"</formula>
    </cfRule>
  </conditionalFormatting>
  <conditionalFormatting sqref="B230">
    <cfRule type="cellIs" dxfId="6535" priority="7014" stopIfTrue="1" operator="equal">
      <formula>"Title"</formula>
    </cfRule>
  </conditionalFormatting>
  <conditionalFormatting sqref="B225">
    <cfRule type="cellIs" dxfId="6534" priority="7013" stopIfTrue="1" operator="equal">
      <formula>"Title"</formula>
    </cfRule>
  </conditionalFormatting>
  <conditionalFormatting sqref="B228">
    <cfRule type="cellIs" dxfId="6533" priority="7012" stopIfTrue="1" operator="equal">
      <formula>"Title"</formula>
    </cfRule>
  </conditionalFormatting>
  <conditionalFormatting sqref="B226">
    <cfRule type="cellIs" dxfId="6532" priority="7011" stopIfTrue="1" operator="equal">
      <formula>"Title"</formula>
    </cfRule>
  </conditionalFormatting>
  <conditionalFormatting sqref="B229">
    <cfRule type="cellIs" dxfId="6531" priority="7010" stopIfTrue="1" operator="equal">
      <formula>"Title"</formula>
    </cfRule>
  </conditionalFormatting>
  <conditionalFormatting sqref="B226">
    <cfRule type="cellIs" dxfId="6530" priority="7009" stopIfTrue="1" operator="equal">
      <formula>"Title"</formula>
    </cfRule>
  </conditionalFormatting>
  <conditionalFormatting sqref="B229">
    <cfRule type="cellIs" dxfId="6529" priority="7008" stopIfTrue="1" operator="equal">
      <formula>"Title"</formula>
    </cfRule>
  </conditionalFormatting>
  <conditionalFormatting sqref="B227">
    <cfRule type="cellIs" dxfId="6528" priority="7007" stopIfTrue="1" operator="equal">
      <formula>"Title"</formula>
    </cfRule>
  </conditionalFormatting>
  <conditionalFormatting sqref="B230">
    <cfRule type="cellIs" dxfId="6527" priority="7006" stopIfTrue="1" operator="equal">
      <formula>"Title"</formula>
    </cfRule>
  </conditionalFormatting>
  <conditionalFormatting sqref="B226">
    <cfRule type="cellIs" dxfId="6526" priority="7005" stopIfTrue="1" operator="equal">
      <formula>"Title"</formula>
    </cfRule>
  </conditionalFormatting>
  <conditionalFormatting sqref="B229">
    <cfRule type="cellIs" dxfId="6525" priority="7004" stopIfTrue="1" operator="equal">
      <formula>"Title"</formula>
    </cfRule>
  </conditionalFormatting>
  <conditionalFormatting sqref="B227">
    <cfRule type="cellIs" dxfId="6524" priority="7003" stopIfTrue="1" operator="equal">
      <formula>"Title"</formula>
    </cfRule>
  </conditionalFormatting>
  <conditionalFormatting sqref="B230">
    <cfRule type="cellIs" dxfId="6523" priority="7002" stopIfTrue="1" operator="equal">
      <formula>"Title"</formula>
    </cfRule>
  </conditionalFormatting>
  <conditionalFormatting sqref="B227">
    <cfRule type="cellIs" dxfId="6522" priority="7001" stopIfTrue="1" operator="equal">
      <formula>"Title"</formula>
    </cfRule>
  </conditionalFormatting>
  <conditionalFormatting sqref="B230">
    <cfRule type="cellIs" dxfId="6521" priority="7000" stopIfTrue="1" operator="equal">
      <formula>"Title"</formula>
    </cfRule>
  </conditionalFormatting>
  <conditionalFormatting sqref="B228">
    <cfRule type="cellIs" dxfId="6520" priority="6999" stopIfTrue="1" operator="equal">
      <formula>"Title"</formula>
    </cfRule>
  </conditionalFormatting>
  <conditionalFormatting sqref="B231">
    <cfRule type="cellIs" dxfId="6519" priority="6998" stopIfTrue="1" operator="equal">
      <formula>"Title"</formula>
    </cfRule>
  </conditionalFormatting>
  <conditionalFormatting sqref="B225">
    <cfRule type="cellIs" dxfId="6518" priority="6997" stopIfTrue="1" operator="equal">
      <formula>"Title"</formula>
    </cfRule>
  </conditionalFormatting>
  <conditionalFormatting sqref="B228">
    <cfRule type="cellIs" dxfId="6517" priority="6996" stopIfTrue="1" operator="equal">
      <formula>"Title"</formula>
    </cfRule>
  </conditionalFormatting>
  <conditionalFormatting sqref="B226">
    <cfRule type="cellIs" dxfId="6516" priority="6995" stopIfTrue="1" operator="equal">
      <formula>"Title"</formula>
    </cfRule>
  </conditionalFormatting>
  <conditionalFormatting sqref="B229">
    <cfRule type="cellIs" dxfId="6515" priority="6994" stopIfTrue="1" operator="equal">
      <formula>"Title"</formula>
    </cfRule>
  </conditionalFormatting>
  <conditionalFormatting sqref="B226">
    <cfRule type="cellIs" dxfId="6514" priority="6993" stopIfTrue="1" operator="equal">
      <formula>"Title"</formula>
    </cfRule>
  </conditionalFormatting>
  <conditionalFormatting sqref="B229">
    <cfRule type="cellIs" dxfId="6513" priority="6992" stopIfTrue="1" operator="equal">
      <formula>"Title"</formula>
    </cfRule>
  </conditionalFormatting>
  <conditionalFormatting sqref="B227">
    <cfRule type="cellIs" dxfId="6512" priority="6991" stopIfTrue="1" operator="equal">
      <formula>"Title"</formula>
    </cfRule>
  </conditionalFormatting>
  <conditionalFormatting sqref="B230">
    <cfRule type="cellIs" dxfId="6511" priority="6990" stopIfTrue="1" operator="equal">
      <formula>"Title"</formula>
    </cfRule>
  </conditionalFormatting>
  <conditionalFormatting sqref="B226">
    <cfRule type="cellIs" dxfId="6510" priority="6989" stopIfTrue="1" operator="equal">
      <formula>"Title"</formula>
    </cfRule>
  </conditionalFormatting>
  <conditionalFormatting sqref="B229">
    <cfRule type="cellIs" dxfId="6509" priority="6988" stopIfTrue="1" operator="equal">
      <formula>"Title"</formula>
    </cfRule>
  </conditionalFormatting>
  <conditionalFormatting sqref="B227">
    <cfRule type="cellIs" dxfId="6508" priority="6987" stopIfTrue="1" operator="equal">
      <formula>"Title"</formula>
    </cfRule>
  </conditionalFormatting>
  <conditionalFormatting sqref="B230">
    <cfRule type="cellIs" dxfId="6507" priority="6986" stopIfTrue="1" operator="equal">
      <formula>"Title"</formula>
    </cfRule>
  </conditionalFormatting>
  <conditionalFormatting sqref="B227">
    <cfRule type="cellIs" dxfId="6506" priority="6985" stopIfTrue="1" operator="equal">
      <formula>"Title"</formula>
    </cfRule>
  </conditionalFormatting>
  <conditionalFormatting sqref="B230">
    <cfRule type="cellIs" dxfId="6505" priority="6984" stopIfTrue="1" operator="equal">
      <formula>"Title"</formula>
    </cfRule>
  </conditionalFormatting>
  <conditionalFormatting sqref="B228">
    <cfRule type="cellIs" dxfId="6504" priority="6983" stopIfTrue="1" operator="equal">
      <formula>"Title"</formula>
    </cfRule>
  </conditionalFormatting>
  <conditionalFormatting sqref="B231">
    <cfRule type="cellIs" dxfId="6503" priority="6982" stopIfTrue="1" operator="equal">
      <formula>"Title"</formula>
    </cfRule>
  </conditionalFormatting>
  <conditionalFormatting sqref="B226">
    <cfRule type="cellIs" dxfId="6502" priority="6981" stopIfTrue="1" operator="equal">
      <formula>"Title"</formula>
    </cfRule>
  </conditionalFormatting>
  <conditionalFormatting sqref="B229">
    <cfRule type="cellIs" dxfId="6501" priority="6980" stopIfTrue="1" operator="equal">
      <formula>"Title"</formula>
    </cfRule>
  </conditionalFormatting>
  <conditionalFormatting sqref="B227">
    <cfRule type="cellIs" dxfId="6500" priority="6979" stopIfTrue="1" operator="equal">
      <formula>"Title"</formula>
    </cfRule>
  </conditionalFormatting>
  <conditionalFormatting sqref="B230">
    <cfRule type="cellIs" dxfId="6499" priority="6978" stopIfTrue="1" operator="equal">
      <formula>"Title"</formula>
    </cfRule>
  </conditionalFormatting>
  <conditionalFormatting sqref="B227">
    <cfRule type="cellIs" dxfId="6498" priority="6977" stopIfTrue="1" operator="equal">
      <formula>"Title"</formula>
    </cfRule>
  </conditionalFormatting>
  <conditionalFormatting sqref="B230">
    <cfRule type="cellIs" dxfId="6497" priority="6976" stopIfTrue="1" operator="equal">
      <formula>"Title"</formula>
    </cfRule>
  </conditionalFormatting>
  <conditionalFormatting sqref="B228">
    <cfRule type="cellIs" dxfId="6496" priority="6975" stopIfTrue="1" operator="equal">
      <formula>"Title"</formula>
    </cfRule>
  </conditionalFormatting>
  <conditionalFormatting sqref="B231">
    <cfRule type="cellIs" dxfId="6495" priority="6974" stopIfTrue="1" operator="equal">
      <formula>"Title"</formula>
    </cfRule>
  </conditionalFormatting>
  <conditionalFormatting sqref="B227">
    <cfRule type="cellIs" dxfId="6494" priority="6973" stopIfTrue="1" operator="equal">
      <formula>"Title"</formula>
    </cfRule>
  </conditionalFormatting>
  <conditionalFormatting sqref="B230">
    <cfRule type="cellIs" dxfId="6493" priority="6972" stopIfTrue="1" operator="equal">
      <formula>"Title"</formula>
    </cfRule>
  </conditionalFormatting>
  <conditionalFormatting sqref="B228">
    <cfRule type="cellIs" dxfId="6492" priority="6971" stopIfTrue="1" operator="equal">
      <formula>"Title"</formula>
    </cfRule>
  </conditionalFormatting>
  <conditionalFormatting sqref="B231">
    <cfRule type="cellIs" dxfId="6491" priority="6970" stopIfTrue="1" operator="equal">
      <formula>"Title"</formula>
    </cfRule>
  </conditionalFormatting>
  <conditionalFormatting sqref="B228">
    <cfRule type="cellIs" dxfId="6490" priority="6969" stopIfTrue="1" operator="equal">
      <formula>"Title"</formula>
    </cfRule>
  </conditionalFormatting>
  <conditionalFormatting sqref="B231">
    <cfRule type="cellIs" dxfId="6489" priority="6968" stopIfTrue="1" operator="equal">
      <formula>"Title"</formula>
    </cfRule>
  </conditionalFormatting>
  <conditionalFormatting sqref="B229">
    <cfRule type="cellIs" dxfId="6488" priority="6967" stopIfTrue="1" operator="equal">
      <formula>"Title"</formula>
    </cfRule>
  </conditionalFormatting>
  <conditionalFormatting sqref="B232">
    <cfRule type="cellIs" dxfId="6487" priority="6966" stopIfTrue="1" operator="equal">
      <formula>"Title"</formula>
    </cfRule>
  </conditionalFormatting>
  <conditionalFormatting sqref="B232">
    <cfRule type="cellIs" dxfId="6486" priority="6965" stopIfTrue="1" operator="equal">
      <formula>"Title"</formula>
    </cfRule>
  </conditionalFormatting>
  <conditionalFormatting sqref="B235">
    <cfRule type="cellIs" dxfId="6485" priority="6964" stopIfTrue="1" operator="equal">
      <formula>"Title"</formula>
    </cfRule>
  </conditionalFormatting>
  <conditionalFormatting sqref="B233">
    <cfRule type="cellIs" dxfId="6484" priority="6963" stopIfTrue="1" operator="equal">
      <formula>"Title"</formula>
    </cfRule>
  </conditionalFormatting>
  <conditionalFormatting sqref="B236">
    <cfRule type="cellIs" dxfId="6483" priority="6962" stopIfTrue="1" operator="equal">
      <formula>"Title"</formula>
    </cfRule>
  </conditionalFormatting>
  <conditionalFormatting sqref="B233">
    <cfRule type="cellIs" dxfId="6482" priority="6961" stopIfTrue="1" operator="equal">
      <formula>"Title"</formula>
    </cfRule>
  </conditionalFormatting>
  <conditionalFormatting sqref="B236">
    <cfRule type="cellIs" dxfId="6481" priority="6960" stopIfTrue="1" operator="equal">
      <formula>"Title"</formula>
    </cfRule>
  </conditionalFormatting>
  <conditionalFormatting sqref="B234">
    <cfRule type="cellIs" dxfId="6480" priority="6959" stopIfTrue="1" operator="equal">
      <formula>"Title"</formula>
    </cfRule>
  </conditionalFormatting>
  <conditionalFormatting sqref="B237">
    <cfRule type="cellIs" dxfId="6479" priority="6958" stopIfTrue="1" operator="equal">
      <formula>"Title"</formula>
    </cfRule>
  </conditionalFormatting>
  <conditionalFormatting sqref="B233">
    <cfRule type="cellIs" dxfId="6478" priority="6957" stopIfTrue="1" operator="equal">
      <formula>"Title"</formula>
    </cfRule>
  </conditionalFormatting>
  <conditionalFormatting sqref="B236">
    <cfRule type="cellIs" dxfId="6477" priority="6956" stopIfTrue="1" operator="equal">
      <formula>"Title"</formula>
    </cfRule>
  </conditionalFormatting>
  <conditionalFormatting sqref="B234">
    <cfRule type="cellIs" dxfId="6476" priority="6955" stopIfTrue="1" operator="equal">
      <formula>"Title"</formula>
    </cfRule>
  </conditionalFormatting>
  <conditionalFormatting sqref="B237">
    <cfRule type="cellIs" dxfId="6475" priority="6954" stopIfTrue="1" operator="equal">
      <formula>"Title"</formula>
    </cfRule>
  </conditionalFormatting>
  <conditionalFormatting sqref="B234">
    <cfRule type="cellIs" dxfId="6474" priority="6953" stopIfTrue="1" operator="equal">
      <formula>"Title"</formula>
    </cfRule>
  </conditionalFormatting>
  <conditionalFormatting sqref="B237">
    <cfRule type="cellIs" dxfId="6473" priority="6952" stopIfTrue="1" operator="equal">
      <formula>"Title"</formula>
    </cfRule>
  </conditionalFormatting>
  <conditionalFormatting sqref="B235">
    <cfRule type="cellIs" dxfId="6472" priority="6951" stopIfTrue="1" operator="equal">
      <formula>"Title"</formula>
    </cfRule>
  </conditionalFormatting>
  <conditionalFormatting sqref="B238">
    <cfRule type="cellIs" dxfId="6471" priority="6950" stopIfTrue="1" operator="equal">
      <formula>"Title"</formula>
    </cfRule>
  </conditionalFormatting>
  <conditionalFormatting sqref="B233">
    <cfRule type="cellIs" dxfId="6470" priority="6949" stopIfTrue="1" operator="equal">
      <formula>"Title"</formula>
    </cfRule>
  </conditionalFormatting>
  <conditionalFormatting sqref="B236">
    <cfRule type="cellIs" dxfId="6469" priority="6948" stopIfTrue="1" operator="equal">
      <formula>"Title"</formula>
    </cfRule>
  </conditionalFormatting>
  <conditionalFormatting sqref="B234">
    <cfRule type="cellIs" dxfId="6468" priority="6947" stopIfTrue="1" operator="equal">
      <formula>"Title"</formula>
    </cfRule>
  </conditionalFormatting>
  <conditionalFormatting sqref="B237">
    <cfRule type="cellIs" dxfId="6467" priority="6946" stopIfTrue="1" operator="equal">
      <formula>"Title"</formula>
    </cfRule>
  </conditionalFormatting>
  <conditionalFormatting sqref="B234">
    <cfRule type="cellIs" dxfId="6466" priority="6945" stopIfTrue="1" operator="equal">
      <formula>"Title"</formula>
    </cfRule>
  </conditionalFormatting>
  <conditionalFormatting sqref="B237">
    <cfRule type="cellIs" dxfId="6465" priority="6944" stopIfTrue="1" operator="equal">
      <formula>"Title"</formula>
    </cfRule>
  </conditionalFormatting>
  <conditionalFormatting sqref="B235">
    <cfRule type="cellIs" dxfId="6464" priority="6943" stopIfTrue="1" operator="equal">
      <formula>"Title"</formula>
    </cfRule>
  </conditionalFormatting>
  <conditionalFormatting sqref="B238">
    <cfRule type="cellIs" dxfId="6463" priority="6942" stopIfTrue="1" operator="equal">
      <formula>"Title"</formula>
    </cfRule>
  </conditionalFormatting>
  <conditionalFormatting sqref="B234">
    <cfRule type="cellIs" dxfId="6462" priority="6941" stopIfTrue="1" operator="equal">
      <formula>"Title"</formula>
    </cfRule>
  </conditionalFormatting>
  <conditionalFormatting sqref="B235">
    <cfRule type="cellIs" dxfId="6461" priority="6939" stopIfTrue="1" operator="equal">
      <formula>"Title"</formula>
    </cfRule>
  </conditionalFormatting>
  <conditionalFormatting sqref="B238">
    <cfRule type="cellIs" dxfId="6460" priority="6938" stopIfTrue="1" operator="equal">
      <formula>"Title"</formula>
    </cfRule>
  </conditionalFormatting>
  <conditionalFormatting sqref="B235">
    <cfRule type="cellIs" dxfId="6459" priority="6937" stopIfTrue="1" operator="equal">
      <formula>"Title"</formula>
    </cfRule>
  </conditionalFormatting>
  <conditionalFormatting sqref="B238">
    <cfRule type="cellIs" dxfId="6458" priority="6936" stopIfTrue="1" operator="equal">
      <formula>"Title"</formula>
    </cfRule>
  </conditionalFormatting>
  <conditionalFormatting sqref="B236">
    <cfRule type="cellIs" dxfId="6457" priority="6935" stopIfTrue="1" operator="equal">
      <formula>"Title"</formula>
    </cfRule>
  </conditionalFormatting>
  <conditionalFormatting sqref="B233">
    <cfRule type="cellIs" dxfId="6456" priority="6934" stopIfTrue="1" operator="equal">
      <formula>"Title"</formula>
    </cfRule>
  </conditionalFormatting>
  <conditionalFormatting sqref="B236">
    <cfRule type="cellIs" dxfId="6455" priority="6933" stopIfTrue="1" operator="equal">
      <formula>"Title"</formula>
    </cfRule>
  </conditionalFormatting>
  <conditionalFormatting sqref="B234">
    <cfRule type="cellIs" dxfId="6454" priority="6932" stopIfTrue="1" operator="equal">
      <formula>"Title"</formula>
    </cfRule>
  </conditionalFormatting>
  <conditionalFormatting sqref="B237">
    <cfRule type="cellIs" dxfId="6453" priority="6931" stopIfTrue="1" operator="equal">
      <formula>"Title"</formula>
    </cfRule>
  </conditionalFormatting>
  <conditionalFormatting sqref="B234">
    <cfRule type="cellIs" dxfId="6452" priority="6930" stopIfTrue="1" operator="equal">
      <formula>"Title"</formula>
    </cfRule>
  </conditionalFormatting>
  <conditionalFormatting sqref="B237">
    <cfRule type="cellIs" dxfId="6451" priority="6929" stopIfTrue="1" operator="equal">
      <formula>"Title"</formula>
    </cfRule>
  </conditionalFormatting>
  <conditionalFormatting sqref="B235">
    <cfRule type="cellIs" dxfId="6450" priority="6928" stopIfTrue="1" operator="equal">
      <formula>"Title"</formula>
    </cfRule>
  </conditionalFormatting>
  <conditionalFormatting sqref="B238">
    <cfRule type="cellIs" dxfId="6449" priority="6927" stopIfTrue="1" operator="equal">
      <formula>"Title"</formula>
    </cfRule>
  </conditionalFormatting>
  <conditionalFormatting sqref="B234">
    <cfRule type="cellIs" dxfId="6448" priority="6926" stopIfTrue="1" operator="equal">
      <formula>"Title"</formula>
    </cfRule>
  </conditionalFormatting>
  <conditionalFormatting sqref="B237">
    <cfRule type="cellIs" dxfId="6447" priority="6925" stopIfTrue="1" operator="equal">
      <formula>"Title"</formula>
    </cfRule>
  </conditionalFormatting>
  <conditionalFormatting sqref="B235">
    <cfRule type="cellIs" dxfId="6446" priority="6924" stopIfTrue="1" operator="equal">
      <formula>"Title"</formula>
    </cfRule>
  </conditionalFormatting>
  <conditionalFormatting sqref="B238">
    <cfRule type="cellIs" dxfId="6445" priority="6923" stopIfTrue="1" operator="equal">
      <formula>"Title"</formula>
    </cfRule>
  </conditionalFormatting>
  <conditionalFormatting sqref="B235">
    <cfRule type="cellIs" dxfId="6444" priority="6922" stopIfTrue="1" operator="equal">
      <formula>"Title"</formula>
    </cfRule>
  </conditionalFormatting>
  <conditionalFormatting sqref="B238">
    <cfRule type="cellIs" dxfId="6443" priority="6921" stopIfTrue="1" operator="equal">
      <formula>"Title"</formula>
    </cfRule>
  </conditionalFormatting>
  <conditionalFormatting sqref="B236">
    <cfRule type="cellIs" dxfId="6442" priority="6920" stopIfTrue="1" operator="equal">
      <formula>"Title"</formula>
    </cfRule>
  </conditionalFormatting>
  <conditionalFormatting sqref="B234">
    <cfRule type="cellIs" dxfId="6441" priority="6919" stopIfTrue="1" operator="equal">
      <formula>"Title"</formula>
    </cfRule>
  </conditionalFormatting>
  <conditionalFormatting sqref="B237">
    <cfRule type="cellIs" dxfId="6440" priority="6918" stopIfTrue="1" operator="equal">
      <formula>"Title"</formula>
    </cfRule>
  </conditionalFormatting>
  <conditionalFormatting sqref="B235">
    <cfRule type="cellIs" dxfId="6439" priority="6917" stopIfTrue="1" operator="equal">
      <formula>"Title"</formula>
    </cfRule>
  </conditionalFormatting>
  <conditionalFormatting sqref="B238">
    <cfRule type="cellIs" dxfId="6438" priority="6916" stopIfTrue="1" operator="equal">
      <formula>"Title"</formula>
    </cfRule>
  </conditionalFormatting>
  <conditionalFormatting sqref="B235">
    <cfRule type="cellIs" dxfId="6437" priority="6915" stopIfTrue="1" operator="equal">
      <formula>"Title"</formula>
    </cfRule>
  </conditionalFormatting>
  <conditionalFormatting sqref="B238">
    <cfRule type="cellIs" dxfId="6436" priority="6914" stopIfTrue="1" operator="equal">
      <formula>"Title"</formula>
    </cfRule>
  </conditionalFormatting>
  <conditionalFormatting sqref="B236">
    <cfRule type="cellIs" dxfId="6435" priority="6913" stopIfTrue="1" operator="equal">
      <formula>"Title"</formula>
    </cfRule>
  </conditionalFormatting>
  <conditionalFormatting sqref="B235">
    <cfRule type="cellIs" dxfId="6434" priority="6912" stopIfTrue="1" operator="equal">
      <formula>"Title"</formula>
    </cfRule>
  </conditionalFormatting>
  <conditionalFormatting sqref="B238">
    <cfRule type="cellIs" dxfId="6433" priority="6911" stopIfTrue="1" operator="equal">
      <formula>"Title"</formula>
    </cfRule>
  </conditionalFormatting>
  <conditionalFormatting sqref="B236">
    <cfRule type="cellIs" dxfId="6432" priority="6910" stopIfTrue="1" operator="equal">
      <formula>"Title"</formula>
    </cfRule>
  </conditionalFormatting>
  <conditionalFormatting sqref="B236">
    <cfRule type="cellIs" dxfId="6431" priority="6909" stopIfTrue="1" operator="equal">
      <formula>"Title"</formula>
    </cfRule>
  </conditionalFormatting>
  <conditionalFormatting sqref="B237">
    <cfRule type="cellIs" dxfId="6430" priority="6908" stopIfTrue="1" operator="equal">
      <formula>"Title"</formula>
    </cfRule>
  </conditionalFormatting>
  <conditionalFormatting sqref="B240">
    <cfRule type="cellIs" dxfId="6429" priority="6907" stopIfTrue="1" operator="equal">
      <formula>"Title"</formula>
    </cfRule>
  </conditionalFormatting>
  <conditionalFormatting sqref="B225">
    <cfRule type="cellIs" dxfId="6428" priority="6906" stopIfTrue="1" operator="equal">
      <formula>"Title"</formula>
    </cfRule>
  </conditionalFormatting>
  <conditionalFormatting sqref="B228">
    <cfRule type="cellIs" dxfId="6427" priority="6905" stopIfTrue="1" operator="equal">
      <formula>"Title"</formula>
    </cfRule>
  </conditionalFormatting>
  <conditionalFormatting sqref="B226">
    <cfRule type="cellIs" dxfId="6426" priority="6904" stopIfTrue="1" operator="equal">
      <formula>"Title"</formula>
    </cfRule>
  </conditionalFormatting>
  <conditionalFormatting sqref="B229">
    <cfRule type="cellIs" dxfId="6425" priority="6903" stopIfTrue="1" operator="equal">
      <formula>"Title"</formula>
    </cfRule>
  </conditionalFormatting>
  <conditionalFormatting sqref="B226">
    <cfRule type="cellIs" dxfId="6424" priority="6902" stopIfTrue="1" operator="equal">
      <formula>"Title"</formula>
    </cfRule>
  </conditionalFormatting>
  <conditionalFormatting sqref="B229">
    <cfRule type="cellIs" dxfId="6423" priority="6901" stopIfTrue="1" operator="equal">
      <formula>"Title"</formula>
    </cfRule>
  </conditionalFormatting>
  <conditionalFormatting sqref="B227">
    <cfRule type="cellIs" dxfId="6422" priority="6900" stopIfTrue="1" operator="equal">
      <formula>"Title"</formula>
    </cfRule>
  </conditionalFormatting>
  <conditionalFormatting sqref="B230">
    <cfRule type="cellIs" dxfId="6421" priority="6899" stopIfTrue="1" operator="equal">
      <formula>"Title"</formula>
    </cfRule>
  </conditionalFormatting>
  <conditionalFormatting sqref="B226">
    <cfRule type="cellIs" dxfId="6420" priority="6898" stopIfTrue="1" operator="equal">
      <formula>"Title"</formula>
    </cfRule>
  </conditionalFormatting>
  <conditionalFormatting sqref="B229">
    <cfRule type="cellIs" dxfId="6419" priority="6897" stopIfTrue="1" operator="equal">
      <formula>"Title"</formula>
    </cfRule>
  </conditionalFormatting>
  <conditionalFormatting sqref="B227">
    <cfRule type="cellIs" dxfId="6418" priority="6896" stopIfTrue="1" operator="equal">
      <formula>"Title"</formula>
    </cfRule>
  </conditionalFormatting>
  <conditionalFormatting sqref="B230">
    <cfRule type="cellIs" dxfId="6417" priority="6895" stopIfTrue="1" operator="equal">
      <formula>"Title"</formula>
    </cfRule>
  </conditionalFormatting>
  <conditionalFormatting sqref="B227">
    <cfRule type="cellIs" dxfId="6416" priority="6894" stopIfTrue="1" operator="equal">
      <formula>"Title"</formula>
    </cfRule>
  </conditionalFormatting>
  <conditionalFormatting sqref="B230">
    <cfRule type="cellIs" dxfId="6415" priority="6893" stopIfTrue="1" operator="equal">
      <formula>"Title"</formula>
    </cfRule>
  </conditionalFormatting>
  <conditionalFormatting sqref="B228">
    <cfRule type="cellIs" dxfId="6414" priority="6892" stopIfTrue="1" operator="equal">
      <formula>"Title"</formula>
    </cfRule>
  </conditionalFormatting>
  <conditionalFormatting sqref="B231">
    <cfRule type="cellIs" dxfId="6413" priority="6891" stopIfTrue="1" operator="equal">
      <formula>"Title"</formula>
    </cfRule>
  </conditionalFormatting>
  <conditionalFormatting sqref="B226">
    <cfRule type="cellIs" dxfId="6412" priority="6890" stopIfTrue="1" operator="equal">
      <formula>"Title"</formula>
    </cfRule>
  </conditionalFormatting>
  <conditionalFormatting sqref="B229">
    <cfRule type="cellIs" dxfId="6411" priority="6889" stopIfTrue="1" operator="equal">
      <formula>"Title"</formula>
    </cfRule>
  </conditionalFormatting>
  <conditionalFormatting sqref="B227">
    <cfRule type="cellIs" dxfId="6410" priority="6888" stopIfTrue="1" operator="equal">
      <formula>"Title"</formula>
    </cfRule>
  </conditionalFormatting>
  <conditionalFormatting sqref="B230">
    <cfRule type="cellIs" dxfId="6409" priority="6887" stopIfTrue="1" operator="equal">
      <formula>"Title"</formula>
    </cfRule>
  </conditionalFormatting>
  <conditionalFormatting sqref="B227">
    <cfRule type="cellIs" dxfId="6408" priority="6886" stopIfTrue="1" operator="equal">
      <formula>"Title"</formula>
    </cfRule>
  </conditionalFormatting>
  <conditionalFormatting sqref="B230">
    <cfRule type="cellIs" dxfId="6407" priority="6885" stopIfTrue="1" operator="equal">
      <formula>"Title"</formula>
    </cfRule>
  </conditionalFormatting>
  <conditionalFormatting sqref="B228">
    <cfRule type="cellIs" dxfId="6406" priority="6884" stopIfTrue="1" operator="equal">
      <formula>"Title"</formula>
    </cfRule>
  </conditionalFormatting>
  <conditionalFormatting sqref="B231">
    <cfRule type="cellIs" dxfId="6405" priority="6883" stopIfTrue="1" operator="equal">
      <formula>"Title"</formula>
    </cfRule>
  </conditionalFormatting>
  <conditionalFormatting sqref="B227">
    <cfRule type="cellIs" dxfId="6404" priority="6882" stopIfTrue="1" operator="equal">
      <formula>"Title"</formula>
    </cfRule>
  </conditionalFormatting>
  <conditionalFormatting sqref="B230">
    <cfRule type="cellIs" dxfId="6403" priority="6881" stopIfTrue="1" operator="equal">
      <formula>"Title"</formula>
    </cfRule>
  </conditionalFormatting>
  <conditionalFormatting sqref="B228">
    <cfRule type="cellIs" dxfId="6402" priority="6880" stopIfTrue="1" operator="equal">
      <formula>"Title"</formula>
    </cfRule>
  </conditionalFormatting>
  <conditionalFormatting sqref="B231">
    <cfRule type="cellIs" dxfId="6401" priority="6879" stopIfTrue="1" operator="equal">
      <formula>"Title"</formula>
    </cfRule>
  </conditionalFormatting>
  <conditionalFormatting sqref="B228">
    <cfRule type="cellIs" dxfId="6400" priority="6878" stopIfTrue="1" operator="equal">
      <formula>"Title"</formula>
    </cfRule>
  </conditionalFormatting>
  <conditionalFormatting sqref="B231">
    <cfRule type="cellIs" dxfId="6399" priority="6877" stopIfTrue="1" operator="equal">
      <formula>"Title"</formula>
    </cfRule>
  </conditionalFormatting>
  <conditionalFormatting sqref="B229">
    <cfRule type="cellIs" dxfId="6398" priority="6876" stopIfTrue="1" operator="equal">
      <formula>"Title"</formula>
    </cfRule>
  </conditionalFormatting>
  <conditionalFormatting sqref="B232">
    <cfRule type="cellIs" dxfId="6397" priority="6875" stopIfTrue="1" operator="equal">
      <formula>"Title"</formula>
    </cfRule>
  </conditionalFormatting>
  <conditionalFormatting sqref="B226">
    <cfRule type="cellIs" dxfId="6396" priority="6874" stopIfTrue="1" operator="equal">
      <formula>"Title"</formula>
    </cfRule>
  </conditionalFormatting>
  <conditionalFormatting sqref="B229">
    <cfRule type="cellIs" dxfId="6395" priority="6873" stopIfTrue="1" operator="equal">
      <formula>"Title"</formula>
    </cfRule>
  </conditionalFormatting>
  <conditionalFormatting sqref="B227">
    <cfRule type="cellIs" dxfId="6394" priority="6872" stopIfTrue="1" operator="equal">
      <formula>"Title"</formula>
    </cfRule>
  </conditionalFormatting>
  <conditionalFormatting sqref="B230">
    <cfRule type="cellIs" dxfId="6393" priority="6871" stopIfTrue="1" operator="equal">
      <formula>"Title"</formula>
    </cfRule>
  </conditionalFormatting>
  <conditionalFormatting sqref="B227">
    <cfRule type="cellIs" dxfId="6392" priority="6870" stopIfTrue="1" operator="equal">
      <formula>"Title"</formula>
    </cfRule>
  </conditionalFormatting>
  <conditionalFormatting sqref="B230">
    <cfRule type="cellIs" dxfId="6391" priority="6869" stopIfTrue="1" operator="equal">
      <formula>"Title"</formula>
    </cfRule>
  </conditionalFormatting>
  <conditionalFormatting sqref="B228">
    <cfRule type="cellIs" dxfId="6390" priority="6868" stopIfTrue="1" operator="equal">
      <formula>"Title"</formula>
    </cfRule>
  </conditionalFormatting>
  <conditionalFormatting sqref="B231">
    <cfRule type="cellIs" dxfId="6389" priority="6867" stopIfTrue="1" operator="equal">
      <formula>"Title"</formula>
    </cfRule>
  </conditionalFormatting>
  <conditionalFormatting sqref="B227">
    <cfRule type="cellIs" dxfId="6388" priority="6866" stopIfTrue="1" operator="equal">
      <formula>"Title"</formula>
    </cfRule>
  </conditionalFormatting>
  <conditionalFormatting sqref="B230">
    <cfRule type="cellIs" dxfId="6387" priority="6865" stopIfTrue="1" operator="equal">
      <formula>"Title"</formula>
    </cfRule>
  </conditionalFormatting>
  <conditionalFormatting sqref="B228">
    <cfRule type="cellIs" dxfId="6386" priority="6864" stopIfTrue="1" operator="equal">
      <formula>"Title"</formula>
    </cfRule>
  </conditionalFormatting>
  <conditionalFormatting sqref="B231">
    <cfRule type="cellIs" dxfId="6385" priority="6863" stopIfTrue="1" operator="equal">
      <formula>"Title"</formula>
    </cfRule>
  </conditionalFormatting>
  <conditionalFormatting sqref="B228">
    <cfRule type="cellIs" dxfId="6384" priority="6862" stopIfTrue="1" operator="equal">
      <formula>"Title"</formula>
    </cfRule>
  </conditionalFormatting>
  <conditionalFormatting sqref="B231">
    <cfRule type="cellIs" dxfId="6383" priority="6861" stopIfTrue="1" operator="equal">
      <formula>"Title"</formula>
    </cfRule>
  </conditionalFormatting>
  <conditionalFormatting sqref="B229">
    <cfRule type="cellIs" dxfId="6382" priority="6860" stopIfTrue="1" operator="equal">
      <formula>"Title"</formula>
    </cfRule>
  </conditionalFormatting>
  <conditionalFormatting sqref="B232">
    <cfRule type="cellIs" dxfId="6381" priority="6859" stopIfTrue="1" operator="equal">
      <formula>"Title"</formula>
    </cfRule>
  </conditionalFormatting>
  <conditionalFormatting sqref="B227">
    <cfRule type="cellIs" dxfId="6380" priority="6858" stopIfTrue="1" operator="equal">
      <formula>"Title"</formula>
    </cfRule>
  </conditionalFormatting>
  <conditionalFormatting sqref="B230">
    <cfRule type="cellIs" dxfId="6379" priority="6857" stopIfTrue="1" operator="equal">
      <formula>"Title"</formula>
    </cfRule>
  </conditionalFormatting>
  <conditionalFormatting sqref="B228">
    <cfRule type="cellIs" dxfId="6378" priority="6856" stopIfTrue="1" operator="equal">
      <formula>"Title"</formula>
    </cfRule>
  </conditionalFormatting>
  <conditionalFormatting sqref="B231">
    <cfRule type="cellIs" dxfId="6377" priority="6855" stopIfTrue="1" operator="equal">
      <formula>"Title"</formula>
    </cfRule>
  </conditionalFormatting>
  <conditionalFormatting sqref="B228">
    <cfRule type="cellIs" dxfId="6376" priority="6854" stopIfTrue="1" operator="equal">
      <formula>"Title"</formula>
    </cfRule>
  </conditionalFormatting>
  <conditionalFormatting sqref="B231">
    <cfRule type="cellIs" dxfId="6375" priority="6853" stopIfTrue="1" operator="equal">
      <formula>"Title"</formula>
    </cfRule>
  </conditionalFormatting>
  <conditionalFormatting sqref="B229">
    <cfRule type="cellIs" dxfId="6374" priority="6852" stopIfTrue="1" operator="equal">
      <formula>"Title"</formula>
    </cfRule>
  </conditionalFormatting>
  <conditionalFormatting sqref="B232">
    <cfRule type="cellIs" dxfId="6373" priority="6851" stopIfTrue="1" operator="equal">
      <formula>"Title"</formula>
    </cfRule>
  </conditionalFormatting>
  <conditionalFormatting sqref="B228">
    <cfRule type="cellIs" dxfId="6372" priority="6850" stopIfTrue="1" operator="equal">
      <formula>"Title"</formula>
    </cfRule>
  </conditionalFormatting>
  <conditionalFormatting sqref="B231">
    <cfRule type="cellIs" dxfId="6371" priority="6849" stopIfTrue="1" operator="equal">
      <formula>"Title"</formula>
    </cfRule>
  </conditionalFormatting>
  <conditionalFormatting sqref="B229">
    <cfRule type="cellIs" dxfId="6370" priority="6848" stopIfTrue="1" operator="equal">
      <formula>"Title"</formula>
    </cfRule>
  </conditionalFormatting>
  <conditionalFormatting sqref="B232">
    <cfRule type="cellIs" dxfId="6369" priority="6847" stopIfTrue="1" operator="equal">
      <formula>"Title"</formula>
    </cfRule>
  </conditionalFormatting>
  <conditionalFormatting sqref="B229">
    <cfRule type="cellIs" dxfId="6368" priority="6846" stopIfTrue="1" operator="equal">
      <formula>"Title"</formula>
    </cfRule>
  </conditionalFormatting>
  <conditionalFormatting sqref="B232">
    <cfRule type="cellIs" dxfId="6367" priority="6845" stopIfTrue="1" operator="equal">
      <formula>"Title"</formula>
    </cfRule>
  </conditionalFormatting>
  <conditionalFormatting sqref="B230">
    <cfRule type="cellIs" dxfId="6366" priority="6844" stopIfTrue="1" operator="equal">
      <formula>"Title"</formula>
    </cfRule>
  </conditionalFormatting>
  <conditionalFormatting sqref="B233">
    <cfRule type="cellIs" dxfId="6365" priority="6843" stopIfTrue="1" operator="equal">
      <formula>"Title"</formula>
    </cfRule>
  </conditionalFormatting>
  <conditionalFormatting sqref="B240">
    <cfRule type="cellIs" dxfId="6364" priority="6841" stopIfTrue="1" operator="equal">
      <formula>"Title"</formula>
    </cfRule>
  </conditionalFormatting>
  <conditionalFormatting sqref="B240">
    <cfRule type="cellIs" dxfId="6363" priority="6840" stopIfTrue="1" operator="equal">
      <formula>"Title"</formula>
    </cfRule>
  </conditionalFormatting>
  <conditionalFormatting sqref="B240">
    <cfRule type="cellIs" dxfId="6362" priority="6839" stopIfTrue="1" operator="equal">
      <formula>"Title"</formula>
    </cfRule>
  </conditionalFormatting>
  <conditionalFormatting sqref="B240">
    <cfRule type="cellIs" dxfId="6361" priority="6838" stopIfTrue="1" operator="equal">
      <formula>"Title"</formula>
    </cfRule>
  </conditionalFormatting>
  <conditionalFormatting sqref="B241">
    <cfRule type="cellIs" dxfId="6360" priority="6837" stopIfTrue="1" operator="equal">
      <formula>"Title"</formula>
    </cfRule>
  </conditionalFormatting>
  <conditionalFormatting sqref="B240">
    <cfRule type="cellIs" dxfId="6359" priority="6836" stopIfTrue="1" operator="equal">
      <formula>"Title"</formula>
    </cfRule>
  </conditionalFormatting>
  <conditionalFormatting sqref="B240">
    <cfRule type="cellIs" dxfId="6358" priority="6835" stopIfTrue="1" operator="equal">
      <formula>"Title"</formula>
    </cfRule>
  </conditionalFormatting>
  <conditionalFormatting sqref="B240">
    <cfRule type="cellIs" dxfId="6357" priority="6834" stopIfTrue="1" operator="equal">
      <formula>"Title"</formula>
    </cfRule>
  </conditionalFormatting>
  <conditionalFormatting sqref="B240">
    <cfRule type="cellIs" dxfId="6356" priority="6833" stopIfTrue="1" operator="equal">
      <formula>"Title"</formula>
    </cfRule>
  </conditionalFormatting>
  <conditionalFormatting sqref="B241">
    <cfRule type="cellIs" dxfId="6355" priority="6832" stopIfTrue="1" operator="equal">
      <formula>"Title"</formula>
    </cfRule>
  </conditionalFormatting>
  <conditionalFormatting sqref="B240">
    <cfRule type="cellIs" dxfId="6354" priority="6831" stopIfTrue="1" operator="equal">
      <formula>"Title"</formula>
    </cfRule>
  </conditionalFormatting>
  <conditionalFormatting sqref="B240">
    <cfRule type="cellIs" dxfId="6353" priority="6830" stopIfTrue="1" operator="equal">
      <formula>"Title"</formula>
    </cfRule>
  </conditionalFormatting>
  <conditionalFormatting sqref="B240">
    <cfRule type="cellIs" dxfId="6352" priority="6829" stopIfTrue="1" operator="equal">
      <formula>"Title"</formula>
    </cfRule>
  </conditionalFormatting>
  <conditionalFormatting sqref="B241">
    <cfRule type="cellIs" dxfId="6351" priority="6828" stopIfTrue="1" operator="equal">
      <formula>"Title"</formula>
    </cfRule>
  </conditionalFormatting>
  <conditionalFormatting sqref="B240">
    <cfRule type="cellIs" dxfId="6350" priority="6827" stopIfTrue="1" operator="equal">
      <formula>"Title"</formula>
    </cfRule>
  </conditionalFormatting>
  <conditionalFormatting sqref="B241">
    <cfRule type="cellIs" dxfId="6349" priority="6825" stopIfTrue="1" operator="equal">
      <formula>"Title"</formula>
    </cfRule>
  </conditionalFormatting>
  <conditionalFormatting sqref="B240">
    <cfRule type="cellIs" dxfId="6348" priority="6824" stopIfTrue="1" operator="equal">
      <formula>"Title"</formula>
    </cfRule>
  </conditionalFormatting>
  <conditionalFormatting sqref="B241">
    <cfRule type="cellIs" dxfId="6347" priority="6823" stopIfTrue="1" operator="equal">
      <formula>"Title"</formula>
    </cfRule>
  </conditionalFormatting>
  <conditionalFormatting sqref="B241">
    <cfRule type="cellIs" dxfId="6346" priority="6822" stopIfTrue="1" operator="equal">
      <formula>"Title"</formula>
    </cfRule>
  </conditionalFormatting>
  <conditionalFormatting sqref="B242">
    <cfRule type="cellIs" dxfId="6345" priority="6821" stopIfTrue="1" operator="equal">
      <formula>"Title"</formula>
    </cfRule>
  </conditionalFormatting>
  <conditionalFormatting sqref="B240">
    <cfRule type="cellIs" dxfId="6344" priority="6820" stopIfTrue="1" operator="equal">
      <formula>"Title"</formula>
    </cfRule>
  </conditionalFormatting>
  <conditionalFormatting sqref="B240">
    <cfRule type="cellIs" dxfId="6343" priority="6819" stopIfTrue="1" operator="equal">
      <formula>"Title"</formula>
    </cfRule>
  </conditionalFormatting>
  <conditionalFormatting sqref="B240">
    <cfRule type="cellIs" dxfId="6342" priority="6817" stopIfTrue="1" operator="equal">
      <formula>"Title"</formula>
    </cfRule>
  </conditionalFormatting>
  <conditionalFormatting sqref="B240">
    <cfRule type="cellIs" dxfId="6341" priority="6816" stopIfTrue="1" operator="equal">
      <formula>"Title"</formula>
    </cfRule>
  </conditionalFormatting>
  <conditionalFormatting sqref="B240">
    <cfRule type="cellIs" dxfId="6340" priority="6815" stopIfTrue="1" operator="equal">
      <formula>"Title"</formula>
    </cfRule>
  </conditionalFormatting>
  <conditionalFormatting sqref="B240">
    <cfRule type="cellIs" dxfId="6339" priority="6813" stopIfTrue="1" operator="equal">
      <formula>"Title"</formula>
    </cfRule>
  </conditionalFormatting>
  <conditionalFormatting sqref="B240">
    <cfRule type="cellIs" dxfId="6338" priority="6811" stopIfTrue="1" operator="equal">
      <formula>"Title"</formula>
    </cfRule>
  </conditionalFormatting>
  <conditionalFormatting sqref="B240">
    <cfRule type="cellIs" dxfId="6337" priority="6810" stopIfTrue="1" operator="equal">
      <formula>"Title"</formula>
    </cfRule>
  </conditionalFormatting>
  <conditionalFormatting sqref="B240">
    <cfRule type="cellIs" dxfId="6336" priority="6809" stopIfTrue="1" operator="equal">
      <formula>"Title"</formula>
    </cfRule>
  </conditionalFormatting>
  <conditionalFormatting sqref="B241">
    <cfRule type="cellIs" dxfId="6335" priority="6808" stopIfTrue="1" operator="equal">
      <formula>"Title"</formula>
    </cfRule>
  </conditionalFormatting>
  <conditionalFormatting sqref="B240">
    <cfRule type="cellIs" dxfId="6334" priority="6807" stopIfTrue="1" operator="equal">
      <formula>"Title"</formula>
    </cfRule>
  </conditionalFormatting>
  <conditionalFormatting sqref="B240">
    <cfRule type="cellIs" dxfId="6333" priority="6806" stopIfTrue="1" operator="equal">
      <formula>"Title"</formula>
    </cfRule>
  </conditionalFormatting>
  <conditionalFormatting sqref="B240">
    <cfRule type="cellIs" dxfId="6332" priority="6805" stopIfTrue="1" operator="equal">
      <formula>"Title"</formula>
    </cfRule>
  </conditionalFormatting>
  <conditionalFormatting sqref="B240">
    <cfRule type="cellIs" dxfId="6331" priority="6804" stopIfTrue="1" operator="equal">
      <formula>"Title"</formula>
    </cfRule>
  </conditionalFormatting>
  <conditionalFormatting sqref="B241">
    <cfRule type="cellIs" dxfId="6330" priority="6803" stopIfTrue="1" operator="equal">
      <formula>"Title"</formula>
    </cfRule>
  </conditionalFormatting>
  <conditionalFormatting sqref="B240">
    <cfRule type="cellIs" dxfId="6329" priority="6802" stopIfTrue="1" operator="equal">
      <formula>"Title"</formula>
    </cfRule>
  </conditionalFormatting>
  <conditionalFormatting sqref="B240">
    <cfRule type="cellIs" dxfId="6328" priority="6801" stopIfTrue="1" operator="equal">
      <formula>"Title"</formula>
    </cfRule>
  </conditionalFormatting>
  <conditionalFormatting sqref="B240">
    <cfRule type="cellIs" dxfId="6327" priority="6800" stopIfTrue="1" operator="equal">
      <formula>"Title"</formula>
    </cfRule>
  </conditionalFormatting>
  <conditionalFormatting sqref="B241">
    <cfRule type="cellIs" dxfId="6326" priority="6799" stopIfTrue="1" operator="equal">
      <formula>"Title"</formula>
    </cfRule>
  </conditionalFormatting>
  <conditionalFormatting sqref="B240">
    <cfRule type="cellIs" dxfId="6325" priority="6798" stopIfTrue="1" operator="equal">
      <formula>"Title"</formula>
    </cfRule>
  </conditionalFormatting>
  <conditionalFormatting sqref="B240">
    <cfRule type="cellIs" dxfId="6324" priority="6797" stopIfTrue="1" operator="equal">
      <formula>"Title"</formula>
    </cfRule>
  </conditionalFormatting>
  <conditionalFormatting sqref="B241">
    <cfRule type="cellIs" dxfId="6323" priority="6796" stopIfTrue="1" operator="equal">
      <formula>"Title"</formula>
    </cfRule>
  </conditionalFormatting>
  <conditionalFormatting sqref="B240">
    <cfRule type="cellIs" dxfId="6322" priority="6795" stopIfTrue="1" operator="equal">
      <formula>"Title"</formula>
    </cfRule>
  </conditionalFormatting>
  <conditionalFormatting sqref="B241">
    <cfRule type="cellIs" dxfId="6321" priority="6794" stopIfTrue="1" operator="equal">
      <formula>"Title"</formula>
    </cfRule>
  </conditionalFormatting>
  <conditionalFormatting sqref="B241">
    <cfRule type="cellIs" dxfId="6320" priority="6793" stopIfTrue="1" operator="equal">
      <formula>"Title"</formula>
    </cfRule>
  </conditionalFormatting>
  <conditionalFormatting sqref="B242">
    <cfRule type="cellIs" dxfId="6319" priority="6792" stopIfTrue="1" operator="equal">
      <formula>"Title"</formula>
    </cfRule>
  </conditionalFormatting>
  <conditionalFormatting sqref="B240">
    <cfRule type="cellIs" dxfId="6318" priority="6791" stopIfTrue="1" operator="equal">
      <formula>"Title"</formula>
    </cfRule>
  </conditionalFormatting>
  <conditionalFormatting sqref="B240">
    <cfRule type="cellIs" dxfId="6317" priority="6790" stopIfTrue="1" operator="equal">
      <formula>"Title"</formula>
    </cfRule>
  </conditionalFormatting>
  <conditionalFormatting sqref="B240">
    <cfRule type="cellIs" dxfId="6316" priority="6789" stopIfTrue="1" operator="equal">
      <formula>"Title"</formula>
    </cfRule>
  </conditionalFormatting>
  <conditionalFormatting sqref="B240">
    <cfRule type="cellIs" dxfId="6315" priority="6788" stopIfTrue="1" operator="equal">
      <formula>"Title"</formula>
    </cfRule>
  </conditionalFormatting>
  <conditionalFormatting sqref="B240">
    <cfRule type="cellIs" dxfId="6314" priority="6787" stopIfTrue="1" operator="equal">
      <formula>"Title"</formula>
    </cfRule>
  </conditionalFormatting>
  <conditionalFormatting sqref="B240">
    <cfRule type="cellIs" dxfId="6313" priority="6786" stopIfTrue="1" operator="equal">
      <formula>"Title"</formula>
    </cfRule>
  </conditionalFormatting>
  <conditionalFormatting sqref="B241">
    <cfRule type="cellIs" dxfId="6312" priority="6785" stopIfTrue="1" operator="equal">
      <formula>"Title"</formula>
    </cfRule>
  </conditionalFormatting>
  <conditionalFormatting sqref="B240">
    <cfRule type="cellIs" dxfId="6311" priority="6784" stopIfTrue="1" operator="equal">
      <formula>"Title"</formula>
    </cfRule>
  </conditionalFormatting>
  <conditionalFormatting sqref="B240">
    <cfRule type="cellIs" dxfId="6310" priority="6783" stopIfTrue="1" operator="equal">
      <formula>"Title"</formula>
    </cfRule>
  </conditionalFormatting>
  <conditionalFormatting sqref="B240">
    <cfRule type="cellIs" dxfId="6309" priority="6782" stopIfTrue="1" operator="equal">
      <formula>"Title"</formula>
    </cfRule>
  </conditionalFormatting>
  <conditionalFormatting sqref="B240">
    <cfRule type="cellIs" dxfId="6308" priority="6781" stopIfTrue="1" operator="equal">
      <formula>"Title"</formula>
    </cfRule>
  </conditionalFormatting>
  <conditionalFormatting sqref="B241">
    <cfRule type="cellIs" dxfId="6307" priority="6780" stopIfTrue="1" operator="equal">
      <formula>"Title"</formula>
    </cfRule>
  </conditionalFormatting>
  <conditionalFormatting sqref="B240">
    <cfRule type="cellIs" dxfId="6306" priority="6779" stopIfTrue="1" operator="equal">
      <formula>"Title"</formula>
    </cfRule>
  </conditionalFormatting>
  <conditionalFormatting sqref="B240">
    <cfRule type="cellIs" dxfId="6305" priority="6778" stopIfTrue="1" operator="equal">
      <formula>"Title"</formula>
    </cfRule>
  </conditionalFormatting>
  <conditionalFormatting sqref="B240">
    <cfRule type="cellIs" dxfId="6304" priority="6777" stopIfTrue="1" operator="equal">
      <formula>"Title"</formula>
    </cfRule>
  </conditionalFormatting>
  <conditionalFormatting sqref="B241">
    <cfRule type="cellIs" dxfId="6303" priority="6776" stopIfTrue="1" operator="equal">
      <formula>"Title"</formula>
    </cfRule>
  </conditionalFormatting>
  <conditionalFormatting sqref="B240">
    <cfRule type="cellIs" dxfId="6302" priority="6775" stopIfTrue="1" operator="equal">
      <formula>"Title"</formula>
    </cfRule>
  </conditionalFormatting>
  <conditionalFormatting sqref="B240">
    <cfRule type="cellIs" dxfId="6301" priority="6774" stopIfTrue="1" operator="equal">
      <formula>"Title"</formula>
    </cfRule>
  </conditionalFormatting>
  <conditionalFormatting sqref="B241">
    <cfRule type="cellIs" dxfId="6300" priority="6773" stopIfTrue="1" operator="equal">
      <formula>"Title"</formula>
    </cfRule>
  </conditionalFormatting>
  <conditionalFormatting sqref="B240">
    <cfRule type="cellIs" dxfId="6299" priority="6772" stopIfTrue="1" operator="equal">
      <formula>"Title"</formula>
    </cfRule>
  </conditionalFormatting>
  <conditionalFormatting sqref="B241">
    <cfRule type="cellIs" dxfId="6298" priority="6771" stopIfTrue="1" operator="equal">
      <formula>"Title"</formula>
    </cfRule>
  </conditionalFormatting>
  <conditionalFormatting sqref="B241">
    <cfRule type="cellIs" dxfId="6297" priority="6770" stopIfTrue="1" operator="equal">
      <formula>"Title"</formula>
    </cfRule>
  </conditionalFormatting>
  <conditionalFormatting sqref="B242">
    <cfRule type="cellIs" dxfId="6296" priority="6769" stopIfTrue="1" operator="equal">
      <formula>"Title"</formula>
    </cfRule>
  </conditionalFormatting>
  <conditionalFormatting sqref="B240">
    <cfRule type="cellIs" dxfId="6295" priority="6768" stopIfTrue="1" operator="equal">
      <formula>"Title"</formula>
    </cfRule>
  </conditionalFormatting>
  <conditionalFormatting sqref="B240">
    <cfRule type="cellIs" dxfId="6294" priority="6767" stopIfTrue="1" operator="equal">
      <formula>"Title"</formula>
    </cfRule>
  </conditionalFormatting>
  <conditionalFormatting sqref="B240">
    <cfRule type="cellIs" dxfId="6293" priority="6766" stopIfTrue="1" operator="equal">
      <formula>"Title"</formula>
    </cfRule>
  </conditionalFormatting>
  <conditionalFormatting sqref="B241">
    <cfRule type="cellIs" dxfId="6292" priority="6765" stopIfTrue="1" operator="equal">
      <formula>"Title"</formula>
    </cfRule>
  </conditionalFormatting>
  <conditionalFormatting sqref="B240">
    <cfRule type="cellIs" dxfId="6291" priority="6764" stopIfTrue="1" operator="equal">
      <formula>"Title"</formula>
    </cfRule>
  </conditionalFormatting>
  <conditionalFormatting sqref="B240">
    <cfRule type="cellIs" dxfId="6290" priority="6763" stopIfTrue="1" operator="equal">
      <formula>"Title"</formula>
    </cfRule>
  </conditionalFormatting>
  <conditionalFormatting sqref="B241">
    <cfRule type="cellIs" dxfId="6289" priority="6762" stopIfTrue="1" operator="equal">
      <formula>"Title"</formula>
    </cfRule>
  </conditionalFormatting>
  <conditionalFormatting sqref="B240">
    <cfRule type="cellIs" dxfId="6288" priority="6761" stopIfTrue="1" operator="equal">
      <formula>"Title"</formula>
    </cfRule>
  </conditionalFormatting>
  <conditionalFormatting sqref="B241">
    <cfRule type="cellIs" dxfId="6287" priority="6760" stopIfTrue="1" operator="equal">
      <formula>"Title"</formula>
    </cfRule>
  </conditionalFormatting>
  <conditionalFormatting sqref="B241">
    <cfRule type="cellIs" dxfId="6286" priority="6759" stopIfTrue="1" operator="equal">
      <formula>"Title"</formula>
    </cfRule>
  </conditionalFormatting>
  <conditionalFormatting sqref="B242">
    <cfRule type="cellIs" dxfId="6285" priority="6758" stopIfTrue="1" operator="equal">
      <formula>"Title"</formula>
    </cfRule>
  </conditionalFormatting>
  <conditionalFormatting sqref="B240">
    <cfRule type="cellIs" dxfId="6284" priority="6757" stopIfTrue="1" operator="equal">
      <formula>"Title"</formula>
    </cfRule>
  </conditionalFormatting>
  <conditionalFormatting sqref="B240">
    <cfRule type="cellIs" dxfId="6283" priority="6756" stopIfTrue="1" operator="equal">
      <formula>"Title"</formula>
    </cfRule>
  </conditionalFormatting>
  <conditionalFormatting sqref="B241">
    <cfRule type="cellIs" dxfId="6282" priority="6755" stopIfTrue="1" operator="equal">
      <formula>"Title"</formula>
    </cfRule>
  </conditionalFormatting>
  <conditionalFormatting sqref="B240">
    <cfRule type="cellIs" dxfId="6281" priority="6754" stopIfTrue="1" operator="equal">
      <formula>"Title"</formula>
    </cfRule>
  </conditionalFormatting>
  <conditionalFormatting sqref="B241">
    <cfRule type="cellIs" dxfId="6280" priority="6753" stopIfTrue="1" operator="equal">
      <formula>"Title"</formula>
    </cfRule>
  </conditionalFormatting>
  <conditionalFormatting sqref="B241">
    <cfRule type="cellIs" dxfId="6279" priority="6752" stopIfTrue="1" operator="equal">
      <formula>"Title"</formula>
    </cfRule>
  </conditionalFormatting>
  <conditionalFormatting sqref="B242">
    <cfRule type="cellIs" dxfId="6278" priority="6751" stopIfTrue="1" operator="equal">
      <formula>"Title"</formula>
    </cfRule>
  </conditionalFormatting>
  <conditionalFormatting sqref="B240">
    <cfRule type="cellIs" dxfId="6277" priority="6750" stopIfTrue="1" operator="equal">
      <formula>"Title"</formula>
    </cfRule>
  </conditionalFormatting>
  <conditionalFormatting sqref="B241">
    <cfRule type="cellIs" dxfId="6276" priority="6749" stopIfTrue="1" operator="equal">
      <formula>"Title"</formula>
    </cfRule>
  </conditionalFormatting>
  <conditionalFormatting sqref="B241">
    <cfRule type="cellIs" dxfId="6275" priority="6748" stopIfTrue="1" operator="equal">
      <formula>"Title"</formula>
    </cfRule>
  </conditionalFormatting>
  <conditionalFormatting sqref="B242">
    <cfRule type="cellIs" dxfId="6274" priority="6747" stopIfTrue="1" operator="equal">
      <formula>"Title"</formula>
    </cfRule>
  </conditionalFormatting>
  <conditionalFormatting sqref="B241">
    <cfRule type="cellIs" dxfId="6273" priority="6746" stopIfTrue="1" operator="equal">
      <formula>"Title"</formula>
    </cfRule>
  </conditionalFormatting>
  <conditionalFormatting sqref="B242">
    <cfRule type="cellIs" dxfId="6272" priority="6745" stopIfTrue="1" operator="equal">
      <formula>"Title"</formula>
    </cfRule>
  </conditionalFormatting>
  <conditionalFormatting sqref="B242">
    <cfRule type="cellIs" dxfId="6271" priority="6744" stopIfTrue="1" operator="equal">
      <formula>"Title"</formula>
    </cfRule>
  </conditionalFormatting>
  <conditionalFormatting sqref="B240">
    <cfRule type="cellIs" dxfId="6270" priority="6739" stopIfTrue="1" operator="equal">
      <formula>"Title"</formula>
    </cfRule>
  </conditionalFormatting>
  <conditionalFormatting sqref="B240">
    <cfRule type="cellIs" dxfId="6269" priority="6735" stopIfTrue="1" operator="equal">
      <formula>"Title"</formula>
    </cfRule>
  </conditionalFormatting>
  <conditionalFormatting sqref="B240">
    <cfRule type="cellIs" dxfId="6268" priority="6732" stopIfTrue="1" operator="equal">
      <formula>"Title"</formula>
    </cfRule>
  </conditionalFormatting>
  <conditionalFormatting sqref="B240">
    <cfRule type="cellIs" dxfId="6267" priority="6730" stopIfTrue="1" operator="equal">
      <formula>"Title"</formula>
    </cfRule>
  </conditionalFormatting>
  <conditionalFormatting sqref="B240">
    <cfRule type="cellIs" dxfId="6266" priority="6729" stopIfTrue="1" operator="equal">
      <formula>"Title"</formula>
    </cfRule>
  </conditionalFormatting>
  <conditionalFormatting sqref="B240">
    <cfRule type="cellIs" dxfId="6265" priority="6728" stopIfTrue="1" operator="equal">
      <formula>"Title"</formula>
    </cfRule>
  </conditionalFormatting>
  <conditionalFormatting sqref="B241">
    <cfRule type="cellIs" dxfId="6264" priority="6724" stopIfTrue="1" operator="equal">
      <formula>"Title"</formula>
    </cfRule>
  </conditionalFormatting>
  <conditionalFormatting sqref="B241">
    <cfRule type="cellIs" dxfId="6263" priority="6721" stopIfTrue="1" operator="equal">
      <formula>"Title"</formula>
    </cfRule>
  </conditionalFormatting>
  <conditionalFormatting sqref="B239:C239">
    <cfRule type="cellIs" dxfId="6262" priority="6719" stopIfTrue="1" operator="equal">
      <formula>"Title"</formula>
    </cfRule>
  </conditionalFormatting>
  <conditionalFormatting sqref="C239">
    <cfRule type="cellIs" dxfId="6261" priority="6718" stopIfTrue="1" operator="equal">
      <formula>"Adjustment to Income/Expense/Rate Base:"</formula>
    </cfRule>
  </conditionalFormatting>
  <conditionalFormatting sqref="B242">
    <cfRule type="cellIs" dxfId="6260" priority="6717" stopIfTrue="1" operator="equal">
      <formula>"Title"</formula>
    </cfRule>
  </conditionalFormatting>
  <conditionalFormatting sqref="B242">
    <cfRule type="cellIs" dxfId="6259" priority="6714" stopIfTrue="1" operator="equal">
      <formula>"Title"</formula>
    </cfRule>
  </conditionalFormatting>
  <conditionalFormatting sqref="B242">
    <cfRule type="cellIs" dxfId="6258" priority="6712" stopIfTrue="1" operator="equal">
      <formula>"Title"</formula>
    </cfRule>
  </conditionalFormatting>
  <conditionalFormatting sqref="B243">
    <cfRule type="cellIs" dxfId="6257" priority="6711" stopIfTrue="1" operator="equal">
      <formula>"Title"</formula>
    </cfRule>
  </conditionalFormatting>
  <conditionalFormatting sqref="B242">
    <cfRule type="cellIs" dxfId="6256" priority="6710" stopIfTrue="1" operator="equal">
      <formula>"Title"</formula>
    </cfRule>
  </conditionalFormatting>
  <conditionalFormatting sqref="B242">
    <cfRule type="cellIs" dxfId="6255" priority="6708" stopIfTrue="1" operator="equal">
      <formula>"Title"</formula>
    </cfRule>
  </conditionalFormatting>
  <conditionalFormatting sqref="B242">
    <cfRule type="cellIs" dxfId="6254" priority="6707" stopIfTrue="1" operator="equal">
      <formula>"Title"</formula>
    </cfRule>
  </conditionalFormatting>
  <conditionalFormatting sqref="B242">
    <cfRule type="cellIs" dxfId="6253" priority="6706" stopIfTrue="1" operator="equal">
      <formula>"Title"</formula>
    </cfRule>
  </conditionalFormatting>
  <conditionalFormatting sqref="B242">
    <cfRule type="cellIs" dxfId="6252" priority="6705" stopIfTrue="1" operator="equal">
      <formula>"Title"</formula>
    </cfRule>
  </conditionalFormatting>
  <conditionalFormatting sqref="B243">
    <cfRule type="cellIs" dxfId="6251" priority="6704" stopIfTrue="1" operator="equal">
      <formula>"Title"</formula>
    </cfRule>
  </conditionalFormatting>
  <conditionalFormatting sqref="B242">
    <cfRule type="cellIs" dxfId="6250" priority="6703" stopIfTrue="1" operator="equal">
      <formula>"Title"</formula>
    </cfRule>
  </conditionalFormatting>
  <conditionalFormatting sqref="B242">
    <cfRule type="cellIs" dxfId="6249" priority="6701" stopIfTrue="1" operator="equal">
      <formula>"Title"</formula>
    </cfRule>
  </conditionalFormatting>
  <conditionalFormatting sqref="B243">
    <cfRule type="cellIs" dxfId="6248" priority="6695" stopIfTrue="1" operator="equal">
      <formula>"Title"</formula>
    </cfRule>
  </conditionalFormatting>
  <conditionalFormatting sqref="B243">
    <cfRule type="cellIs" dxfId="6247" priority="6690" stopIfTrue="1" operator="equal">
      <formula>"Title"</formula>
    </cfRule>
  </conditionalFormatting>
  <conditionalFormatting sqref="B242">
    <cfRule type="cellIs" dxfId="6246" priority="6686" stopIfTrue="1" operator="equal">
      <formula>"Title"</formula>
    </cfRule>
  </conditionalFormatting>
  <conditionalFormatting sqref="B242">
    <cfRule type="cellIs" dxfId="6245" priority="6683" stopIfTrue="1" operator="equal">
      <formula>"Title"</formula>
    </cfRule>
  </conditionalFormatting>
  <conditionalFormatting sqref="B243">
    <cfRule type="cellIs" dxfId="6244" priority="6681" stopIfTrue="1" operator="equal">
      <formula>"Title"</formula>
    </cfRule>
  </conditionalFormatting>
  <conditionalFormatting sqref="B242">
    <cfRule type="cellIs" dxfId="6243" priority="6680" stopIfTrue="1" operator="equal">
      <formula>"Title"</formula>
    </cfRule>
  </conditionalFormatting>
  <conditionalFormatting sqref="B242">
    <cfRule type="cellIs" dxfId="6242" priority="6679" stopIfTrue="1" operator="equal">
      <formula>"Title"</formula>
    </cfRule>
  </conditionalFormatting>
  <conditionalFormatting sqref="B242">
    <cfRule type="cellIs" dxfId="6241" priority="6678" stopIfTrue="1" operator="equal">
      <formula>"Title"</formula>
    </cfRule>
  </conditionalFormatting>
  <conditionalFormatting sqref="B242">
    <cfRule type="cellIs" dxfId="6240" priority="6677" stopIfTrue="1" operator="equal">
      <formula>"Title"</formula>
    </cfRule>
  </conditionalFormatting>
  <conditionalFormatting sqref="B242">
    <cfRule type="cellIs" dxfId="6239" priority="6676" stopIfTrue="1" operator="equal">
      <formula>"Title"</formula>
    </cfRule>
  </conditionalFormatting>
  <conditionalFormatting sqref="B243">
    <cfRule type="cellIs" dxfId="6238" priority="6675" stopIfTrue="1" operator="equal">
      <formula>"Title"</formula>
    </cfRule>
  </conditionalFormatting>
  <conditionalFormatting sqref="B242">
    <cfRule type="cellIs" dxfId="6237" priority="6674" stopIfTrue="1" operator="equal">
      <formula>"Title"</formula>
    </cfRule>
  </conditionalFormatting>
  <conditionalFormatting sqref="B242">
    <cfRule type="cellIs" dxfId="6236" priority="6673" stopIfTrue="1" operator="equal">
      <formula>"Title"</formula>
    </cfRule>
  </conditionalFormatting>
  <conditionalFormatting sqref="B242">
    <cfRule type="cellIs" dxfId="6235" priority="6672" stopIfTrue="1" operator="equal">
      <formula>"Title"</formula>
    </cfRule>
  </conditionalFormatting>
  <conditionalFormatting sqref="B242">
    <cfRule type="cellIs" dxfId="6234" priority="6671" stopIfTrue="1" operator="equal">
      <formula>"Title"</formula>
    </cfRule>
  </conditionalFormatting>
  <conditionalFormatting sqref="B243">
    <cfRule type="cellIs" dxfId="6233" priority="6670" stopIfTrue="1" operator="equal">
      <formula>"Title"</formula>
    </cfRule>
  </conditionalFormatting>
  <conditionalFormatting sqref="B242">
    <cfRule type="cellIs" dxfId="6232" priority="6669" stopIfTrue="1" operator="equal">
      <formula>"Title"</formula>
    </cfRule>
  </conditionalFormatting>
  <conditionalFormatting sqref="B242">
    <cfRule type="cellIs" dxfId="6231" priority="6668" stopIfTrue="1" operator="equal">
      <formula>"Title"</formula>
    </cfRule>
  </conditionalFormatting>
  <conditionalFormatting sqref="B242">
    <cfRule type="cellIs" dxfId="6230" priority="6667" stopIfTrue="1" operator="equal">
      <formula>"Title"</formula>
    </cfRule>
  </conditionalFormatting>
  <conditionalFormatting sqref="B243">
    <cfRule type="cellIs" dxfId="6229" priority="6666" stopIfTrue="1" operator="equal">
      <formula>"Title"</formula>
    </cfRule>
  </conditionalFormatting>
  <conditionalFormatting sqref="B242">
    <cfRule type="cellIs" dxfId="6228" priority="6665" stopIfTrue="1" operator="equal">
      <formula>"Title"</formula>
    </cfRule>
  </conditionalFormatting>
  <conditionalFormatting sqref="B242">
    <cfRule type="cellIs" dxfId="6227" priority="6664" stopIfTrue="1" operator="equal">
      <formula>"Title"</formula>
    </cfRule>
  </conditionalFormatting>
  <conditionalFormatting sqref="B243">
    <cfRule type="cellIs" dxfId="6226" priority="6663" stopIfTrue="1" operator="equal">
      <formula>"Title"</formula>
    </cfRule>
  </conditionalFormatting>
  <conditionalFormatting sqref="B242">
    <cfRule type="cellIs" dxfId="6225" priority="6662" stopIfTrue="1" operator="equal">
      <formula>"Title"</formula>
    </cfRule>
  </conditionalFormatting>
  <conditionalFormatting sqref="B243">
    <cfRule type="cellIs" dxfId="6224" priority="6661" stopIfTrue="1" operator="equal">
      <formula>"Title"</formula>
    </cfRule>
  </conditionalFormatting>
  <conditionalFormatting sqref="B243">
    <cfRule type="cellIs" dxfId="6223" priority="6660" stopIfTrue="1" operator="equal">
      <formula>"Title"</formula>
    </cfRule>
  </conditionalFormatting>
  <conditionalFormatting sqref="B244">
    <cfRule type="cellIs" dxfId="6222" priority="6659" stopIfTrue="1" operator="equal">
      <formula>"Title"</formula>
    </cfRule>
  </conditionalFormatting>
  <conditionalFormatting sqref="B242">
    <cfRule type="cellIs" dxfId="6221" priority="6658" stopIfTrue="1" operator="equal">
      <formula>"Title"</formula>
    </cfRule>
  </conditionalFormatting>
  <conditionalFormatting sqref="B242">
    <cfRule type="cellIs" dxfId="6220" priority="6657" stopIfTrue="1" operator="equal">
      <formula>"Title"</formula>
    </cfRule>
  </conditionalFormatting>
  <conditionalFormatting sqref="B242">
    <cfRule type="cellIs" dxfId="6219" priority="6656" stopIfTrue="1" operator="equal">
      <formula>"Title"</formula>
    </cfRule>
  </conditionalFormatting>
  <conditionalFormatting sqref="B242">
    <cfRule type="cellIs" dxfId="6218" priority="6655" stopIfTrue="1" operator="equal">
      <formula>"Title"</formula>
    </cfRule>
  </conditionalFormatting>
  <conditionalFormatting sqref="B242">
    <cfRule type="cellIs" dxfId="6217" priority="6654" stopIfTrue="1" operator="equal">
      <formula>"Title"</formula>
    </cfRule>
  </conditionalFormatting>
  <conditionalFormatting sqref="B242">
    <cfRule type="cellIs" dxfId="6216" priority="6653" stopIfTrue="1" operator="equal">
      <formula>"Title"</formula>
    </cfRule>
  </conditionalFormatting>
  <conditionalFormatting sqref="B243">
    <cfRule type="cellIs" dxfId="6215" priority="6652" stopIfTrue="1" operator="equal">
      <formula>"Title"</formula>
    </cfRule>
  </conditionalFormatting>
  <conditionalFormatting sqref="B242">
    <cfRule type="cellIs" dxfId="6214" priority="6651" stopIfTrue="1" operator="equal">
      <formula>"Title"</formula>
    </cfRule>
  </conditionalFormatting>
  <conditionalFormatting sqref="B242">
    <cfRule type="cellIs" dxfId="6213" priority="6650" stopIfTrue="1" operator="equal">
      <formula>"Title"</formula>
    </cfRule>
  </conditionalFormatting>
  <conditionalFormatting sqref="B242">
    <cfRule type="cellIs" dxfId="6212" priority="6649" stopIfTrue="1" operator="equal">
      <formula>"Title"</formula>
    </cfRule>
  </conditionalFormatting>
  <conditionalFormatting sqref="B242">
    <cfRule type="cellIs" dxfId="6211" priority="6648" stopIfTrue="1" operator="equal">
      <formula>"Title"</formula>
    </cfRule>
  </conditionalFormatting>
  <conditionalFormatting sqref="B243">
    <cfRule type="cellIs" dxfId="6210" priority="6647" stopIfTrue="1" operator="equal">
      <formula>"Title"</formula>
    </cfRule>
  </conditionalFormatting>
  <conditionalFormatting sqref="B242">
    <cfRule type="cellIs" dxfId="6209" priority="6646" stopIfTrue="1" operator="equal">
      <formula>"Title"</formula>
    </cfRule>
  </conditionalFormatting>
  <conditionalFormatting sqref="B242">
    <cfRule type="cellIs" dxfId="6208" priority="6645" stopIfTrue="1" operator="equal">
      <formula>"Title"</formula>
    </cfRule>
  </conditionalFormatting>
  <conditionalFormatting sqref="B242">
    <cfRule type="cellIs" dxfId="6207" priority="6644" stopIfTrue="1" operator="equal">
      <formula>"Title"</formula>
    </cfRule>
  </conditionalFormatting>
  <conditionalFormatting sqref="B243">
    <cfRule type="cellIs" dxfId="6206" priority="6643" stopIfTrue="1" operator="equal">
      <formula>"Title"</formula>
    </cfRule>
  </conditionalFormatting>
  <conditionalFormatting sqref="B242">
    <cfRule type="cellIs" dxfId="6205" priority="6642" stopIfTrue="1" operator="equal">
      <formula>"Title"</formula>
    </cfRule>
  </conditionalFormatting>
  <conditionalFormatting sqref="B242">
    <cfRule type="cellIs" dxfId="6204" priority="6641" stopIfTrue="1" operator="equal">
      <formula>"Title"</formula>
    </cfRule>
  </conditionalFormatting>
  <conditionalFormatting sqref="B243">
    <cfRule type="cellIs" dxfId="6203" priority="6640" stopIfTrue="1" operator="equal">
      <formula>"Title"</formula>
    </cfRule>
  </conditionalFormatting>
  <conditionalFormatting sqref="B242">
    <cfRule type="cellIs" dxfId="6202" priority="6639" stopIfTrue="1" operator="equal">
      <formula>"Title"</formula>
    </cfRule>
  </conditionalFormatting>
  <conditionalFormatting sqref="B243">
    <cfRule type="cellIs" dxfId="6201" priority="6638" stopIfTrue="1" operator="equal">
      <formula>"Title"</formula>
    </cfRule>
  </conditionalFormatting>
  <conditionalFormatting sqref="B243">
    <cfRule type="cellIs" dxfId="6200" priority="6637" stopIfTrue="1" operator="equal">
      <formula>"Title"</formula>
    </cfRule>
  </conditionalFormatting>
  <conditionalFormatting sqref="B244">
    <cfRule type="cellIs" dxfId="6199" priority="6636" stopIfTrue="1" operator="equal">
      <formula>"Title"</formula>
    </cfRule>
  </conditionalFormatting>
  <conditionalFormatting sqref="B242">
    <cfRule type="cellIs" dxfId="6198" priority="6635" stopIfTrue="1" operator="equal">
      <formula>"Title"</formula>
    </cfRule>
  </conditionalFormatting>
  <conditionalFormatting sqref="B242">
    <cfRule type="cellIs" dxfId="6197" priority="6634" stopIfTrue="1" operator="equal">
      <formula>"Title"</formula>
    </cfRule>
  </conditionalFormatting>
  <conditionalFormatting sqref="B242">
    <cfRule type="cellIs" dxfId="6196" priority="6633" stopIfTrue="1" operator="equal">
      <formula>"Title"</formula>
    </cfRule>
  </conditionalFormatting>
  <conditionalFormatting sqref="B243">
    <cfRule type="cellIs" dxfId="6195" priority="6632" stopIfTrue="1" operator="equal">
      <formula>"Title"</formula>
    </cfRule>
  </conditionalFormatting>
  <conditionalFormatting sqref="B242">
    <cfRule type="cellIs" dxfId="6194" priority="6631" stopIfTrue="1" operator="equal">
      <formula>"Title"</formula>
    </cfRule>
  </conditionalFormatting>
  <conditionalFormatting sqref="B242">
    <cfRule type="cellIs" dxfId="6193" priority="6630" stopIfTrue="1" operator="equal">
      <formula>"Title"</formula>
    </cfRule>
  </conditionalFormatting>
  <conditionalFormatting sqref="B243">
    <cfRule type="cellIs" dxfId="6192" priority="6629" stopIfTrue="1" operator="equal">
      <formula>"Title"</formula>
    </cfRule>
  </conditionalFormatting>
  <conditionalFormatting sqref="B242">
    <cfRule type="cellIs" dxfId="6191" priority="6628" stopIfTrue="1" operator="equal">
      <formula>"Title"</formula>
    </cfRule>
  </conditionalFormatting>
  <conditionalFormatting sqref="B243">
    <cfRule type="cellIs" dxfId="6190" priority="6627" stopIfTrue="1" operator="equal">
      <formula>"Title"</formula>
    </cfRule>
  </conditionalFormatting>
  <conditionalFormatting sqref="B243">
    <cfRule type="cellIs" dxfId="6189" priority="6626" stopIfTrue="1" operator="equal">
      <formula>"Title"</formula>
    </cfRule>
  </conditionalFormatting>
  <conditionalFormatting sqref="B244">
    <cfRule type="cellIs" dxfId="6188" priority="6625" stopIfTrue="1" operator="equal">
      <formula>"Title"</formula>
    </cfRule>
  </conditionalFormatting>
  <conditionalFormatting sqref="B242">
    <cfRule type="cellIs" dxfId="6187" priority="6624" stopIfTrue="1" operator="equal">
      <formula>"Title"</formula>
    </cfRule>
  </conditionalFormatting>
  <conditionalFormatting sqref="B242">
    <cfRule type="cellIs" dxfId="6186" priority="6623" stopIfTrue="1" operator="equal">
      <formula>"Title"</formula>
    </cfRule>
  </conditionalFormatting>
  <conditionalFormatting sqref="B243">
    <cfRule type="cellIs" dxfId="6185" priority="6622" stopIfTrue="1" operator="equal">
      <formula>"Title"</formula>
    </cfRule>
  </conditionalFormatting>
  <conditionalFormatting sqref="B242">
    <cfRule type="cellIs" dxfId="6184" priority="6621" stopIfTrue="1" operator="equal">
      <formula>"Title"</formula>
    </cfRule>
  </conditionalFormatting>
  <conditionalFormatting sqref="B243">
    <cfRule type="cellIs" dxfId="6183" priority="6620" stopIfTrue="1" operator="equal">
      <formula>"Title"</formula>
    </cfRule>
  </conditionalFormatting>
  <conditionalFormatting sqref="B243">
    <cfRule type="cellIs" dxfId="6182" priority="6619" stopIfTrue="1" operator="equal">
      <formula>"Title"</formula>
    </cfRule>
  </conditionalFormatting>
  <conditionalFormatting sqref="B244">
    <cfRule type="cellIs" dxfId="6181" priority="6618" stopIfTrue="1" operator="equal">
      <formula>"Title"</formula>
    </cfRule>
  </conditionalFormatting>
  <conditionalFormatting sqref="B242">
    <cfRule type="cellIs" dxfId="6180" priority="6617" stopIfTrue="1" operator="equal">
      <formula>"Title"</formula>
    </cfRule>
  </conditionalFormatting>
  <conditionalFormatting sqref="B243">
    <cfRule type="cellIs" dxfId="6179" priority="6616" stopIfTrue="1" operator="equal">
      <formula>"Title"</formula>
    </cfRule>
  </conditionalFormatting>
  <conditionalFormatting sqref="B243">
    <cfRule type="cellIs" dxfId="6178" priority="6615" stopIfTrue="1" operator="equal">
      <formula>"Title"</formula>
    </cfRule>
  </conditionalFormatting>
  <conditionalFormatting sqref="B244">
    <cfRule type="cellIs" dxfId="6177" priority="6614" stopIfTrue="1" operator="equal">
      <formula>"Title"</formula>
    </cfRule>
  </conditionalFormatting>
  <conditionalFormatting sqref="B243">
    <cfRule type="cellIs" dxfId="6176" priority="6613" stopIfTrue="1" operator="equal">
      <formula>"Title"</formula>
    </cfRule>
  </conditionalFormatting>
  <conditionalFormatting sqref="B244">
    <cfRule type="cellIs" dxfId="6175" priority="6612" stopIfTrue="1" operator="equal">
      <formula>"Title"</formula>
    </cfRule>
  </conditionalFormatting>
  <conditionalFormatting sqref="B244">
    <cfRule type="cellIs" dxfId="6174" priority="6611" stopIfTrue="1" operator="equal">
      <formula>"Title"</formula>
    </cfRule>
  </conditionalFormatting>
  <conditionalFormatting sqref="B242">
    <cfRule type="cellIs" dxfId="6173" priority="6610" stopIfTrue="1" operator="equal">
      <formula>"Title"</formula>
    </cfRule>
  </conditionalFormatting>
  <conditionalFormatting sqref="B245">
    <cfRule type="cellIs" dxfId="6172" priority="6609" stopIfTrue="1" operator="equal">
      <formula>"Title"</formula>
    </cfRule>
  </conditionalFormatting>
  <conditionalFormatting sqref="B242">
    <cfRule type="cellIs" dxfId="6171" priority="6608" stopIfTrue="1" operator="equal">
      <formula>"Title"</formula>
    </cfRule>
  </conditionalFormatting>
  <conditionalFormatting sqref="B242">
    <cfRule type="cellIs" dxfId="6170" priority="6607" stopIfTrue="1" operator="equal">
      <formula>"Title"</formula>
    </cfRule>
  </conditionalFormatting>
  <conditionalFormatting sqref="B242">
    <cfRule type="cellIs" dxfId="6169" priority="6606" stopIfTrue="1" operator="equal">
      <formula>"Title"</formula>
    </cfRule>
  </conditionalFormatting>
  <conditionalFormatting sqref="B242">
    <cfRule type="cellIs" dxfId="6168" priority="6605" stopIfTrue="1" operator="equal">
      <formula>"Title"</formula>
    </cfRule>
  </conditionalFormatting>
  <conditionalFormatting sqref="B242">
    <cfRule type="cellIs" dxfId="6167" priority="6604" stopIfTrue="1" operator="equal">
      <formula>"Title"</formula>
    </cfRule>
  </conditionalFormatting>
  <conditionalFormatting sqref="B243">
    <cfRule type="cellIs" dxfId="6166" priority="6603" stopIfTrue="1" operator="equal">
      <formula>"Title"</formula>
    </cfRule>
  </conditionalFormatting>
  <conditionalFormatting sqref="B242">
    <cfRule type="cellIs" dxfId="6165" priority="6602" stopIfTrue="1" operator="equal">
      <formula>"Title"</formula>
    </cfRule>
  </conditionalFormatting>
  <conditionalFormatting sqref="B242">
    <cfRule type="cellIs" dxfId="6164" priority="6601" stopIfTrue="1" operator="equal">
      <formula>"Title"</formula>
    </cfRule>
  </conditionalFormatting>
  <conditionalFormatting sqref="B242">
    <cfRule type="cellIs" dxfId="6163" priority="6600" stopIfTrue="1" operator="equal">
      <formula>"Title"</formula>
    </cfRule>
  </conditionalFormatting>
  <conditionalFormatting sqref="B242">
    <cfRule type="cellIs" dxfId="6162" priority="6599" stopIfTrue="1" operator="equal">
      <formula>"Title"</formula>
    </cfRule>
  </conditionalFormatting>
  <conditionalFormatting sqref="B243">
    <cfRule type="cellIs" dxfId="6161" priority="6598" stopIfTrue="1" operator="equal">
      <formula>"Title"</formula>
    </cfRule>
  </conditionalFormatting>
  <conditionalFormatting sqref="B242">
    <cfRule type="cellIs" dxfId="6160" priority="6597" stopIfTrue="1" operator="equal">
      <formula>"Title"</formula>
    </cfRule>
  </conditionalFormatting>
  <conditionalFormatting sqref="B242">
    <cfRule type="cellIs" dxfId="6159" priority="6596" stopIfTrue="1" operator="equal">
      <formula>"Title"</formula>
    </cfRule>
  </conditionalFormatting>
  <conditionalFormatting sqref="B242">
    <cfRule type="cellIs" dxfId="6158" priority="6595" stopIfTrue="1" operator="equal">
      <formula>"Title"</formula>
    </cfRule>
  </conditionalFormatting>
  <conditionalFormatting sqref="B243">
    <cfRule type="cellIs" dxfId="6157" priority="6594" stopIfTrue="1" operator="equal">
      <formula>"Title"</formula>
    </cfRule>
  </conditionalFormatting>
  <conditionalFormatting sqref="B242">
    <cfRule type="cellIs" dxfId="6156" priority="6593" stopIfTrue="1" operator="equal">
      <formula>"Title"</formula>
    </cfRule>
  </conditionalFormatting>
  <conditionalFormatting sqref="B242">
    <cfRule type="cellIs" dxfId="6155" priority="6592" stopIfTrue="1" operator="equal">
      <formula>"Title"</formula>
    </cfRule>
  </conditionalFormatting>
  <conditionalFormatting sqref="B243">
    <cfRule type="cellIs" dxfId="6154" priority="6591" stopIfTrue="1" operator="equal">
      <formula>"Title"</formula>
    </cfRule>
  </conditionalFormatting>
  <conditionalFormatting sqref="B242">
    <cfRule type="cellIs" dxfId="6153" priority="6590" stopIfTrue="1" operator="equal">
      <formula>"Title"</formula>
    </cfRule>
  </conditionalFormatting>
  <conditionalFormatting sqref="B243">
    <cfRule type="cellIs" dxfId="6152" priority="6589" stopIfTrue="1" operator="equal">
      <formula>"Title"</formula>
    </cfRule>
  </conditionalFormatting>
  <conditionalFormatting sqref="B243">
    <cfRule type="cellIs" dxfId="6151" priority="6588" stopIfTrue="1" operator="equal">
      <formula>"Title"</formula>
    </cfRule>
  </conditionalFormatting>
  <conditionalFormatting sqref="B244">
    <cfRule type="cellIs" dxfId="6150" priority="6587" stopIfTrue="1" operator="equal">
      <formula>"Title"</formula>
    </cfRule>
  </conditionalFormatting>
  <conditionalFormatting sqref="B241:C241">
    <cfRule type="cellIs" dxfId="6149" priority="6586" stopIfTrue="1" operator="equal">
      <formula>"Title"</formula>
    </cfRule>
  </conditionalFormatting>
  <conditionalFormatting sqref="C241">
    <cfRule type="cellIs" dxfId="6148" priority="6585" stopIfTrue="1" operator="equal">
      <formula>"Adjustment to Income/Expense/Rate Base:"</formula>
    </cfRule>
  </conditionalFormatting>
  <conditionalFormatting sqref="B232">
    <cfRule type="cellIs" dxfId="6147" priority="6584" stopIfTrue="1" operator="equal">
      <formula>"Title"</formula>
    </cfRule>
  </conditionalFormatting>
  <conditionalFormatting sqref="B235">
    <cfRule type="cellIs" dxfId="6146" priority="6583" stopIfTrue="1" operator="equal">
      <formula>"Title"</formula>
    </cfRule>
  </conditionalFormatting>
  <conditionalFormatting sqref="B233">
    <cfRule type="cellIs" dxfId="6145" priority="6582" stopIfTrue="1" operator="equal">
      <formula>"Title"</formula>
    </cfRule>
  </conditionalFormatting>
  <conditionalFormatting sqref="B236">
    <cfRule type="cellIs" dxfId="6144" priority="6581" stopIfTrue="1" operator="equal">
      <formula>"Title"</formula>
    </cfRule>
  </conditionalFormatting>
  <conditionalFormatting sqref="B233">
    <cfRule type="cellIs" dxfId="6143" priority="6580" stopIfTrue="1" operator="equal">
      <formula>"Title"</formula>
    </cfRule>
  </conditionalFormatting>
  <conditionalFormatting sqref="B236">
    <cfRule type="cellIs" dxfId="6142" priority="6579" stopIfTrue="1" operator="equal">
      <formula>"Title"</formula>
    </cfRule>
  </conditionalFormatting>
  <conditionalFormatting sqref="B234">
    <cfRule type="cellIs" dxfId="6141" priority="6578" stopIfTrue="1" operator="equal">
      <formula>"Title"</formula>
    </cfRule>
  </conditionalFormatting>
  <conditionalFormatting sqref="B237">
    <cfRule type="cellIs" dxfId="6140" priority="6577" stopIfTrue="1" operator="equal">
      <formula>"Title"</formula>
    </cfRule>
  </conditionalFormatting>
  <conditionalFormatting sqref="B233">
    <cfRule type="cellIs" dxfId="6139" priority="6576" stopIfTrue="1" operator="equal">
      <formula>"Title"</formula>
    </cfRule>
  </conditionalFormatting>
  <conditionalFormatting sqref="B236">
    <cfRule type="cellIs" dxfId="6138" priority="6575" stopIfTrue="1" operator="equal">
      <formula>"Title"</formula>
    </cfRule>
  </conditionalFormatting>
  <conditionalFormatting sqref="B234">
    <cfRule type="cellIs" dxfId="6137" priority="6574" stopIfTrue="1" operator="equal">
      <formula>"Title"</formula>
    </cfRule>
  </conditionalFormatting>
  <conditionalFormatting sqref="B237">
    <cfRule type="cellIs" dxfId="6136" priority="6573" stopIfTrue="1" operator="equal">
      <formula>"Title"</formula>
    </cfRule>
  </conditionalFormatting>
  <conditionalFormatting sqref="B234">
    <cfRule type="cellIs" dxfId="6135" priority="6572" stopIfTrue="1" operator="equal">
      <formula>"Title"</formula>
    </cfRule>
  </conditionalFormatting>
  <conditionalFormatting sqref="B237">
    <cfRule type="cellIs" dxfId="6134" priority="6571" stopIfTrue="1" operator="equal">
      <formula>"Title"</formula>
    </cfRule>
  </conditionalFormatting>
  <conditionalFormatting sqref="B235">
    <cfRule type="cellIs" dxfId="6133" priority="6570" stopIfTrue="1" operator="equal">
      <formula>"Title"</formula>
    </cfRule>
  </conditionalFormatting>
  <conditionalFormatting sqref="B238">
    <cfRule type="cellIs" dxfId="6132" priority="6569" stopIfTrue="1" operator="equal">
      <formula>"Title"</formula>
    </cfRule>
  </conditionalFormatting>
  <conditionalFormatting sqref="B233">
    <cfRule type="cellIs" dxfId="6131" priority="6568" stopIfTrue="1" operator="equal">
      <formula>"Title"</formula>
    </cfRule>
  </conditionalFormatting>
  <conditionalFormatting sqref="B236">
    <cfRule type="cellIs" dxfId="6130" priority="6567" stopIfTrue="1" operator="equal">
      <formula>"Title"</formula>
    </cfRule>
  </conditionalFormatting>
  <conditionalFormatting sqref="B234">
    <cfRule type="cellIs" dxfId="6129" priority="6566" stopIfTrue="1" operator="equal">
      <formula>"Title"</formula>
    </cfRule>
  </conditionalFormatting>
  <conditionalFormatting sqref="B237">
    <cfRule type="cellIs" dxfId="6128" priority="6565" stopIfTrue="1" operator="equal">
      <formula>"Title"</formula>
    </cfRule>
  </conditionalFormatting>
  <conditionalFormatting sqref="B234">
    <cfRule type="cellIs" dxfId="6127" priority="6564" stopIfTrue="1" operator="equal">
      <formula>"Title"</formula>
    </cfRule>
  </conditionalFormatting>
  <conditionalFormatting sqref="B237">
    <cfRule type="cellIs" dxfId="6126" priority="6563" stopIfTrue="1" operator="equal">
      <formula>"Title"</formula>
    </cfRule>
  </conditionalFormatting>
  <conditionalFormatting sqref="B235">
    <cfRule type="cellIs" dxfId="6125" priority="6562" stopIfTrue="1" operator="equal">
      <formula>"Title"</formula>
    </cfRule>
  </conditionalFormatting>
  <conditionalFormatting sqref="B238">
    <cfRule type="cellIs" dxfId="6124" priority="6561" stopIfTrue="1" operator="equal">
      <formula>"Title"</formula>
    </cfRule>
  </conditionalFormatting>
  <conditionalFormatting sqref="B234">
    <cfRule type="cellIs" dxfId="6123" priority="6560" stopIfTrue="1" operator="equal">
      <formula>"Title"</formula>
    </cfRule>
  </conditionalFormatting>
  <conditionalFormatting sqref="B237">
    <cfRule type="cellIs" dxfId="6122" priority="6559" stopIfTrue="1" operator="equal">
      <formula>"Title"</formula>
    </cfRule>
  </conditionalFormatting>
  <conditionalFormatting sqref="B235">
    <cfRule type="cellIs" dxfId="6121" priority="6558" stopIfTrue="1" operator="equal">
      <formula>"Title"</formula>
    </cfRule>
  </conditionalFormatting>
  <conditionalFormatting sqref="B238">
    <cfRule type="cellIs" dxfId="6120" priority="6557" stopIfTrue="1" operator="equal">
      <formula>"Title"</formula>
    </cfRule>
  </conditionalFormatting>
  <conditionalFormatting sqref="B235">
    <cfRule type="cellIs" dxfId="6119" priority="6556" stopIfTrue="1" operator="equal">
      <formula>"Title"</formula>
    </cfRule>
  </conditionalFormatting>
  <conditionalFormatting sqref="B238">
    <cfRule type="cellIs" dxfId="6118" priority="6555" stopIfTrue="1" operator="equal">
      <formula>"Title"</formula>
    </cfRule>
  </conditionalFormatting>
  <conditionalFormatting sqref="B236">
    <cfRule type="cellIs" dxfId="6117" priority="6554" stopIfTrue="1" operator="equal">
      <formula>"Title"</formula>
    </cfRule>
  </conditionalFormatting>
  <conditionalFormatting sqref="B229">
    <cfRule type="cellIs" dxfId="6116" priority="5726" stopIfTrue="1" operator="equal">
      <formula>"Title"</formula>
    </cfRule>
  </conditionalFormatting>
  <conditionalFormatting sqref="B233">
    <cfRule type="cellIs" dxfId="6115" priority="6553" stopIfTrue="1" operator="equal">
      <formula>"Title"</formula>
    </cfRule>
  </conditionalFormatting>
  <conditionalFormatting sqref="B236">
    <cfRule type="cellIs" dxfId="6114" priority="6552" stopIfTrue="1" operator="equal">
      <formula>"Title"</formula>
    </cfRule>
  </conditionalFormatting>
  <conditionalFormatting sqref="B234">
    <cfRule type="cellIs" dxfId="6113" priority="6551" stopIfTrue="1" operator="equal">
      <formula>"Title"</formula>
    </cfRule>
  </conditionalFormatting>
  <conditionalFormatting sqref="B237">
    <cfRule type="cellIs" dxfId="6112" priority="6550" stopIfTrue="1" operator="equal">
      <formula>"Title"</formula>
    </cfRule>
  </conditionalFormatting>
  <conditionalFormatting sqref="B234">
    <cfRule type="cellIs" dxfId="6111" priority="6549" stopIfTrue="1" operator="equal">
      <formula>"Title"</formula>
    </cfRule>
  </conditionalFormatting>
  <conditionalFormatting sqref="B237">
    <cfRule type="cellIs" dxfId="6110" priority="6548" stopIfTrue="1" operator="equal">
      <formula>"Title"</formula>
    </cfRule>
  </conditionalFormatting>
  <conditionalFormatting sqref="B235">
    <cfRule type="cellIs" dxfId="6109" priority="6547" stopIfTrue="1" operator="equal">
      <formula>"Title"</formula>
    </cfRule>
  </conditionalFormatting>
  <conditionalFormatting sqref="B238">
    <cfRule type="cellIs" dxfId="6108" priority="6546" stopIfTrue="1" operator="equal">
      <formula>"Title"</formula>
    </cfRule>
  </conditionalFormatting>
  <conditionalFormatting sqref="B234">
    <cfRule type="cellIs" dxfId="6107" priority="6545" stopIfTrue="1" operator="equal">
      <formula>"Title"</formula>
    </cfRule>
  </conditionalFormatting>
  <conditionalFormatting sqref="B237">
    <cfRule type="cellIs" dxfId="6106" priority="6544" stopIfTrue="1" operator="equal">
      <formula>"Title"</formula>
    </cfRule>
  </conditionalFormatting>
  <conditionalFormatting sqref="B235">
    <cfRule type="cellIs" dxfId="6105" priority="6543" stopIfTrue="1" operator="equal">
      <formula>"Title"</formula>
    </cfRule>
  </conditionalFormatting>
  <conditionalFormatting sqref="B238">
    <cfRule type="cellIs" dxfId="6104" priority="6542" stopIfTrue="1" operator="equal">
      <formula>"Title"</formula>
    </cfRule>
  </conditionalFormatting>
  <conditionalFormatting sqref="B235">
    <cfRule type="cellIs" dxfId="6103" priority="6541" stopIfTrue="1" operator="equal">
      <formula>"Title"</formula>
    </cfRule>
  </conditionalFormatting>
  <conditionalFormatting sqref="B238">
    <cfRule type="cellIs" dxfId="6102" priority="6540" stopIfTrue="1" operator="equal">
      <formula>"Title"</formula>
    </cfRule>
  </conditionalFormatting>
  <conditionalFormatting sqref="B236">
    <cfRule type="cellIs" dxfId="6101" priority="6539" stopIfTrue="1" operator="equal">
      <formula>"Title"</formula>
    </cfRule>
  </conditionalFormatting>
  <conditionalFormatting sqref="B230">
    <cfRule type="cellIs" dxfId="6100" priority="5710" stopIfTrue="1" operator="equal">
      <formula>"Title"</formula>
    </cfRule>
  </conditionalFormatting>
  <conditionalFormatting sqref="B234">
    <cfRule type="cellIs" dxfId="6099" priority="6538" stopIfTrue="1" operator="equal">
      <formula>"Title"</formula>
    </cfRule>
  </conditionalFormatting>
  <conditionalFormatting sqref="B237">
    <cfRule type="cellIs" dxfId="6098" priority="6537" stopIfTrue="1" operator="equal">
      <formula>"Title"</formula>
    </cfRule>
  </conditionalFormatting>
  <conditionalFormatting sqref="B235">
    <cfRule type="cellIs" dxfId="6097" priority="6536" stopIfTrue="1" operator="equal">
      <formula>"Title"</formula>
    </cfRule>
  </conditionalFormatting>
  <conditionalFormatting sqref="B238">
    <cfRule type="cellIs" dxfId="6096" priority="6535" stopIfTrue="1" operator="equal">
      <formula>"Title"</formula>
    </cfRule>
  </conditionalFormatting>
  <conditionalFormatting sqref="B235">
    <cfRule type="cellIs" dxfId="6095" priority="6534" stopIfTrue="1" operator="equal">
      <formula>"Title"</formula>
    </cfRule>
  </conditionalFormatting>
  <conditionalFormatting sqref="B238">
    <cfRule type="cellIs" dxfId="6094" priority="6533" stopIfTrue="1" operator="equal">
      <formula>"Title"</formula>
    </cfRule>
  </conditionalFormatting>
  <conditionalFormatting sqref="B236">
    <cfRule type="cellIs" dxfId="6093" priority="6532" stopIfTrue="1" operator="equal">
      <formula>"Title"</formula>
    </cfRule>
  </conditionalFormatting>
  <conditionalFormatting sqref="B235">
    <cfRule type="cellIs" dxfId="6092" priority="5702" stopIfTrue="1" operator="equal">
      <formula>"Title"</formula>
    </cfRule>
  </conditionalFormatting>
  <conditionalFormatting sqref="B235">
    <cfRule type="cellIs" dxfId="6091" priority="6531" stopIfTrue="1" operator="equal">
      <formula>"Title"</formula>
    </cfRule>
  </conditionalFormatting>
  <conditionalFormatting sqref="B238">
    <cfRule type="cellIs" dxfId="6090" priority="6530" stopIfTrue="1" operator="equal">
      <formula>"Title"</formula>
    </cfRule>
  </conditionalFormatting>
  <conditionalFormatting sqref="B236">
    <cfRule type="cellIs" dxfId="6089" priority="6529" stopIfTrue="1" operator="equal">
      <formula>"Title"</formula>
    </cfRule>
  </conditionalFormatting>
  <conditionalFormatting sqref="B236">
    <cfRule type="cellIs" dxfId="6088" priority="5698" stopIfTrue="1" operator="equal">
      <formula>"Title"</formula>
    </cfRule>
  </conditionalFormatting>
  <conditionalFormatting sqref="B236">
    <cfRule type="cellIs" dxfId="6087" priority="6528" stopIfTrue="1" operator="equal">
      <formula>"Title"</formula>
    </cfRule>
  </conditionalFormatting>
  <conditionalFormatting sqref="B237">
    <cfRule type="cellIs" dxfId="6086" priority="5696" stopIfTrue="1" operator="equal">
      <formula>"Title"</formula>
    </cfRule>
  </conditionalFormatting>
  <conditionalFormatting sqref="B237">
    <cfRule type="cellIs" dxfId="6085" priority="6527" stopIfTrue="1" operator="equal">
      <formula>"Title"</formula>
    </cfRule>
  </conditionalFormatting>
  <conditionalFormatting sqref="B240">
    <cfRule type="cellIs" dxfId="6084" priority="6526" stopIfTrue="1" operator="equal">
      <formula>"Title"</formula>
    </cfRule>
  </conditionalFormatting>
  <conditionalFormatting sqref="B217:C217">
    <cfRule type="cellIs" dxfId="6083" priority="6525" stopIfTrue="1" operator="equal">
      <formula>"Title"</formula>
    </cfRule>
  </conditionalFormatting>
  <conditionalFormatting sqref="C217">
    <cfRule type="cellIs" dxfId="6082" priority="6524" stopIfTrue="1" operator="equal">
      <formula>"Adjustment to Income/Expense/Rate Base:"</formula>
    </cfRule>
  </conditionalFormatting>
  <conditionalFormatting sqref="B225">
    <cfRule type="cellIs" dxfId="6081" priority="6523" stopIfTrue="1" operator="equal">
      <formula>"Title"</formula>
    </cfRule>
  </conditionalFormatting>
  <conditionalFormatting sqref="B228">
    <cfRule type="cellIs" dxfId="6080" priority="6522" stopIfTrue="1" operator="equal">
      <formula>"Title"</formula>
    </cfRule>
  </conditionalFormatting>
  <conditionalFormatting sqref="B226">
    <cfRule type="cellIs" dxfId="6079" priority="6521" stopIfTrue="1" operator="equal">
      <formula>"Title"</formula>
    </cfRule>
  </conditionalFormatting>
  <conditionalFormatting sqref="B229">
    <cfRule type="cellIs" dxfId="6078" priority="6520" stopIfTrue="1" operator="equal">
      <formula>"Title"</formula>
    </cfRule>
  </conditionalFormatting>
  <conditionalFormatting sqref="B226">
    <cfRule type="cellIs" dxfId="6077" priority="6519" stopIfTrue="1" operator="equal">
      <formula>"Title"</formula>
    </cfRule>
  </conditionalFormatting>
  <conditionalFormatting sqref="B229">
    <cfRule type="cellIs" dxfId="6076" priority="6518" stopIfTrue="1" operator="equal">
      <formula>"Title"</formula>
    </cfRule>
  </conditionalFormatting>
  <conditionalFormatting sqref="B227">
    <cfRule type="cellIs" dxfId="6075" priority="6517" stopIfTrue="1" operator="equal">
      <formula>"Title"</formula>
    </cfRule>
  </conditionalFormatting>
  <conditionalFormatting sqref="B230">
    <cfRule type="cellIs" dxfId="6074" priority="6516" stopIfTrue="1" operator="equal">
      <formula>"Title"</formula>
    </cfRule>
  </conditionalFormatting>
  <conditionalFormatting sqref="B226">
    <cfRule type="cellIs" dxfId="6073" priority="6515" stopIfTrue="1" operator="equal">
      <formula>"Title"</formula>
    </cfRule>
  </conditionalFormatting>
  <conditionalFormatting sqref="B229">
    <cfRule type="cellIs" dxfId="6072" priority="6514" stopIfTrue="1" operator="equal">
      <formula>"Title"</formula>
    </cfRule>
  </conditionalFormatting>
  <conditionalFormatting sqref="B227">
    <cfRule type="cellIs" dxfId="6071" priority="6513" stopIfTrue="1" operator="equal">
      <formula>"Title"</formula>
    </cfRule>
  </conditionalFormatting>
  <conditionalFormatting sqref="B230">
    <cfRule type="cellIs" dxfId="6070" priority="6512" stopIfTrue="1" operator="equal">
      <formula>"Title"</formula>
    </cfRule>
  </conditionalFormatting>
  <conditionalFormatting sqref="B227">
    <cfRule type="cellIs" dxfId="6069" priority="6511" stopIfTrue="1" operator="equal">
      <formula>"Title"</formula>
    </cfRule>
  </conditionalFormatting>
  <conditionalFormatting sqref="B230">
    <cfRule type="cellIs" dxfId="6068" priority="6510" stopIfTrue="1" operator="equal">
      <formula>"Title"</formula>
    </cfRule>
  </conditionalFormatting>
  <conditionalFormatting sqref="B228">
    <cfRule type="cellIs" dxfId="6067" priority="6509" stopIfTrue="1" operator="equal">
      <formula>"Title"</formula>
    </cfRule>
  </conditionalFormatting>
  <conditionalFormatting sqref="B231">
    <cfRule type="cellIs" dxfId="6066" priority="6508" stopIfTrue="1" operator="equal">
      <formula>"Title"</formula>
    </cfRule>
  </conditionalFormatting>
  <conditionalFormatting sqref="B226">
    <cfRule type="cellIs" dxfId="6065" priority="6507" stopIfTrue="1" operator="equal">
      <formula>"Title"</formula>
    </cfRule>
  </conditionalFormatting>
  <conditionalFormatting sqref="B229">
    <cfRule type="cellIs" dxfId="6064" priority="6506" stopIfTrue="1" operator="equal">
      <formula>"Title"</formula>
    </cfRule>
  </conditionalFormatting>
  <conditionalFormatting sqref="B227">
    <cfRule type="cellIs" dxfId="6063" priority="6505" stopIfTrue="1" operator="equal">
      <formula>"Title"</formula>
    </cfRule>
  </conditionalFormatting>
  <conditionalFormatting sqref="B230">
    <cfRule type="cellIs" dxfId="6062" priority="6504" stopIfTrue="1" operator="equal">
      <formula>"Title"</formula>
    </cfRule>
  </conditionalFormatting>
  <conditionalFormatting sqref="B227">
    <cfRule type="cellIs" dxfId="6061" priority="6503" stopIfTrue="1" operator="equal">
      <formula>"Title"</formula>
    </cfRule>
  </conditionalFormatting>
  <conditionalFormatting sqref="B230">
    <cfRule type="cellIs" dxfId="6060" priority="6502" stopIfTrue="1" operator="equal">
      <formula>"Title"</formula>
    </cfRule>
  </conditionalFormatting>
  <conditionalFormatting sqref="B228">
    <cfRule type="cellIs" dxfId="6059" priority="6501" stopIfTrue="1" operator="equal">
      <formula>"Title"</formula>
    </cfRule>
  </conditionalFormatting>
  <conditionalFormatting sqref="B231">
    <cfRule type="cellIs" dxfId="6058" priority="6500" stopIfTrue="1" operator="equal">
      <formula>"Title"</formula>
    </cfRule>
  </conditionalFormatting>
  <conditionalFormatting sqref="B227">
    <cfRule type="cellIs" dxfId="6057" priority="6499" stopIfTrue="1" operator="equal">
      <formula>"Title"</formula>
    </cfRule>
  </conditionalFormatting>
  <conditionalFormatting sqref="B230">
    <cfRule type="cellIs" dxfId="6056" priority="6498" stopIfTrue="1" operator="equal">
      <formula>"Title"</formula>
    </cfRule>
  </conditionalFormatting>
  <conditionalFormatting sqref="B228">
    <cfRule type="cellIs" dxfId="6055" priority="6497" stopIfTrue="1" operator="equal">
      <formula>"Title"</formula>
    </cfRule>
  </conditionalFormatting>
  <conditionalFormatting sqref="B231">
    <cfRule type="cellIs" dxfId="6054" priority="6496" stopIfTrue="1" operator="equal">
      <formula>"Title"</formula>
    </cfRule>
  </conditionalFormatting>
  <conditionalFormatting sqref="B228">
    <cfRule type="cellIs" dxfId="6053" priority="6495" stopIfTrue="1" operator="equal">
      <formula>"Title"</formula>
    </cfRule>
  </conditionalFormatting>
  <conditionalFormatting sqref="B231">
    <cfRule type="cellIs" dxfId="6052" priority="6494" stopIfTrue="1" operator="equal">
      <formula>"Title"</formula>
    </cfRule>
  </conditionalFormatting>
  <conditionalFormatting sqref="B229">
    <cfRule type="cellIs" dxfId="6051" priority="6493" stopIfTrue="1" operator="equal">
      <formula>"Title"</formula>
    </cfRule>
  </conditionalFormatting>
  <conditionalFormatting sqref="B232">
    <cfRule type="cellIs" dxfId="6050" priority="6492" stopIfTrue="1" operator="equal">
      <formula>"Title"</formula>
    </cfRule>
  </conditionalFormatting>
  <conditionalFormatting sqref="B226">
    <cfRule type="cellIs" dxfId="6049" priority="6491" stopIfTrue="1" operator="equal">
      <formula>"Title"</formula>
    </cfRule>
  </conditionalFormatting>
  <conditionalFormatting sqref="B229">
    <cfRule type="cellIs" dxfId="6048" priority="6490" stopIfTrue="1" operator="equal">
      <formula>"Title"</formula>
    </cfRule>
  </conditionalFormatting>
  <conditionalFormatting sqref="B227">
    <cfRule type="cellIs" dxfId="6047" priority="6489" stopIfTrue="1" operator="equal">
      <formula>"Title"</formula>
    </cfRule>
  </conditionalFormatting>
  <conditionalFormatting sqref="B230">
    <cfRule type="cellIs" dxfId="6046" priority="6488" stopIfTrue="1" operator="equal">
      <formula>"Title"</formula>
    </cfRule>
  </conditionalFormatting>
  <conditionalFormatting sqref="B227">
    <cfRule type="cellIs" dxfId="6045" priority="6487" stopIfTrue="1" operator="equal">
      <formula>"Title"</formula>
    </cfRule>
  </conditionalFormatting>
  <conditionalFormatting sqref="B230">
    <cfRule type="cellIs" dxfId="6044" priority="6486" stopIfTrue="1" operator="equal">
      <formula>"Title"</formula>
    </cfRule>
  </conditionalFormatting>
  <conditionalFormatting sqref="B228">
    <cfRule type="cellIs" dxfId="6043" priority="6485" stopIfTrue="1" operator="equal">
      <formula>"Title"</formula>
    </cfRule>
  </conditionalFormatting>
  <conditionalFormatting sqref="B231">
    <cfRule type="cellIs" dxfId="6042" priority="6484" stopIfTrue="1" operator="equal">
      <formula>"Title"</formula>
    </cfRule>
  </conditionalFormatting>
  <conditionalFormatting sqref="B227">
    <cfRule type="cellIs" dxfId="6041" priority="6483" stopIfTrue="1" operator="equal">
      <formula>"Title"</formula>
    </cfRule>
  </conditionalFormatting>
  <conditionalFormatting sqref="B230">
    <cfRule type="cellIs" dxfId="6040" priority="6482" stopIfTrue="1" operator="equal">
      <formula>"Title"</formula>
    </cfRule>
  </conditionalFormatting>
  <conditionalFormatting sqref="B228">
    <cfRule type="cellIs" dxfId="6039" priority="6481" stopIfTrue="1" operator="equal">
      <formula>"Title"</formula>
    </cfRule>
  </conditionalFormatting>
  <conditionalFormatting sqref="B231">
    <cfRule type="cellIs" dxfId="6038" priority="6480" stopIfTrue="1" operator="equal">
      <formula>"Title"</formula>
    </cfRule>
  </conditionalFormatting>
  <conditionalFormatting sqref="B228">
    <cfRule type="cellIs" dxfId="6037" priority="6479" stopIfTrue="1" operator="equal">
      <formula>"Title"</formula>
    </cfRule>
  </conditionalFormatting>
  <conditionalFormatting sqref="B231">
    <cfRule type="cellIs" dxfId="6036" priority="6478" stopIfTrue="1" operator="equal">
      <formula>"Title"</formula>
    </cfRule>
  </conditionalFormatting>
  <conditionalFormatting sqref="B229">
    <cfRule type="cellIs" dxfId="6035" priority="6477" stopIfTrue="1" operator="equal">
      <formula>"Title"</formula>
    </cfRule>
  </conditionalFormatting>
  <conditionalFormatting sqref="B232">
    <cfRule type="cellIs" dxfId="6034" priority="6476" stopIfTrue="1" operator="equal">
      <formula>"Title"</formula>
    </cfRule>
  </conditionalFormatting>
  <conditionalFormatting sqref="B227">
    <cfRule type="cellIs" dxfId="6033" priority="6475" stopIfTrue="1" operator="equal">
      <formula>"Title"</formula>
    </cfRule>
  </conditionalFormatting>
  <conditionalFormatting sqref="B230">
    <cfRule type="cellIs" dxfId="6032" priority="6474" stopIfTrue="1" operator="equal">
      <formula>"Title"</formula>
    </cfRule>
  </conditionalFormatting>
  <conditionalFormatting sqref="B228">
    <cfRule type="cellIs" dxfId="6031" priority="6473" stopIfTrue="1" operator="equal">
      <formula>"Title"</formula>
    </cfRule>
  </conditionalFormatting>
  <conditionalFormatting sqref="B231">
    <cfRule type="cellIs" dxfId="6030" priority="6472" stopIfTrue="1" operator="equal">
      <formula>"Title"</formula>
    </cfRule>
  </conditionalFormatting>
  <conditionalFormatting sqref="B228">
    <cfRule type="cellIs" dxfId="6029" priority="6471" stopIfTrue="1" operator="equal">
      <formula>"Title"</formula>
    </cfRule>
  </conditionalFormatting>
  <conditionalFormatting sqref="B231">
    <cfRule type="cellIs" dxfId="6028" priority="6470" stopIfTrue="1" operator="equal">
      <formula>"Title"</formula>
    </cfRule>
  </conditionalFormatting>
  <conditionalFormatting sqref="B229">
    <cfRule type="cellIs" dxfId="6027" priority="6469" stopIfTrue="1" operator="equal">
      <formula>"Title"</formula>
    </cfRule>
  </conditionalFormatting>
  <conditionalFormatting sqref="B232">
    <cfRule type="cellIs" dxfId="6026" priority="6468" stopIfTrue="1" operator="equal">
      <formula>"Title"</formula>
    </cfRule>
  </conditionalFormatting>
  <conditionalFormatting sqref="B228">
    <cfRule type="cellIs" dxfId="6025" priority="6467" stopIfTrue="1" operator="equal">
      <formula>"Title"</formula>
    </cfRule>
  </conditionalFormatting>
  <conditionalFormatting sqref="B231">
    <cfRule type="cellIs" dxfId="6024" priority="6466" stopIfTrue="1" operator="equal">
      <formula>"Title"</formula>
    </cfRule>
  </conditionalFormatting>
  <conditionalFormatting sqref="B229">
    <cfRule type="cellIs" dxfId="6023" priority="6465" stopIfTrue="1" operator="equal">
      <formula>"Title"</formula>
    </cfRule>
  </conditionalFormatting>
  <conditionalFormatting sqref="B232">
    <cfRule type="cellIs" dxfId="6022" priority="6464" stopIfTrue="1" operator="equal">
      <formula>"Title"</formula>
    </cfRule>
  </conditionalFormatting>
  <conditionalFormatting sqref="B229">
    <cfRule type="cellIs" dxfId="6021" priority="6463" stopIfTrue="1" operator="equal">
      <formula>"Title"</formula>
    </cfRule>
  </conditionalFormatting>
  <conditionalFormatting sqref="B232">
    <cfRule type="cellIs" dxfId="6020" priority="6462" stopIfTrue="1" operator="equal">
      <formula>"Title"</formula>
    </cfRule>
  </conditionalFormatting>
  <conditionalFormatting sqref="B230">
    <cfRule type="cellIs" dxfId="6019" priority="6461" stopIfTrue="1" operator="equal">
      <formula>"Title"</formula>
    </cfRule>
  </conditionalFormatting>
  <conditionalFormatting sqref="B233">
    <cfRule type="cellIs" dxfId="6018" priority="6460" stopIfTrue="1" operator="equal">
      <formula>"Title"</formula>
    </cfRule>
  </conditionalFormatting>
  <conditionalFormatting sqref="C215">
    <cfRule type="cellIs" dxfId="6017" priority="6459" stopIfTrue="1" operator="equal">
      <formula>"Adjustment to Income/Expense/Rate Base:"</formula>
    </cfRule>
  </conditionalFormatting>
  <conditionalFormatting sqref="B233">
    <cfRule type="cellIs" dxfId="6016" priority="6458" stopIfTrue="1" operator="equal">
      <formula>"Title"</formula>
    </cfRule>
  </conditionalFormatting>
  <conditionalFormatting sqref="B236">
    <cfRule type="cellIs" dxfId="6015" priority="6457" stopIfTrue="1" operator="equal">
      <formula>"Title"</formula>
    </cfRule>
  </conditionalFormatting>
  <conditionalFormatting sqref="B234">
    <cfRule type="cellIs" dxfId="6014" priority="6456" stopIfTrue="1" operator="equal">
      <formula>"Title"</formula>
    </cfRule>
  </conditionalFormatting>
  <conditionalFormatting sqref="B237">
    <cfRule type="cellIs" dxfId="6013" priority="6455" stopIfTrue="1" operator="equal">
      <formula>"Title"</formula>
    </cfRule>
  </conditionalFormatting>
  <conditionalFormatting sqref="B234">
    <cfRule type="cellIs" dxfId="6012" priority="6454" stopIfTrue="1" operator="equal">
      <formula>"Title"</formula>
    </cfRule>
  </conditionalFormatting>
  <conditionalFormatting sqref="B237">
    <cfRule type="cellIs" dxfId="6011" priority="6453" stopIfTrue="1" operator="equal">
      <formula>"Title"</formula>
    </cfRule>
  </conditionalFormatting>
  <conditionalFormatting sqref="B235">
    <cfRule type="cellIs" dxfId="6010" priority="6452" stopIfTrue="1" operator="equal">
      <formula>"Title"</formula>
    </cfRule>
  </conditionalFormatting>
  <conditionalFormatting sqref="B238">
    <cfRule type="cellIs" dxfId="6009" priority="6451" stopIfTrue="1" operator="equal">
      <formula>"Title"</formula>
    </cfRule>
  </conditionalFormatting>
  <conditionalFormatting sqref="B234">
    <cfRule type="cellIs" dxfId="6008" priority="6450" stopIfTrue="1" operator="equal">
      <formula>"Title"</formula>
    </cfRule>
  </conditionalFormatting>
  <conditionalFormatting sqref="B237">
    <cfRule type="cellIs" dxfId="6007" priority="6449" stopIfTrue="1" operator="equal">
      <formula>"Title"</formula>
    </cfRule>
  </conditionalFormatting>
  <conditionalFormatting sqref="B235">
    <cfRule type="cellIs" dxfId="6006" priority="6448" stopIfTrue="1" operator="equal">
      <formula>"Title"</formula>
    </cfRule>
  </conditionalFormatting>
  <conditionalFormatting sqref="B238">
    <cfRule type="cellIs" dxfId="6005" priority="6447" stopIfTrue="1" operator="equal">
      <formula>"Title"</formula>
    </cfRule>
  </conditionalFormatting>
  <conditionalFormatting sqref="B235">
    <cfRule type="cellIs" dxfId="6004" priority="6446" stopIfTrue="1" operator="equal">
      <formula>"Title"</formula>
    </cfRule>
  </conditionalFormatting>
  <conditionalFormatting sqref="B238">
    <cfRule type="cellIs" dxfId="6003" priority="6445" stopIfTrue="1" operator="equal">
      <formula>"Title"</formula>
    </cfRule>
  </conditionalFormatting>
  <conditionalFormatting sqref="B236">
    <cfRule type="cellIs" dxfId="6002" priority="6444" stopIfTrue="1" operator="equal">
      <formula>"Title"</formula>
    </cfRule>
  </conditionalFormatting>
  <conditionalFormatting sqref="B227">
    <cfRule type="cellIs" dxfId="6001" priority="5611" stopIfTrue="1" operator="equal">
      <formula>"Title"</formula>
    </cfRule>
  </conditionalFormatting>
  <conditionalFormatting sqref="B234">
    <cfRule type="cellIs" dxfId="6000" priority="6443" stopIfTrue="1" operator="equal">
      <formula>"Title"</formula>
    </cfRule>
  </conditionalFormatting>
  <conditionalFormatting sqref="B237">
    <cfRule type="cellIs" dxfId="5999" priority="6442" stopIfTrue="1" operator="equal">
      <formula>"Title"</formula>
    </cfRule>
  </conditionalFormatting>
  <conditionalFormatting sqref="B235">
    <cfRule type="cellIs" dxfId="5998" priority="6441" stopIfTrue="1" operator="equal">
      <formula>"Title"</formula>
    </cfRule>
  </conditionalFormatting>
  <conditionalFormatting sqref="B238">
    <cfRule type="cellIs" dxfId="5997" priority="6440" stopIfTrue="1" operator="equal">
      <formula>"Title"</formula>
    </cfRule>
  </conditionalFormatting>
  <conditionalFormatting sqref="B235">
    <cfRule type="cellIs" dxfId="5996" priority="6439" stopIfTrue="1" operator="equal">
      <formula>"Title"</formula>
    </cfRule>
  </conditionalFormatting>
  <conditionalFormatting sqref="B238">
    <cfRule type="cellIs" dxfId="5995" priority="6438" stopIfTrue="1" operator="equal">
      <formula>"Title"</formula>
    </cfRule>
  </conditionalFormatting>
  <conditionalFormatting sqref="B236">
    <cfRule type="cellIs" dxfId="5994" priority="6437" stopIfTrue="1" operator="equal">
      <formula>"Title"</formula>
    </cfRule>
  </conditionalFormatting>
  <conditionalFormatting sqref="B228">
    <cfRule type="cellIs" dxfId="5993" priority="5603" stopIfTrue="1" operator="equal">
      <formula>"Title"</formula>
    </cfRule>
  </conditionalFormatting>
  <conditionalFormatting sqref="B235">
    <cfRule type="cellIs" dxfId="5992" priority="6436" stopIfTrue="1" operator="equal">
      <formula>"Title"</formula>
    </cfRule>
  </conditionalFormatting>
  <conditionalFormatting sqref="B238">
    <cfRule type="cellIs" dxfId="5991" priority="6435" stopIfTrue="1" operator="equal">
      <formula>"Title"</formula>
    </cfRule>
  </conditionalFormatting>
  <conditionalFormatting sqref="B236">
    <cfRule type="cellIs" dxfId="5990" priority="6434" stopIfTrue="1" operator="equal">
      <formula>"Title"</formula>
    </cfRule>
  </conditionalFormatting>
  <conditionalFormatting sqref="B227">
    <cfRule type="cellIs" dxfId="5989" priority="5599" stopIfTrue="1" operator="equal">
      <formula>"Title"</formula>
    </cfRule>
  </conditionalFormatting>
  <conditionalFormatting sqref="B236">
    <cfRule type="cellIs" dxfId="5988" priority="6433" stopIfTrue="1" operator="equal">
      <formula>"Title"</formula>
    </cfRule>
  </conditionalFormatting>
  <conditionalFormatting sqref="B228">
    <cfRule type="cellIs" dxfId="5987" priority="5597" stopIfTrue="1" operator="equal">
      <formula>"Title"</formula>
    </cfRule>
  </conditionalFormatting>
  <conditionalFormatting sqref="B237">
    <cfRule type="cellIs" dxfId="5986" priority="6432" stopIfTrue="1" operator="equal">
      <formula>"Title"</formula>
    </cfRule>
  </conditionalFormatting>
  <conditionalFormatting sqref="B240">
    <cfRule type="cellIs" dxfId="5985" priority="6431" stopIfTrue="1" operator="equal">
      <formula>"Title"</formula>
    </cfRule>
  </conditionalFormatting>
  <conditionalFormatting sqref="B234">
    <cfRule type="cellIs" dxfId="5984" priority="6430" stopIfTrue="1" operator="equal">
      <formula>"Title"</formula>
    </cfRule>
  </conditionalFormatting>
  <conditionalFormatting sqref="B237">
    <cfRule type="cellIs" dxfId="5983" priority="6429" stopIfTrue="1" operator="equal">
      <formula>"Title"</formula>
    </cfRule>
  </conditionalFormatting>
  <conditionalFormatting sqref="B235">
    <cfRule type="cellIs" dxfId="5982" priority="6428" stopIfTrue="1" operator="equal">
      <formula>"Title"</formula>
    </cfRule>
  </conditionalFormatting>
  <conditionalFormatting sqref="B238">
    <cfRule type="cellIs" dxfId="5981" priority="6427" stopIfTrue="1" operator="equal">
      <formula>"Title"</formula>
    </cfRule>
  </conditionalFormatting>
  <conditionalFormatting sqref="B235">
    <cfRule type="cellIs" dxfId="5980" priority="6426" stopIfTrue="1" operator="equal">
      <formula>"Title"</formula>
    </cfRule>
  </conditionalFormatting>
  <conditionalFormatting sqref="B238">
    <cfRule type="cellIs" dxfId="5979" priority="6425" stopIfTrue="1" operator="equal">
      <formula>"Title"</formula>
    </cfRule>
  </conditionalFormatting>
  <conditionalFormatting sqref="B236">
    <cfRule type="cellIs" dxfId="5978" priority="6424" stopIfTrue="1" operator="equal">
      <formula>"Title"</formula>
    </cfRule>
  </conditionalFormatting>
  <conditionalFormatting sqref="B229">
    <cfRule type="cellIs" dxfId="5977" priority="5587" stopIfTrue="1" operator="equal">
      <formula>"Title"</formula>
    </cfRule>
  </conditionalFormatting>
  <conditionalFormatting sqref="B235">
    <cfRule type="cellIs" dxfId="5976" priority="6423" stopIfTrue="1" operator="equal">
      <formula>"Title"</formula>
    </cfRule>
  </conditionalFormatting>
  <conditionalFormatting sqref="B238">
    <cfRule type="cellIs" dxfId="5975" priority="6422" stopIfTrue="1" operator="equal">
      <formula>"Title"</formula>
    </cfRule>
  </conditionalFormatting>
  <conditionalFormatting sqref="B236">
    <cfRule type="cellIs" dxfId="5974" priority="6421" stopIfTrue="1" operator="equal">
      <formula>"Title"</formula>
    </cfRule>
  </conditionalFormatting>
  <conditionalFormatting sqref="B230">
    <cfRule type="cellIs" dxfId="5973" priority="5583" stopIfTrue="1" operator="equal">
      <formula>"Title"</formula>
    </cfRule>
  </conditionalFormatting>
  <conditionalFormatting sqref="B236">
    <cfRule type="cellIs" dxfId="5972" priority="6420" stopIfTrue="1" operator="equal">
      <formula>"Title"</formula>
    </cfRule>
  </conditionalFormatting>
  <conditionalFormatting sqref="B231">
    <cfRule type="cellIs" dxfId="5971" priority="5581" stopIfTrue="1" operator="equal">
      <formula>"Title"</formula>
    </cfRule>
  </conditionalFormatting>
  <conditionalFormatting sqref="B237">
    <cfRule type="cellIs" dxfId="5970" priority="6419" stopIfTrue="1" operator="equal">
      <formula>"Title"</formula>
    </cfRule>
  </conditionalFormatting>
  <conditionalFormatting sqref="B240">
    <cfRule type="cellIs" dxfId="5969" priority="6418" stopIfTrue="1" operator="equal">
      <formula>"Title"</formula>
    </cfRule>
  </conditionalFormatting>
  <conditionalFormatting sqref="B235">
    <cfRule type="cellIs" dxfId="5968" priority="6417" stopIfTrue="1" operator="equal">
      <formula>"Title"</formula>
    </cfRule>
  </conditionalFormatting>
  <conditionalFormatting sqref="B238">
    <cfRule type="cellIs" dxfId="5967" priority="6416" stopIfTrue="1" operator="equal">
      <formula>"Title"</formula>
    </cfRule>
  </conditionalFormatting>
  <conditionalFormatting sqref="B236">
    <cfRule type="cellIs" dxfId="5966" priority="6415" stopIfTrue="1" operator="equal">
      <formula>"Title"</formula>
    </cfRule>
  </conditionalFormatting>
  <conditionalFormatting sqref="B231">
    <cfRule type="cellIs" dxfId="5965" priority="5575" stopIfTrue="1" operator="equal">
      <formula>"Title"</formula>
    </cfRule>
  </conditionalFormatting>
  <conditionalFormatting sqref="B236">
    <cfRule type="cellIs" dxfId="5964" priority="6414" stopIfTrue="1" operator="equal">
      <formula>"Title"</formula>
    </cfRule>
  </conditionalFormatting>
  <conditionalFormatting sqref="B232">
    <cfRule type="cellIs" dxfId="5963" priority="5573" stopIfTrue="1" operator="equal">
      <formula>"Title"</formula>
    </cfRule>
  </conditionalFormatting>
  <conditionalFormatting sqref="B237">
    <cfRule type="cellIs" dxfId="5962" priority="6413" stopIfTrue="1" operator="equal">
      <formula>"Title"</formula>
    </cfRule>
  </conditionalFormatting>
  <conditionalFormatting sqref="B240">
    <cfRule type="cellIs" dxfId="5961" priority="6412" stopIfTrue="1" operator="equal">
      <formula>"Title"</formula>
    </cfRule>
  </conditionalFormatting>
  <conditionalFormatting sqref="B236">
    <cfRule type="cellIs" dxfId="5960" priority="6411" stopIfTrue="1" operator="equal">
      <formula>"Title"</formula>
    </cfRule>
  </conditionalFormatting>
  <conditionalFormatting sqref="B233">
    <cfRule type="cellIs" dxfId="5959" priority="5569" stopIfTrue="1" operator="equal">
      <formula>"Title"</formula>
    </cfRule>
  </conditionalFormatting>
  <conditionalFormatting sqref="B237">
    <cfRule type="cellIs" dxfId="5958" priority="6410" stopIfTrue="1" operator="equal">
      <formula>"Title"</formula>
    </cfRule>
  </conditionalFormatting>
  <conditionalFormatting sqref="B240">
    <cfRule type="cellIs" dxfId="5957" priority="6409" stopIfTrue="1" operator="equal">
      <formula>"Title"</formula>
    </cfRule>
  </conditionalFormatting>
  <conditionalFormatting sqref="B237">
    <cfRule type="cellIs" dxfId="5956" priority="6408" stopIfTrue="1" operator="equal">
      <formula>"Title"</formula>
    </cfRule>
  </conditionalFormatting>
  <conditionalFormatting sqref="B240">
    <cfRule type="cellIs" dxfId="5955" priority="6407" stopIfTrue="1" operator="equal">
      <formula>"Title"</formula>
    </cfRule>
  </conditionalFormatting>
  <conditionalFormatting sqref="B238">
    <cfRule type="cellIs" dxfId="5954" priority="6406" stopIfTrue="1" operator="equal">
      <formula>"Title"</formula>
    </cfRule>
  </conditionalFormatting>
  <conditionalFormatting sqref="B241">
    <cfRule type="cellIs" dxfId="5953" priority="6405" stopIfTrue="1" operator="equal">
      <formula>"Title"</formula>
    </cfRule>
  </conditionalFormatting>
  <conditionalFormatting sqref="B218:C218">
    <cfRule type="cellIs" dxfId="5952" priority="6404" stopIfTrue="1" operator="equal">
      <formula>"Title"</formula>
    </cfRule>
  </conditionalFormatting>
  <conditionalFormatting sqref="C218">
    <cfRule type="cellIs" dxfId="5951" priority="6403" stopIfTrue="1" operator="equal">
      <formula>"Adjustment to Income/Expense/Rate Base:"</formula>
    </cfRule>
  </conditionalFormatting>
  <conditionalFormatting sqref="B226">
    <cfRule type="cellIs" dxfId="5950" priority="6402" stopIfTrue="1" operator="equal">
      <formula>"Title"</formula>
    </cfRule>
  </conditionalFormatting>
  <conditionalFormatting sqref="B229">
    <cfRule type="cellIs" dxfId="5949" priority="6401" stopIfTrue="1" operator="equal">
      <formula>"Title"</formula>
    </cfRule>
  </conditionalFormatting>
  <conditionalFormatting sqref="B227">
    <cfRule type="cellIs" dxfId="5948" priority="6400" stopIfTrue="1" operator="equal">
      <formula>"Title"</formula>
    </cfRule>
  </conditionalFormatting>
  <conditionalFormatting sqref="B230">
    <cfRule type="cellIs" dxfId="5947" priority="6399" stopIfTrue="1" operator="equal">
      <formula>"Title"</formula>
    </cfRule>
  </conditionalFormatting>
  <conditionalFormatting sqref="B227">
    <cfRule type="cellIs" dxfId="5946" priority="6398" stopIfTrue="1" operator="equal">
      <formula>"Title"</formula>
    </cfRule>
  </conditionalFormatting>
  <conditionalFormatting sqref="B230">
    <cfRule type="cellIs" dxfId="5945" priority="6397" stopIfTrue="1" operator="equal">
      <formula>"Title"</formula>
    </cfRule>
  </conditionalFormatting>
  <conditionalFormatting sqref="B228">
    <cfRule type="cellIs" dxfId="5944" priority="6396" stopIfTrue="1" operator="equal">
      <formula>"Title"</formula>
    </cfRule>
  </conditionalFormatting>
  <conditionalFormatting sqref="B231">
    <cfRule type="cellIs" dxfId="5943" priority="6395" stopIfTrue="1" operator="equal">
      <formula>"Title"</formula>
    </cfRule>
  </conditionalFormatting>
  <conditionalFormatting sqref="B227">
    <cfRule type="cellIs" dxfId="5942" priority="6394" stopIfTrue="1" operator="equal">
      <formula>"Title"</formula>
    </cfRule>
  </conditionalFormatting>
  <conditionalFormatting sqref="B230">
    <cfRule type="cellIs" dxfId="5941" priority="6393" stopIfTrue="1" operator="equal">
      <formula>"Title"</formula>
    </cfRule>
  </conditionalFormatting>
  <conditionalFormatting sqref="B228">
    <cfRule type="cellIs" dxfId="5940" priority="6392" stopIfTrue="1" operator="equal">
      <formula>"Title"</formula>
    </cfRule>
  </conditionalFormatting>
  <conditionalFormatting sqref="B231">
    <cfRule type="cellIs" dxfId="5939" priority="6391" stopIfTrue="1" operator="equal">
      <formula>"Title"</formula>
    </cfRule>
  </conditionalFormatting>
  <conditionalFormatting sqref="B228">
    <cfRule type="cellIs" dxfId="5938" priority="6390" stopIfTrue="1" operator="equal">
      <formula>"Title"</formula>
    </cfRule>
  </conditionalFormatting>
  <conditionalFormatting sqref="B231">
    <cfRule type="cellIs" dxfId="5937" priority="6389" stopIfTrue="1" operator="equal">
      <formula>"Title"</formula>
    </cfRule>
  </conditionalFormatting>
  <conditionalFormatting sqref="B229">
    <cfRule type="cellIs" dxfId="5936" priority="6388" stopIfTrue="1" operator="equal">
      <formula>"Title"</formula>
    </cfRule>
  </conditionalFormatting>
  <conditionalFormatting sqref="B232">
    <cfRule type="cellIs" dxfId="5935" priority="6387" stopIfTrue="1" operator="equal">
      <formula>"Title"</formula>
    </cfRule>
  </conditionalFormatting>
  <conditionalFormatting sqref="B227">
    <cfRule type="cellIs" dxfId="5934" priority="6386" stopIfTrue="1" operator="equal">
      <formula>"Title"</formula>
    </cfRule>
  </conditionalFormatting>
  <conditionalFormatting sqref="B230">
    <cfRule type="cellIs" dxfId="5933" priority="6385" stopIfTrue="1" operator="equal">
      <formula>"Title"</formula>
    </cfRule>
  </conditionalFormatting>
  <conditionalFormatting sqref="B228">
    <cfRule type="cellIs" dxfId="5932" priority="6384" stopIfTrue="1" operator="equal">
      <formula>"Title"</formula>
    </cfRule>
  </conditionalFormatting>
  <conditionalFormatting sqref="B231">
    <cfRule type="cellIs" dxfId="5931" priority="6383" stopIfTrue="1" operator="equal">
      <formula>"Title"</formula>
    </cfRule>
  </conditionalFormatting>
  <conditionalFormatting sqref="B228">
    <cfRule type="cellIs" dxfId="5930" priority="6382" stopIfTrue="1" operator="equal">
      <formula>"Title"</formula>
    </cfRule>
  </conditionalFormatting>
  <conditionalFormatting sqref="B231">
    <cfRule type="cellIs" dxfId="5929" priority="6381" stopIfTrue="1" operator="equal">
      <formula>"Title"</formula>
    </cfRule>
  </conditionalFormatting>
  <conditionalFormatting sqref="B229">
    <cfRule type="cellIs" dxfId="5928" priority="6380" stopIfTrue="1" operator="equal">
      <formula>"Title"</formula>
    </cfRule>
  </conditionalFormatting>
  <conditionalFormatting sqref="B232">
    <cfRule type="cellIs" dxfId="5927" priority="6379" stopIfTrue="1" operator="equal">
      <formula>"Title"</formula>
    </cfRule>
  </conditionalFormatting>
  <conditionalFormatting sqref="B228">
    <cfRule type="cellIs" dxfId="5926" priority="6378" stopIfTrue="1" operator="equal">
      <formula>"Title"</formula>
    </cfRule>
  </conditionalFormatting>
  <conditionalFormatting sqref="B231">
    <cfRule type="cellIs" dxfId="5925" priority="6377" stopIfTrue="1" operator="equal">
      <formula>"Title"</formula>
    </cfRule>
  </conditionalFormatting>
  <conditionalFormatting sqref="B229">
    <cfRule type="cellIs" dxfId="5924" priority="6376" stopIfTrue="1" operator="equal">
      <formula>"Title"</formula>
    </cfRule>
  </conditionalFormatting>
  <conditionalFormatting sqref="B232">
    <cfRule type="cellIs" dxfId="5923" priority="6375" stopIfTrue="1" operator="equal">
      <formula>"Title"</formula>
    </cfRule>
  </conditionalFormatting>
  <conditionalFormatting sqref="B229">
    <cfRule type="cellIs" dxfId="5922" priority="6374" stopIfTrue="1" operator="equal">
      <formula>"Title"</formula>
    </cfRule>
  </conditionalFormatting>
  <conditionalFormatting sqref="B232">
    <cfRule type="cellIs" dxfId="5921" priority="6373" stopIfTrue="1" operator="equal">
      <formula>"Title"</formula>
    </cfRule>
  </conditionalFormatting>
  <conditionalFormatting sqref="B230">
    <cfRule type="cellIs" dxfId="5920" priority="6372" stopIfTrue="1" operator="equal">
      <formula>"Title"</formula>
    </cfRule>
  </conditionalFormatting>
  <conditionalFormatting sqref="B233">
    <cfRule type="cellIs" dxfId="5919" priority="6371" stopIfTrue="1" operator="equal">
      <formula>"Title"</formula>
    </cfRule>
  </conditionalFormatting>
  <conditionalFormatting sqref="B227">
    <cfRule type="cellIs" dxfId="5918" priority="6370" stopIfTrue="1" operator="equal">
      <formula>"Title"</formula>
    </cfRule>
  </conditionalFormatting>
  <conditionalFormatting sqref="B230">
    <cfRule type="cellIs" dxfId="5917" priority="6369" stopIfTrue="1" operator="equal">
      <formula>"Title"</formula>
    </cfRule>
  </conditionalFormatting>
  <conditionalFormatting sqref="B228">
    <cfRule type="cellIs" dxfId="5916" priority="6368" stopIfTrue="1" operator="equal">
      <formula>"Title"</formula>
    </cfRule>
  </conditionalFormatting>
  <conditionalFormatting sqref="B231">
    <cfRule type="cellIs" dxfId="5915" priority="6367" stopIfTrue="1" operator="equal">
      <formula>"Title"</formula>
    </cfRule>
  </conditionalFormatting>
  <conditionalFormatting sqref="B228">
    <cfRule type="cellIs" dxfId="5914" priority="6366" stopIfTrue="1" operator="equal">
      <formula>"Title"</formula>
    </cfRule>
  </conditionalFormatting>
  <conditionalFormatting sqref="B231">
    <cfRule type="cellIs" dxfId="5913" priority="6365" stopIfTrue="1" operator="equal">
      <formula>"Title"</formula>
    </cfRule>
  </conditionalFormatting>
  <conditionalFormatting sqref="B229">
    <cfRule type="cellIs" dxfId="5912" priority="6364" stopIfTrue="1" operator="equal">
      <formula>"Title"</formula>
    </cfRule>
  </conditionalFormatting>
  <conditionalFormatting sqref="B232">
    <cfRule type="cellIs" dxfId="5911" priority="6363" stopIfTrue="1" operator="equal">
      <formula>"Title"</formula>
    </cfRule>
  </conditionalFormatting>
  <conditionalFormatting sqref="B228">
    <cfRule type="cellIs" dxfId="5910" priority="6362" stopIfTrue="1" operator="equal">
      <formula>"Title"</formula>
    </cfRule>
  </conditionalFormatting>
  <conditionalFormatting sqref="B231">
    <cfRule type="cellIs" dxfId="5909" priority="6361" stopIfTrue="1" operator="equal">
      <formula>"Title"</formula>
    </cfRule>
  </conditionalFormatting>
  <conditionalFormatting sqref="B229">
    <cfRule type="cellIs" dxfId="5908" priority="6360" stopIfTrue="1" operator="equal">
      <formula>"Title"</formula>
    </cfRule>
  </conditionalFormatting>
  <conditionalFormatting sqref="B232">
    <cfRule type="cellIs" dxfId="5907" priority="6359" stopIfTrue="1" operator="equal">
      <formula>"Title"</formula>
    </cfRule>
  </conditionalFormatting>
  <conditionalFormatting sqref="B229">
    <cfRule type="cellIs" dxfId="5906" priority="6358" stopIfTrue="1" operator="equal">
      <formula>"Title"</formula>
    </cfRule>
  </conditionalFormatting>
  <conditionalFormatting sqref="B232">
    <cfRule type="cellIs" dxfId="5905" priority="6357" stopIfTrue="1" operator="equal">
      <formula>"Title"</formula>
    </cfRule>
  </conditionalFormatting>
  <conditionalFormatting sqref="B230">
    <cfRule type="cellIs" dxfId="5904" priority="6356" stopIfTrue="1" operator="equal">
      <formula>"Title"</formula>
    </cfRule>
  </conditionalFormatting>
  <conditionalFormatting sqref="B233">
    <cfRule type="cellIs" dxfId="5903" priority="6355" stopIfTrue="1" operator="equal">
      <formula>"Title"</formula>
    </cfRule>
  </conditionalFormatting>
  <conditionalFormatting sqref="B228">
    <cfRule type="cellIs" dxfId="5902" priority="6354" stopIfTrue="1" operator="equal">
      <formula>"Title"</formula>
    </cfRule>
  </conditionalFormatting>
  <conditionalFormatting sqref="B231">
    <cfRule type="cellIs" dxfId="5901" priority="6353" stopIfTrue="1" operator="equal">
      <formula>"Title"</formula>
    </cfRule>
  </conditionalFormatting>
  <conditionalFormatting sqref="B229">
    <cfRule type="cellIs" dxfId="5900" priority="6352" stopIfTrue="1" operator="equal">
      <formula>"Title"</formula>
    </cfRule>
  </conditionalFormatting>
  <conditionalFormatting sqref="B232">
    <cfRule type="cellIs" dxfId="5899" priority="6351" stopIfTrue="1" operator="equal">
      <formula>"Title"</formula>
    </cfRule>
  </conditionalFormatting>
  <conditionalFormatting sqref="B229">
    <cfRule type="cellIs" dxfId="5898" priority="6350" stopIfTrue="1" operator="equal">
      <formula>"Title"</formula>
    </cfRule>
  </conditionalFormatting>
  <conditionalFormatting sqref="B232">
    <cfRule type="cellIs" dxfId="5897" priority="6349" stopIfTrue="1" operator="equal">
      <formula>"Title"</formula>
    </cfRule>
  </conditionalFormatting>
  <conditionalFormatting sqref="B230">
    <cfRule type="cellIs" dxfId="5896" priority="6348" stopIfTrue="1" operator="equal">
      <formula>"Title"</formula>
    </cfRule>
  </conditionalFormatting>
  <conditionalFormatting sqref="B233">
    <cfRule type="cellIs" dxfId="5895" priority="6347" stopIfTrue="1" operator="equal">
      <formula>"Title"</formula>
    </cfRule>
  </conditionalFormatting>
  <conditionalFormatting sqref="B229">
    <cfRule type="cellIs" dxfId="5894" priority="6346" stopIfTrue="1" operator="equal">
      <formula>"Title"</formula>
    </cfRule>
  </conditionalFormatting>
  <conditionalFormatting sqref="B232">
    <cfRule type="cellIs" dxfId="5893" priority="6345" stopIfTrue="1" operator="equal">
      <formula>"Title"</formula>
    </cfRule>
  </conditionalFormatting>
  <conditionalFormatting sqref="B230">
    <cfRule type="cellIs" dxfId="5892" priority="6344" stopIfTrue="1" operator="equal">
      <formula>"Title"</formula>
    </cfRule>
  </conditionalFormatting>
  <conditionalFormatting sqref="B233">
    <cfRule type="cellIs" dxfId="5891" priority="6343" stopIfTrue="1" operator="equal">
      <formula>"Title"</formula>
    </cfRule>
  </conditionalFormatting>
  <conditionalFormatting sqref="B230">
    <cfRule type="cellIs" dxfId="5890" priority="6342" stopIfTrue="1" operator="equal">
      <formula>"Title"</formula>
    </cfRule>
  </conditionalFormatting>
  <conditionalFormatting sqref="B233">
    <cfRule type="cellIs" dxfId="5889" priority="6341" stopIfTrue="1" operator="equal">
      <formula>"Title"</formula>
    </cfRule>
  </conditionalFormatting>
  <conditionalFormatting sqref="B231">
    <cfRule type="cellIs" dxfId="5888" priority="6340" stopIfTrue="1" operator="equal">
      <formula>"Title"</formula>
    </cfRule>
  </conditionalFormatting>
  <conditionalFormatting sqref="B234">
    <cfRule type="cellIs" dxfId="5887" priority="6339" stopIfTrue="1" operator="equal">
      <formula>"Title"</formula>
    </cfRule>
  </conditionalFormatting>
  <conditionalFormatting sqref="B231">
    <cfRule type="cellIs" dxfId="5886" priority="6338" stopIfTrue="1" operator="equal">
      <formula>"Title"</formula>
    </cfRule>
  </conditionalFormatting>
  <conditionalFormatting sqref="B234">
    <cfRule type="cellIs" dxfId="5885" priority="6337" stopIfTrue="1" operator="equal">
      <formula>"Title"</formula>
    </cfRule>
  </conditionalFormatting>
  <conditionalFormatting sqref="B232">
    <cfRule type="cellIs" dxfId="5884" priority="6336" stopIfTrue="1" operator="equal">
      <formula>"Title"</formula>
    </cfRule>
  </conditionalFormatting>
  <conditionalFormatting sqref="B235">
    <cfRule type="cellIs" dxfId="5883" priority="6335" stopIfTrue="1" operator="equal">
      <formula>"Title"</formula>
    </cfRule>
  </conditionalFormatting>
  <conditionalFormatting sqref="B232">
    <cfRule type="cellIs" dxfId="5882" priority="6334" stopIfTrue="1" operator="equal">
      <formula>"Title"</formula>
    </cfRule>
  </conditionalFormatting>
  <conditionalFormatting sqref="B235">
    <cfRule type="cellIs" dxfId="5881" priority="6333" stopIfTrue="1" operator="equal">
      <formula>"Title"</formula>
    </cfRule>
  </conditionalFormatting>
  <conditionalFormatting sqref="B233">
    <cfRule type="cellIs" dxfId="5880" priority="6332" stopIfTrue="1" operator="equal">
      <formula>"Title"</formula>
    </cfRule>
  </conditionalFormatting>
  <conditionalFormatting sqref="B236">
    <cfRule type="cellIs" dxfId="5879" priority="6331" stopIfTrue="1" operator="equal">
      <formula>"Title"</formula>
    </cfRule>
  </conditionalFormatting>
  <conditionalFormatting sqref="B232">
    <cfRule type="cellIs" dxfId="5878" priority="6330" stopIfTrue="1" operator="equal">
      <formula>"Title"</formula>
    </cfRule>
  </conditionalFormatting>
  <conditionalFormatting sqref="B235">
    <cfRule type="cellIs" dxfId="5877" priority="6329" stopIfTrue="1" operator="equal">
      <formula>"Title"</formula>
    </cfRule>
  </conditionalFormatting>
  <conditionalFormatting sqref="B233">
    <cfRule type="cellIs" dxfId="5876" priority="6328" stopIfTrue="1" operator="equal">
      <formula>"Title"</formula>
    </cfRule>
  </conditionalFormatting>
  <conditionalFormatting sqref="B236">
    <cfRule type="cellIs" dxfId="5875" priority="6327" stopIfTrue="1" operator="equal">
      <formula>"Title"</formula>
    </cfRule>
  </conditionalFormatting>
  <conditionalFormatting sqref="B233">
    <cfRule type="cellIs" dxfId="5874" priority="6326" stopIfTrue="1" operator="equal">
      <formula>"Title"</formula>
    </cfRule>
  </conditionalFormatting>
  <conditionalFormatting sqref="B236">
    <cfRule type="cellIs" dxfId="5873" priority="6325" stopIfTrue="1" operator="equal">
      <formula>"Title"</formula>
    </cfRule>
  </conditionalFormatting>
  <conditionalFormatting sqref="B234">
    <cfRule type="cellIs" dxfId="5872" priority="6324" stopIfTrue="1" operator="equal">
      <formula>"Title"</formula>
    </cfRule>
  </conditionalFormatting>
  <conditionalFormatting sqref="B237">
    <cfRule type="cellIs" dxfId="5871" priority="6323" stopIfTrue="1" operator="equal">
      <formula>"Title"</formula>
    </cfRule>
  </conditionalFormatting>
  <conditionalFormatting sqref="B232">
    <cfRule type="cellIs" dxfId="5870" priority="6322" stopIfTrue="1" operator="equal">
      <formula>"Title"</formula>
    </cfRule>
  </conditionalFormatting>
  <conditionalFormatting sqref="B235">
    <cfRule type="cellIs" dxfId="5869" priority="6321" stopIfTrue="1" operator="equal">
      <formula>"Title"</formula>
    </cfRule>
  </conditionalFormatting>
  <conditionalFormatting sqref="B233">
    <cfRule type="cellIs" dxfId="5868" priority="6320" stopIfTrue="1" operator="equal">
      <formula>"Title"</formula>
    </cfRule>
  </conditionalFormatting>
  <conditionalFormatting sqref="B236">
    <cfRule type="cellIs" dxfId="5867" priority="6319" stopIfTrue="1" operator="equal">
      <formula>"Title"</formula>
    </cfRule>
  </conditionalFormatting>
  <conditionalFormatting sqref="B233">
    <cfRule type="cellIs" dxfId="5866" priority="6318" stopIfTrue="1" operator="equal">
      <formula>"Title"</formula>
    </cfRule>
  </conditionalFormatting>
  <conditionalFormatting sqref="B236">
    <cfRule type="cellIs" dxfId="5865" priority="6317" stopIfTrue="1" operator="equal">
      <formula>"Title"</formula>
    </cfRule>
  </conditionalFormatting>
  <conditionalFormatting sqref="B234">
    <cfRule type="cellIs" dxfId="5864" priority="6316" stopIfTrue="1" operator="equal">
      <formula>"Title"</formula>
    </cfRule>
  </conditionalFormatting>
  <conditionalFormatting sqref="B237">
    <cfRule type="cellIs" dxfId="5863" priority="6315" stopIfTrue="1" operator="equal">
      <formula>"Title"</formula>
    </cfRule>
  </conditionalFormatting>
  <conditionalFormatting sqref="B233">
    <cfRule type="cellIs" dxfId="5862" priority="6314" stopIfTrue="1" operator="equal">
      <formula>"Title"</formula>
    </cfRule>
  </conditionalFormatting>
  <conditionalFormatting sqref="B236">
    <cfRule type="cellIs" dxfId="5861" priority="6313" stopIfTrue="1" operator="equal">
      <formula>"Title"</formula>
    </cfRule>
  </conditionalFormatting>
  <conditionalFormatting sqref="B234">
    <cfRule type="cellIs" dxfId="5860" priority="6312" stopIfTrue="1" operator="equal">
      <formula>"Title"</formula>
    </cfRule>
  </conditionalFormatting>
  <conditionalFormatting sqref="B237">
    <cfRule type="cellIs" dxfId="5859" priority="6311" stopIfTrue="1" operator="equal">
      <formula>"Title"</formula>
    </cfRule>
  </conditionalFormatting>
  <conditionalFormatting sqref="B234">
    <cfRule type="cellIs" dxfId="5858" priority="6310" stopIfTrue="1" operator="equal">
      <formula>"Title"</formula>
    </cfRule>
  </conditionalFormatting>
  <conditionalFormatting sqref="B237">
    <cfRule type="cellIs" dxfId="5857" priority="6309" stopIfTrue="1" operator="equal">
      <formula>"Title"</formula>
    </cfRule>
  </conditionalFormatting>
  <conditionalFormatting sqref="B235">
    <cfRule type="cellIs" dxfId="5856" priority="6308" stopIfTrue="1" operator="equal">
      <formula>"Title"</formula>
    </cfRule>
  </conditionalFormatting>
  <conditionalFormatting sqref="B238">
    <cfRule type="cellIs" dxfId="5855" priority="6307" stopIfTrue="1" operator="equal">
      <formula>"Title"</formula>
    </cfRule>
  </conditionalFormatting>
  <conditionalFormatting sqref="B232">
    <cfRule type="cellIs" dxfId="5854" priority="6306" stopIfTrue="1" operator="equal">
      <formula>"Title"</formula>
    </cfRule>
  </conditionalFormatting>
  <conditionalFormatting sqref="B235">
    <cfRule type="cellIs" dxfId="5853" priority="6305" stopIfTrue="1" operator="equal">
      <formula>"Title"</formula>
    </cfRule>
  </conditionalFormatting>
  <conditionalFormatting sqref="B233">
    <cfRule type="cellIs" dxfId="5852" priority="6304" stopIfTrue="1" operator="equal">
      <formula>"Title"</formula>
    </cfRule>
  </conditionalFormatting>
  <conditionalFormatting sqref="B236">
    <cfRule type="cellIs" dxfId="5851" priority="6303" stopIfTrue="1" operator="equal">
      <formula>"Title"</formula>
    </cfRule>
  </conditionalFormatting>
  <conditionalFormatting sqref="B233">
    <cfRule type="cellIs" dxfId="5850" priority="6302" stopIfTrue="1" operator="equal">
      <formula>"Title"</formula>
    </cfRule>
  </conditionalFormatting>
  <conditionalFormatting sqref="B236">
    <cfRule type="cellIs" dxfId="5849" priority="6301" stopIfTrue="1" operator="equal">
      <formula>"Title"</formula>
    </cfRule>
  </conditionalFormatting>
  <conditionalFormatting sqref="B234">
    <cfRule type="cellIs" dxfId="5848" priority="6300" stopIfTrue="1" operator="equal">
      <formula>"Title"</formula>
    </cfRule>
  </conditionalFormatting>
  <conditionalFormatting sqref="B237">
    <cfRule type="cellIs" dxfId="5847" priority="6299" stopIfTrue="1" operator="equal">
      <formula>"Title"</formula>
    </cfRule>
  </conditionalFormatting>
  <conditionalFormatting sqref="B233">
    <cfRule type="cellIs" dxfId="5846" priority="6298" stopIfTrue="1" operator="equal">
      <formula>"Title"</formula>
    </cfRule>
  </conditionalFormatting>
  <conditionalFormatting sqref="B236">
    <cfRule type="cellIs" dxfId="5845" priority="6297" stopIfTrue="1" operator="equal">
      <formula>"Title"</formula>
    </cfRule>
  </conditionalFormatting>
  <conditionalFormatting sqref="B234">
    <cfRule type="cellIs" dxfId="5844" priority="6296" stopIfTrue="1" operator="equal">
      <formula>"Title"</formula>
    </cfRule>
  </conditionalFormatting>
  <conditionalFormatting sqref="B237">
    <cfRule type="cellIs" dxfId="5843" priority="6295" stopIfTrue="1" operator="equal">
      <formula>"Title"</formula>
    </cfRule>
  </conditionalFormatting>
  <conditionalFormatting sqref="B234">
    <cfRule type="cellIs" dxfId="5842" priority="6294" stopIfTrue="1" operator="equal">
      <formula>"Title"</formula>
    </cfRule>
  </conditionalFormatting>
  <conditionalFormatting sqref="B237">
    <cfRule type="cellIs" dxfId="5841" priority="6293" stopIfTrue="1" operator="equal">
      <formula>"Title"</formula>
    </cfRule>
  </conditionalFormatting>
  <conditionalFormatting sqref="B235">
    <cfRule type="cellIs" dxfId="5840" priority="6292" stopIfTrue="1" operator="equal">
      <formula>"Title"</formula>
    </cfRule>
  </conditionalFormatting>
  <conditionalFormatting sqref="B238">
    <cfRule type="cellIs" dxfId="5839" priority="6291" stopIfTrue="1" operator="equal">
      <formula>"Title"</formula>
    </cfRule>
  </conditionalFormatting>
  <conditionalFormatting sqref="B233">
    <cfRule type="cellIs" dxfId="5838" priority="6290" stopIfTrue="1" operator="equal">
      <formula>"Title"</formula>
    </cfRule>
  </conditionalFormatting>
  <conditionalFormatting sqref="B236">
    <cfRule type="cellIs" dxfId="5837" priority="6289" stopIfTrue="1" operator="equal">
      <formula>"Title"</formula>
    </cfRule>
  </conditionalFormatting>
  <conditionalFormatting sqref="B234">
    <cfRule type="cellIs" dxfId="5836" priority="6288" stopIfTrue="1" operator="equal">
      <formula>"Title"</formula>
    </cfRule>
  </conditionalFormatting>
  <conditionalFormatting sqref="B237">
    <cfRule type="cellIs" dxfId="5835" priority="6287" stopIfTrue="1" operator="equal">
      <formula>"Title"</formula>
    </cfRule>
  </conditionalFormatting>
  <conditionalFormatting sqref="B234">
    <cfRule type="cellIs" dxfId="5834" priority="6286" stopIfTrue="1" operator="equal">
      <formula>"Title"</formula>
    </cfRule>
  </conditionalFormatting>
  <conditionalFormatting sqref="B237">
    <cfRule type="cellIs" dxfId="5833" priority="6285" stopIfTrue="1" operator="equal">
      <formula>"Title"</formula>
    </cfRule>
  </conditionalFormatting>
  <conditionalFormatting sqref="B235">
    <cfRule type="cellIs" dxfId="5832" priority="6284" stopIfTrue="1" operator="equal">
      <formula>"Title"</formula>
    </cfRule>
  </conditionalFormatting>
  <conditionalFormatting sqref="B238">
    <cfRule type="cellIs" dxfId="5831" priority="6283" stopIfTrue="1" operator="equal">
      <formula>"Title"</formula>
    </cfRule>
  </conditionalFormatting>
  <conditionalFormatting sqref="B234">
    <cfRule type="cellIs" dxfId="5830" priority="6282" stopIfTrue="1" operator="equal">
      <formula>"Title"</formula>
    </cfRule>
  </conditionalFormatting>
  <conditionalFormatting sqref="B237">
    <cfRule type="cellIs" dxfId="5829" priority="6281" stopIfTrue="1" operator="equal">
      <formula>"Title"</formula>
    </cfRule>
  </conditionalFormatting>
  <conditionalFormatting sqref="B235">
    <cfRule type="cellIs" dxfId="5828" priority="6280" stopIfTrue="1" operator="equal">
      <formula>"Title"</formula>
    </cfRule>
  </conditionalFormatting>
  <conditionalFormatting sqref="B238">
    <cfRule type="cellIs" dxfId="5827" priority="6279" stopIfTrue="1" operator="equal">
      <formula>"Title"</formula>
    </cfRule>
  </conditionalFormatting>
  <conditionalFormatting sqref="B235">
    <cfRule type="cellIs" dxfId="5826" priority="6278" stopIfTrue="1" operator="equal">
      <formula>"Title"</formula>
    </cfRule>
  </conditionalFormatting>
  <conditionalFormatting sqref="B238">
    <cfRule type="cellIs" dxfId="5825" priority="6277" stopIfTrue="1" operator="equal">
      <formula>"Title"</formula>
    </cfRule>
  </conditionalFormatting>
  <conditionalFormatting sqref="B236">
    <cfRule type="cellIs" dxfId="5824" priority="6276" stopIfTrue="1" operator="equal">
      <formula>"Title"</formula>
    </cfRule>
  </conditionalFormatting>
  <conditionalFormatting sqref="B236">
    <cfRule type="cellIs" dxfId="5823" priority="5431" stopIfTrue="1" operator="equal">
      <formula>"Title"</formula>
    </cfRule>
  </conditionalFormatting>
  <conditionalFormatting sqref="B216:C216">
    <cfRule type="cellIs" dxfId="5822" priority="6275" stopIfTrue="1" operator="equal">
      <formula>"Title"</formula>
    </cfRule>
  </conditionalFormatting>
  <conditionalFormatting sqref="C216">
    <cfRule type="cellIs" dxfId="5821" priority="6274" stopIfTrue="1" operator="equal">
      <formula>"Adjustment to Income/Expense/Rate Base:"</formula>
    </cfRule>
  </conditionalFormatting>
  <conditionalFormatting sqref="B224">
    <cfRule type="cellIs" dxfId="5820" priority="6273" stopIfTrue="1" operator="equal">
      <formula>"Title"</formula>
    </cfRule>
  </conditionalFormatting>
  <conditionalFormatting sqref="B227">
    <cfRule type="cellIs" dxfId="5819" priority="6272" stopIfTrue="1" operator="equal">
      <formula>"Title"</formula>
    </cfRule>
  </conditionalFormatting>
  <conditionalFormatting sqref="B225">
    <cfRule type="cellIs" dxfId="5818" priority="6271" stopIfTrue="1" operator="equal">
      <formula>"Title"</formula>
    </cfRule>
  </conditionalFormatting>
  <conditionalFormatting sqref="B228">
    <cfRule type="cellIs" dxfId="5817" priority="6270" stopIfTrue="1" operator="equal">
      <formula>"Title"</formula>
    </cfRule>
  </conditionalFormatting>
  <conditionalFormatting sqref="B225">
    <cfRule type="cellIs" dxfId="5816" priority="6269" stopIfTrue="1" operator="equal">
      <formula>"Title"</formula>
    </cfRule>
  </conditionalFormatting>
  <conditionalFormatting sqref="B228">
    <cfRule type="cellIs" dxfId="5815" priority="6268" stopIfTrue="1" operator="equal">
      <formula>"Title"</formula>
    </cfRule>
  </conditionalFormatting>
  <conditionalFormatting sqref="B226">
    <cfRule type="cellIs" dxfId="5814" priority="6267" stopIfTrue="1" operator="equal">
      <formula>"Title"</formula>
    </cfRule>
  </conditionalFormatting>
  <conditionalFormatting sqref="B229">
    <cfRule type="cellIs" dxfId="5813" priority="6266" stopIfTrue="1" operator="equal">
      <formula>"Title"</formula>
    </cfRule>
  </conditionalFormatting>
  <conditionalFormatting sqref="B225">
    <cfRule type="cellIs" dxfId="5812" priority="6265" stopIfTrue="1" operator="equal">
      <formula>"Title"</formula>
    </cfRule>
  </conditionalFormatting>
  <conditionalFormatting sqref="B228">
    <cfRule type="cellIs" dxfId="5811" priority="6264" stopIfTrue="1" operator="equal">
      <formula>"Title"</formula>
    </cfRule>
  </conditionalFormatting>
  <conditionalFormatting sqref="B226">
    <cfRule type="cellIs" dxfId="5810" priority="6263" stopIfTrue="1" operator="equal">
      <formula>"Title"</formula>
    </cfRule>
  </conditionalFormatting>
  <conditionalFormatting sqref="B229">
    <cfRule type="cellIs" dxfId="5809" priority="6262" stopIfTrue="1" operator="equal">
      <formula>"Title"</formula>
    </cfRule>
  </conditionalFormatting>
  <conditionalFormatting sqref="B226">
    <cfRule type="cellIs" dxfId="5808" priority="6261" stopIfTrue="1" operator="equal">
      <formula>"Title"</formula>
    </cfRule>
  </conditionalFormatting>
  <conditionalFormatting sqref="B229">
    <cfRule type="cellIs" dxfId="5807" priority="6260" stopIfTrue="1" operator="equal">
      <formula>"Title"</formula>
    </cfRule>
  </conditionalFormatting>
  <conditionalFormatting sqref="B227">
    <cfRule type="cellIs" dxfId="5806" priority="6259" stopIfTrue="1" operator="equal">
      <formula>"Title"</formula>
    </cfRule>
  </conditionalFormatting>
  <conditionalFormatting sqref="B230">
    <cfRule type="cellIs" dxfId="5805" priority="6258" stopIfTrue="1" operator="equal">
      <formula>"Title"</formula>
    </cfRule>
  </conditionalFormatting>
  <conditionalFormatting sqref="B225">
    <cfRule type="cellIs" dxfId="5804" priority="6257" stopIfTrue="1" operator="equal">
      <formula>"Title"</formula>
    </cfRule>
  </conditionalFormatting>
  <conditionalFormatting sqref="B228">
    <cfRule type="cellIs" dxfId="5803" priority="6256" stopIfTrue="1" operator="equal">
      <formula>"Title"</formula>
    </cfRule>
  </conditionalFormatting>
  <conditionalFormatting sqref="B226">
    <cfRule type="cellIs" dxfId="5802" priority="6255" stopIfTrue="1" operator="equal">
      <formula>"Title"</formula>
    </cfRule>
  </conditionalFormatting>
  <conditionalFormatting sqref="B229">
    <cfRule type="cellIs" dxfId="5801" priority="6254" stopIfTrue="1" operator="equal">
      <formula>"Title"</formula>
    </cfRule>
  </conditionalFormatting>
  <conditionalFormatting sqref="B226">
    <cfRule type="cellIs" dxfId="5800" priority="6253" stopIfTrue="1" operator="equal">
      <formula>"Title"</formula>
    </cfRule>
  </conditionalFormatting>
  <conditionalFormatting sqref="B229">
    <cfRule type="cellIs" dxfId="5799" priority="6252" stopIfTrue="1" operator="equal">
      <formula>"Title"</formula>
    </cfRule>
  </conditionalFormatting>
  <conditionalFormatting sqref="B227">
    <cfRule type="cellIs" dxfId="5798" priority="6251" stopIfTrue="1" operator="equal">
      <formula>"Title"</formula>
    </cfRule>
  </conditionalFormatting>
  <conditionalFormatting sqref="B230">
    <cfRule type="cellIs" dxfId="5797" priority="6250" stopIfTrue="1" operator="equal">
      <formula>"Title"</formula>
    </cfRule>
  </conditionalFormatting>
  <conditionalFormatting sqref="B226">
    <cfRule type="cellIs" dxfId="5796" priority="6249" stopIfTrue="1" operator="equal">
      <formula>"Title"</formula>
    </cfRule>
  </conditionalFormatting>
  <conditionalFormatting sqref="B229">
    <cfRule type="cellIs" dxfId="5795" priority="6248" stopIfTrue="1" operator="equal">
      <formula>"Title"</formula>
    </cfRule>
  </conditionalFormatting>
  <conditionalFormatting sqref="B227">
    <cfRule type="cellIs" dxfId="5794" priority="6247" stopIfTrue="1" operator="equal">
      <formula>"Title"</formula>
    </cfRule>
  </conditionalFormatting>
  <conditionalFormatting sqref="B230">
    <cfRule type="cellIs" dxfId="5793" priority="6246" stopIfTrue="1" operator="equal">
      <formula>"Title"</formula>
    </cfRule>
  </conditionalFormatting>
  <conditionalFormatting sqref="B227">
    <cfRule type="cellIs" dxfId="5792" priority="6245" stopIfTrue="1" operator="equal">
      <formula>"Title"</formula>
    </cfRule>
  </conditionalFormatting>
  <conditionalFormatting sqref="B230">
    <cfRule type="cellIs" dxfId="5791" priority="6244" stopIfTrue="1" operator="equal">
      <formula>"Title"</formula>
    </cfRule>
  </conditionalFormatting>
  <conditionalFormatting sqref="B228">
    <cfRule type="cellIs" dxfId="5790" priority="6243" stopIfTrue="1" operator="equal">
      <formula>"Title"</formula>
    </cfRule>
  </conditionalFormatting>
  <conditionalFormatting sqref="B231">
    <cfRule type="cellIs" dxfId="5789" priority="6242" stopIfTrue="1" operator="equal">
      <formula>"Title"</formula>
    </cfRule>
  </conditionalFormatting>
  <conditionalFormatting sqref="B225">
    <cfRule type="cellIs" dxfId="5788" priority="6241" stopIfTrue="1" operator="equal">
      <formula>"Title"</formula>
    </cfRule>
  </conditionalFormatting>
  <conditionalFormatting sqref="B228">
    <cfRule type="cellIs" dxfId="5787" priority="6240" stopIfTrue="1" operator="equal">
      <formula>"Title"</formula>
    </cfRule>
  </conditionalFormatting>
  <conditionalFormatting sqref="B226">
    <cfRule type="cellIs" dxfId="5786" priority="6239" stopIfTrue="1" operator="equal">
      <formula>"Title"</formula>
    </cfRule>
  </conditionalFormatting>
  <conditionalFormatting sqref="B229">
    <cfRule type="cellIs" dxfId="5785" priority="6238" stopIfTrue="1" operator="equal">
      <formula>"Title"</formula>
    </cfRule>
  </conditionalFormatting>
  <conditionalFormatting sqref="B226">
    <cfRule type="cellIs" dxfId="5784" priority="6237" stopIfTrue="1" operator="equal">
      <formula>"Title"</formula>
    </cfRule>
  </conditionalFormatting>
  <conditionalFormatting sqref="B229">
    <cfRule type="cellIs" dxfId="5783" priority="6236" stopIfTrue="1" operator="equal">
      <formula>"Title"</formula>
    </cfRule>
  </conditionalFormatting>
  <conditionalFormatting sqref="B227">
    <cfRule type="cellIs" dxfId="5782" priority="6235" stopIfTrue="1" operator="equal">
      <formula>"Title"</formula>
    </cfRule>
  </conditionalFormatting>
  <conditionalFormatting sqref="B230">
    <cfRule type="cellIs" dxfId="5781" priority="6234" stopIfTrue="1" operator="equal">
      <formula>"Title"</formula>
    </cfRule>
  </conditionalFormatting>
  <conditionalFormatting sqref="B226">
    <cfRule type="cellIs" dxfId="5780" priority="6233" stopIfTrue="1" operator="equal">
      <formula>"Title"</formula>
    </cfRule>
  </conditionalFormatting>
  <conditionalFormatting sqref="B229">
    <cfRule type="cellIs" dxfId="5779" priority="6232" stopIfTrue="1" operator="equal">
      <formula>"Title"</formula>
    </cfRule>
  </conditionalFormatting>
  <conditionalFormatting sqref="B227">
    <cfRule type="cellIs" dxfId="5778" priority="6231" stopIfTrue="1" operator="equal">
      <formula>"Title"</formula>
    </cfRule>
  </conditionalFormatting>
  <conditionalFormatting sqref="B230">
    <cfRule type="cellIs" dxfId="5777" priority="6230" stopIfTrue="1" operator="equal">
      <formula>"Title"</formula>
    </cfRule>
  </conditionalFormatting>
  <conditionalFormatting sqref="B227">
    <cfRule type="cellIs" dxfId="5776" priority="6229" stopIfTrue="1" operator="equal">
      <formula>"Title"</formula>
    </cfRule>
  </conditionalFormatting>
  <conditionalFormatting sqref="B230">
    <cfRule type="cellIs" dxfId="5775" priority="6228" stopIfTrue="1" operator="equal">
      <formula>"Title"</formula>
    </cfRule>
  </conditionalFormatting>
  <conditionalFormatting sqref="B228">
    <cfRule type="cellIs" dxfId="5774" priority="6227" stopIfTrue="1" operator="equal">
      <formula>"Title"</formula>
    </cfRule>
  </conditionalFormatting>
  <conditionalFormatting sqref="B231">
    <cfRule type="cellIs" dxfId="5773" priority="6226" stopIfTrue="1" operator="equal">
      <formula>"Title"</formula>
    </cfRule>
  </conditionalFormatting>
  <conditionalFormatting sqref="B226">
    <cfRule type="cellIs" dxfId="5772" priority="6225" stopIfTrue="1" operator="equal">
      <formula>"Title"</formula>
    </cfRule>
  </conditionalFormatting>
  <conditionalFormatting sqref="B229">
    <cfRule type="cellIs" dxfId="5771" priority="6224" stopIfTrue="1" operator="equal">
      <formula>"Title"</formula>
    </cfRule>
  </conditionalFormatting>
  <conditionalFormatting sqref="B227">
    <cfRule type="cellIs" dxfId="5770" priority="6223" stopIfTrue="1" operator="equal">
      <formula>"Title"</formula>
    </cfRule>
  </conditionalFormatting>
  <conditionalFormatting sqref="B230">
    <cfRule type="cellIs" dxfId="5769" priority="6222" stopIfTrue="1" operator="equal">
      <formula>"Title"</formula>
    </cfRule>
  </conditionalFormatting>
  <conditionalFormatting sqref="B227">
    <cfRule type="cellIs" dxfId="5768" priority="6221" stopIfTrue="1" operator="equal">
      <formula>"Title"</formula>
    </cfRule>
  </conditionalFormatting>
  <conditionalFormatting sqref="B230">
    <cfRule type="cellIs" dxfId="5767" priority="6220" stopIfTrue="1" operator="equal">
      <formula>"Title"</formula>
    </cfRule>
  </conditionalFormatting>
  <conditionalFormatting sqref="B228">
    <cfRule type="cellIs" dxfId="5766" priority="6219" stopIfTrue="1" operator="equal">
      <formula>"Title"</formula>
    </cfRule>
  </conditionalFormatting>
  <conditionalFormatting sqref="B231">
    <cfRule type="cellIs" dxfId="5765" priority="6218" stopIfTrue="1" operator="equal">
      <formula>"Title"</formula>
    </cfRule>
  </conditionalFormatting>
  <conditionalFormatting sqref="B227">
    <cfRule type="cellIs" dxfId="5764" priority="6217" stopIfTrue="1" operator="equal">
      <formula>"Title"</formula>
    </cfRule>
  </conditionalFormatting>
  <conditionalFormatting sqref="B230">
    <cfRule type="cellIs" dxfId="5763" priority="6216" stopIfTrue="1" operator="equal">
      <formula>"Title"</formula>
    </cfRule>
  </conditionalFormatting>
  <conditionalFormatting sqref="B228">
    <cfRule type="cellIs" dxfId="5762" priority="6215" stopIfTrue="1" operator="equal">
      <formula>"Title"</formula>
    </cfRule>
  </conditionalFormatting>
  <conditionalFormatting sqref="B231">
    <cfRule type="cellIs" dxfId="5761" priority="6214" stopIfTrue="1" operator="equal">
      <formula>"Title"</formula>
    </cfRule>
  </conditionalFormatting>
  <conditionalFormatting sqref="B228">
    <cfRule type="cellIs" dxfId="5760" priority="6213" stopIfTrue="1" operator="equal">
      <formula>"Title"</formula>
    </cfRule>
  </conditionalFormatting>
  <conditionalFormatting sqref="B231">
    <cfRule type="cellIs" dxfId="5759" priority="6212" stopIfTrue="1" operator="equal">
      <formula>"Title"</formula>
    </cfRule>
  </conditionalFormatting>
  <conditionalFormatting sqref="B229">
    <cfRule type="cellIs" dxfId="5758" priority="6211" stopIfTrue="1" operator="equal">
      <formula>"Title"</formula>
    </cfRule>
  </conditionalFormatting>
  <conditionalFormatting sqref="B232">
    <cfRule type="cellIs" dxfId="5757" priority="6210" stopIfTrue="1" operator="equal">
      <formula>"Title"</formula>
    </cfRule>
  </conditionalFormatting>
  <conditionalFormatting sqref="B232">
    <cfRule type="cellIs" dxfId="5756" priority="6209" stopIfTrue="1" operator="equal">
      <formula>"Title"</formula>
    </cfRule>
  </conditionalFormatting>
  <conditionalFormatting sqref="B235">
    <cfRule type="cellIs" dxfId="5755" priority="6208" stopIfTrue="1" operator="equal">
      <formula>"Title"</formula>
    </cfRule>
  </conditionalFormatting>
  <conditionalFormatting sqref="B233">
    <cfRule type="cellIs" dxfId="5754" priority="6207" stopIfTrue="1" operator="equal">
      <formula>"Title"</formula>
    </cfRule>
  </conditionalFormatting>
  <conditionalFormatting sqref="B236">
    <cfRule type="cellIs" dxfId="5753" priority="6206" stopIfTrue="1" operator="equal">
      <formula>"Title"</formula>
    </cfRule>
  </conditionalFormatting>
  <conditionalFormatting sqref="B233">
    <cfRule type="cellIs" dxfId="5752" priority="6205" stopIfTrue="1" operator="equal">
      <formula>"Title"</formula>
    </cfRule>
  </conditionalFormatting>
  <conditionalFormatting sqref="B236">
    <cfRule type="cellIs" dxfId="5751" priority="6204" stopIfTrue="1" operator="equal">
      <formula>"Title"</formula>
    </cfRule>
  </conditionalFormatting>
  <conditionalFormatting sqref="B234">
    <cfRule type="cellIs" dxfId="5750" priority="6203" stopIfTrue="1" operator="equal">
      <formula>"Title"</formula>
    </cfRule>
  </conditionalFormatting>
  <conditionalFormatting sqref="B237">
    <cfRule type="cellIs" dxfId="5749" priority="6202" stopIfTrue="1" operator="equal">
      <formula>"Title"</formula>
    </cfRule>
  </conditionalFormatting>
  <conditionalFormatting sqref="B233">
    <cfRule type="cellIs" dxfId="5748" priority="6201" stopIfTrue="1" operator="equal">
      <formula>"Title"</formula>
    </cfRule>
  </conditionalFormatting>
  <conditionalFormatting sqref="B236">
    <cfRule type="cellIs" dxfId="5747" priority="6200" stopIfTrue="1" operator="equal">
      <formula>"Title"</formula>
    </cfRule>
  </conditionalFormatting>
  <conditionalFormatting sqref="B234">
    <cfRule type="cellIs" dxfId="5746" priority="6199" stopIfTrue="1" operator="equal">
      <formula>"Title"</formula>
    </cfRule>
  </conditionalFormatting>
  <conditionalFormatting sqref="B237">
    <cfRule type="cellIs" dxfId="5745" priority="6198" stopIfTrue="1" operator="equal">
      <formula>"Title"</formula>
    </cfRule>
  </conditionalFormatting>
  <conditionalFormatting sqref="B234">
    <cfRule type="cellIs" dxfId="5744" priority="6197" stopIfTrue="1" operator="equal">
      <formula>"Title"</formula>
    </cfRule>
  </conditionalFormatting>
  <conditionalFormatting sqref="B237">
    <cfRule type="cellIs" dxfId="5743" priority="6196" stopIfTrue="1" operator="equal">
      <formula>"Title"</formula>
    </cfRule>
  </conditionalFormatting>
  <conditionalFormatting sqref="B235">
    <cfRule type="cellIs" dxfId="5742" priority="6195" stopIfTrue="1" operator="equal">
      <formula>"Title"</formula>
    </cfRule>
  </conditionalFormatting>
  <conditionalFormatting sqref="B238">
    <cfRule type="cellIs" dxfId="5741" priority="6194" stopIfTrue="1" operator="equal">
      <formula>"Title"</formula>
    </cfRule>
  </conditionalFormatting>
  <conditionalFormatting sqref="B233">
    <cfRule type="cellIs" dxfId="5740" priority="6193" stopIfTrue="1" operator="equal">
      <formula>"Title"</formula>
    </cfRule>
  </conditionalFormatting>
  <conditionalFormatting sqref="B236">
    <cfRule type="cellIs" dxfId="5739" priority="6192" stopIfTrue="1" operator="equal">
      <formula>"Title"</formula>
    </cfRule>
  </conditionalFormatting>
  <conditionalFormatting sqref="B234">
    <cfRule type="cellIs" dxfId="5738" priority="6191" stopIfTrue="1" operator="equal">
      <formula>"Title"</formula>
    </cfRule>
  </conditionalFormatting>
  <conditionalFormatting sqref="B237">
    <cfRule type="cellIs" dxfId="5737" priority="6190" stopIfTrue="1" operator="equal">
      <formula>"Title"</formula>
    </cfRule>
  </conditionalFormatting>
  <conditionalFormatting sqref="B234">
    <cfRule type="cellIs" dxfId="5736" priority="6189" stopIfTrue="1" operator="equal">
      <formula>"Title"</formula>
    </cfRule>
  </conditionalFormatting>
  <conditionalFormatting sqref="B237">
    <cfRule type="cellIs" dxfId="5735" priority="6188" stopIfTrue="1" operator="equal">
      <formula>"Title"</formula>
    </cfRule>
  </conditionalFormatting>
  <conditionalFormatting sqref="B235">
    <cfRule type="cellIs" dxfId="5734" priority="6187" stopIfTrue="1" operator="equal">
      <formula>"Title"</formula>
    </cfRule>
  </conditionalFormatting>
  <conditionalFormatting sqref="B238">
    <cfRule type="cellIs" dxfId="5733" priority="6186" stopIfTrue="1" operator="equal">
      <formula>"Title"</formula>
    </cfRule>
  </conditionalFormatting>
  <conditionalFormatting sqref="B234">
    <cfRule type="cellIs" dxfId="5732" priority="6185" stopIfTrue="1" operator="equal">
      <formula>"Title"</formula>
    </cfRule>
  </conditionalFormatting>
  <conditionalFormatting sqref="B237">
    <cfRule type="cellIs" dxfId="5731" priority="6184" stopIfTrue="1" operator="equal">
      <formula>"Title"</formula>
    </cfRule>
  </conditionalFormatting>
  <conditionalFormatting sqref="B235">
    <cfRule type="cellIs" dxfId="5730" priority="6183" stopIfTrue="1" operator="equal">
      <formula>"Title"</formula>
    </cfRule>
  </conditionalFormatting>
  <conditionalFormatting sqref="B238">
    <cfRule type="cellIs" dxfId="5729" priority="6182" stopIfTrue="1" operator="equal">
      <formula>"Title"</formula>
    </cfRule>
  </conditionalFormatting>
  <conditionalFormatting sqref="B235">
    <cfRule type="cellIs" dxfId="5728" priority="6181" stopIfTrue="1" operator="equal">
      <formula>"Title"</formula>
    </cfRule>
  </conditionalFormatting>
  <conditionalFormatting sqref="B238">
    <cfRule type="cellIs" dxfId="5727" priority="6180" stopIfTrue="1" operator="equal">
      <formula>"Title"</formula>
    </cfRule>
  </conditionalFormatting>
  <conditionalFormatting sqref="B236">
    <cfRule type="cellIs" dxfId="5726" priority="6179" stopIfTrue="1" operator="equal">
      <formula>"Title"</formula>
    </cfRule>
  </conditionalFormatting>
  <conditionalFormatting sqref="B239">
    <cfRule type="cellIs" dxfId="5725" priority="5333" stopIfTrue="1" operator="equal">
      <formula>"Title"</formula>
    </cfRule>
  </conditionalFormatting>
  <conditionalFormatting sqref="B233">
    <cfRule type="cellIs" dxfId="5724" priority="6178" stopIfTrue="1" operator="equal">
      <formula>"Title"</formula>
    </cfRule>
  </conditionalFormatting>
  <conditionalFormatting sqref="B236">
    <cfRule type="cellIs" dxfId="5723" priority="6177" stopIfTrue="1" operator="equal">
      <formula>"Title"</formula>
    </cfRule>
  </conditionalFormatting>
  <conditionalFormatting sqref="B234">
    <cfRule type="cellIs" dxfId="5722" priority="6176" stopIfTrue="1" operator="equal">
      <formula>"Title"</formula>
    </cfRule>
  </conditionalFormatting>
  <conditionalFormatting sqref="B237">
    <cfRule type="cellIs" dxfId="5721" priority="6175" stopIfTrue="1" operator="equal">
      <formula>"Title"</formula>
    </cfRule>
  </conditionalFormatting>
  <conditionalFormatting sqref="B234">
    <cfRule type="cellIs" dxfId="5720" priority="6174" stopIfTrue="1" operator="equal">
      <formula>"Title"</formula>
    </cfRule>
  </conditionalFormatting>
  <conditionalFormatting sqref="B237">
    <cfRule type="cellIs" dxfId="5719" priority="6173" stopIfTrue="1" operator="equal">
      <formula>"Title"</formula>
    </cfRule>
  </conditionalFormatting>
  <conditionalFormatting sqref="B235">
    <cfRule type="cellIs" dxfId="5718" priority="6172" stopIfTrue="1" operator="equal">
      <formula>"Title"</formula>
    </cfRule>
  </conditionalFormatting>
  <conditionalFormatting sqref="B238">
    <cfRule type="cellIs" dxfId="5717" priority="6171" stopIfTrue="1" operator="equal">
      <formula>"Title"</formula>
    </cfRule>
  </conditionalFormatting>
  <conditionalFormatting sqref="B234">
    <cfRule type="cellIs" dxfId="5716" priority="6170" stopIfTrue="1" operator="equal">
      <formula>"Title"</formula>
    </cfRule>
  </conditionalFormatting>
  <conditionalFormatting sqref="B237">
    <cfRule type="cellIs" dxfId="5715" priority="6169" stopIfTrue="1" operator="equal">
      <formula>"Title"</formula>
    </cfRule>
  </conditionalFormatting>
  <conditionalFormatting sqref="B235">
    <cfRule type="cellIs" dxfId="5714" priority="6168" stopIfTrue="1" operator="equal">
      <formula>"Title"</formula>
    </cfRule>
  </conditionalFormatting>
  <conditionalFormatting sqref="B238">
    <cfRule type="cellIs" dxfId="5713" priority="6167" stopIfTrue="1" operator="equal">
      <formula>"Title"</formula>
    </cfRule>
  </conditionalFormatting>
  <conditionalFormatting sqref="B235">
    <cfRule type="cellIs" dxfId="5712" priority="6166" stopIfTrue="1" operator="equal">
      <formula>"Title"</formula>
    </cfRule>
  </conditionalFormatting>
  <conditionalFormatting sqref="B238">
    <cfRule type="cellIs" dxfId="5711" priority="6165" stopIfTrue="1" operator="equal">
      <formula>"Title"</formula>
    </cfRule>
  </conditionalFormatting>
  <conditionalFormatting sqref="B236">
    <cfRule type="cellIs" dxfId="5710" priority="6164" stopIfTrue="1" operator="equal">
      <formula>"Title"</formula>
    </cfRule>
  </conditionalFormatting>
  <conditionalFormatting sqref="B239">
    <cfRule type="cellIs" dxfId="5709" priority="5317" stopIfTrue="1" operator="equal">
      <formula>"Title"</formula>
    </cfRule>
  </conditionalFormatting>
  <conditionalFormatting sqref="B234">
    <cfRule type="cellIs" dxfId="5708" priority="6163" stopIfTrue="1" operator="equal">
      <formula>"Title"</formula>
    </cfRule>
  </conditionalFormatting>
  <conditionalFormatting sqref="B237">
    <cfRule type="cellIs" dxfId="5707" priority="6162" stopIfTrue="1" operator="equal">
      <formula>"Title"</formula>
    </cfRule>
  </conditionalFormatting>
  <conditionalFormatting sqref="B235">
    <cfRule type="cellIs" dxfId="5706" priority="6161" stopIfTrue="1" operator="equal">
      <formula>"Title"</formula>
    </cfRule>
  </conditionalFormatting>
  <conditionalFormatting sqref="B238">
    <cfRule type="cellIs" dxfId="5705" priority="6160" stopIfTrue="1" operator="equal">
      <formula>"Title"</formula>
    </cfRule>
  </conditionalFormatting>
  <conditionalFormatting sqref="B235">
    <cfRule type="cellIs" dxfId="5704" priority="6159" stopIfTrue="1" operator="equal">
      <formula>"Title"</formula>
    </cfRule>
  </conditionalFormatting>
  <conditionalFormatting sqref="B238">
    <cfRule type="cellIs" dxfId="5703" priority="6158" stopIfTrue="1" operator="equal">
      <formula>"Title"</formula>
    </cfRule>
  </conditionalFormatting>
  <conditionalFormatting sqref="B236">
    <cfRule type="cellIs" dxfId="5702" priority="6157" stopIfTrue="1" operator="equal">
      <formula>"Title"</formula>
    </cfRule>
  </conditionalFormatting>
  <conditionalFormatting sqref="B239">
    <cfRule type="cellIs" dxfId="5701" priority="5309" stopIfTrue="1" operator="equal">
      <formula>"Title"</formula>
    </cfRule>
  </conditionalFormatting>
  <conditionalFormatting sqref="B235">
    <cfRule type="cellIs" dxfId="5700" priority="6156" stopIfTrue="1" operator="equal">
      <formula>"Title"</formula>
    </cfRule>
  </conditionalFormatting>
  <conditionalFormatting sqref="B238">
    <cfRule type="cellIs" dxfId="5699" priority="6155" stopIfTrue="1" operator="equal">
      <formula>"Title"</formula>
    </cfRule>
  </conditionalFormatting>
  <conditionalFormatting sqref="B236">
    <cfRule type="cellIs" dxfId="5698" priority="6154" stopIfTrue="1" operator="equal">
      <formula>"Title"</formula>
    </cfRule>
  </conditionalFormatting>
  <conditionalFormatting sqref="B240">
    <cfRule type="cellIs" dxfId="5697" priority="5305" stopIfTrue="1" operator="equal">
      <formula>"Title"</formula>
    </cfRule>
  </conditionalFormatting>
  <conditionalFormatting sqref="B236">
    <cfRule type="cellIs" dxfId="5696" priority="6153" stopIfTrue="1" operator="equal">
      <formula>"Title"</formula>
    </cfRule>
  </conditionalFormatting>
  <conditionalFormatting sqref="B239">
    <cfRule type="cellIs" dxfId="5695" priority="5303" stopIfTrue="1" operator="equal">
      <formula>"Title"</formula>
    </cfRule>
  </conditionalFormatting>
  <conditionalFormatting sqref="B237">
    <cfRule type="cellIs" dxfId="5694" priority="6152" stopIfTrue="1" operator="equal">
      <formula>"Title"</formula>
    </cfRule>
  </conditionalFormatting>
  <conditionalFormatting sqref="B240">
    <cfRule type="cellIs" dxfId="5693" priority="6151" stopIfTrue="1" operator="equal">
      <formula>"Title"</formula>
    </cfRule>
  </conditionalFormatting>
  <conditionalFormatting sqref="B217:C217">
    <cfRule type="cellIs" dxfId="5692" priority="6150" stopIfTrue="1" operator="equal">
      <formula>"Title"</formula>
    </cfRule>
  </conditionalFormatting>
  <conditionalFormatting sqref="C217">
    <cfRule type="cellIs" dxfId="5691" priority="6149" stopIfTrue="1" operator="equal">
      <formula>"Adjustment to Income/Expense/Rate Base:"</formula>
    </cfRule>
  </conditionalFormatting>
  <conditionalFormatting sqref="B225">
    <cfRule type="cellIs" dxfId="5690" priority="6148" stopIfTrue="1" operator="equal">
      <formula>"Title"</formula>
    </cfRule>
  </conditionalFormatting>
  <conditionalFormatting sqref="B228">
    <cfRule type="cellIs" dxfId="5689" priority="6147" stopIfTrue="1" operator="equal">
      <formula>"Title"</formula>
    </cfRule>
  </conditionalFormatting>
  <conditionalFormatting sqref="B226">
    <cfRule type="cellIs" dxfId="5688" priority="6146" stopIfTrue="1" operator="equal">
      <formula>"Title"</formula>
    </cfRule>
  </conditionalFormatting>
  <conditionalFormatting sqref="B229">
    <cfRule type="cellIs" dxfId="5687" priority="6145" stopIfTrue="1" operator="equal">
      <formula>"Title"</formula>
    </cfRule>
  </conditionalFormatting>
  <conditionalFormatting sqref="B226">
    <cfRule type="cellIs" dxfId="5686" priority="6144" stopIfTrue="1" operator="equal">
      <formula>"Title"</formula>
    </cfRule>
  </conditionalFormatting>
  <conditionalFormatting sqref="B229">
    <cfRule type="cellIs" dxfId="5685" priority="6143" stopIfTrue="1" operator="equal">
      <formula>"Title"</formula>
    </cfRule>
  </conditionalFormatting>
  <conditionalFormatting sqref="B227">
    <cfRule type="cellIs" dxfId="5684" priority="6142" stopIfTrue="1" operator="equal">
      <formula>"Title"</formula>
    </cfRule>
  </conditionalFormatting>
  <conditionalFormatting sqref="B230">
    <cfRule type="cellIs" dxfId="5683" priority="6141" stopIfTrue="1" operator="equal">
      <formula>"Title"</formula>
    </cfRule>
  </conditionalFormatting>
  <conditionalFormatting sqref="B226">
    <cfRule type="cellIs" dxfId="5682" priority="6140" stopIfTrue="1" operator="equal">
      <formula>"Title"</formula>
    </cfRule>
  </conditionalFormatting>
  <conditionalFormatting sqref="B229">
    <cfRule type="cellIs" dxfId="5681" priority="6139" stopIfTrue="1" operator="equal">
      <formula>"Title"</formula>
    </cfRule>
  </conditionalFormatting>
  <conditionalFormatting sqref="B227">
    <cfRule type="cellIs" dxfId="5680" priority="6138" stopIfTrue="1" operator="equal">
      <formula>"Title"</formula>
    </cfRule>
  </conditionalFormatting>
  <conditionalFormatting sqref="B230">
    <cfRule type="cellIs" dxfId="5679" priority="6137" stopIfTrue="1" operator="equal">
      <formula>"Title"</formula>
    </cfRule>
  </conditionalFormatting>
  <conditionalFormatting sqref="B227">
    <cfRule type="cellIs" dxfId="5678" priority="6136" stopIfTrue="1" operator="equal">
      <formula>"Title"</formula>
    </cfRule>
  </conditionalFormatting>
  <conditionalFormatting sqref="B230">
    <cfRule type="cellIs" dxfId="5677" priority="6135" stopIfTrue="1" operator="equal">
      <formula>"Title"</formula>
    </cfRule>
  </conditionalFormatting>
  <conditionalFormatting sqref="B228">
    <cfRule type="cellIs" dxfId="5676" priority="6134" stopIfTrue="1" operator="equal">
      <formula>"Title"</formula>
    </cfRule>
  </conditionalFormatting>
  <conditionalFormatting sqref="B231">
    <cfRule type="cellIs" dxfId="5675" priority="6133" stopIfTrue="1" operator="equal">
      <formula>"Title"</formula>
    </cfRule>
  </conditionalFormatting>
  <conditionalFormatting sqref="B226">
    <cfRule type="cellIs" dxfId="5674" priority="6132" stopIfTrue="1" operator="equal">
      <formula>"Title"</formula>
    </cfRule>
  </conditionalFormatting>
  <conditionalFormatting sqref="B229">
    <cfRule type="cellIs" dxfId="5673" priority="6131" stopIfTrue="1" operator="equal">
      <formula>"Title"</formula>
    </cfRule>
  </conditionalFormatting>
  <conditionalFormatting sqref="B227">
    <cfRule type="cellIs" dxfId="5672" priority="6130" stopIfTrue="1" operator="equal">
      <formula>"Title"</formula>
    </cfRule>
  </conditionalFormatting>
  <conditionalFormatting sqref="B230">
    <cfRule type="cellIs" dxfId="5671" priority="6129" stopIfTrue="1" operator="equal">
      <formula>"Title"</formula>
    </cfRule>
  </conditionalFormatting>
  <conditionalFormatting sqref="B227">
    <cfRule type="cellIs" dxfId="5670" priority="6128" stopIfTrue="1" operator="equal">
      <formula>"Title"</formula>
    </cfRule>
  </conditionalFormatting>
  <conditionalFormatting sqref="B230">
    <cfRule type="cellIs" dxfId="5669" priority="6127" stopIfTrue="1" operator="equal">
      <formula>"Title"</formula>
    </cfRule>
  </conditionalFormatting>
  <conditionalFormatting sqref="B228">
    <cfRule type="cellIs" dxfId="5668" priority="6126" stopIfTrue="1" operator="equal">
      <formula>"Title"</formula>
    </cfRule>
  </conditionalFormatting>
  <conditionalFormatting sqref="B231">
    <cfRule type="cellIs" dxfId="5667" priority="6125" stopIfTrue="1" operator="equal">
      <formula>"Title"</formula>
    </cfRule>
  </conditionalFormatting>
  <conditionalFormatting sqref="B227">
    <cfRule type="cellIs" dxfId="5666" priority="6124" stopIfTrue="1" operator="equal">
      <formula>"Title"</formula>
    </cfRule>
  </conditionalFormatting>
  <conditionalFormatting sqref="B230">
    <cfRule type="cellIs" dxfId="5665" priority="6123" stopIfTrue="1" operator="equal">
      <formula>"Title"</formula>
    </cfRule>
  </conditionalFormatting>
  <conditionalFormatting sqref="B228">
    <cfRule type="cellIs" dxfId="5664" priority="6122" stopIfTrue="1" operator="equal">
      <formula>"Title"</formula>
    </cfRule>
  </conditionalFormatting>
  <conditionalFormatting sqref="B231">
    <cfRule type="cellIs" dxfId="5663" priority="6121" stopIfTrue="1" operator="equal">
      <formula>"Title"</formula>
    </cfRule>
  </conditionalFormatting>
  <conditionalFormatting sqref="B228">
    <cfRule type="cellIs" dxfId="5662" priority="6120" stopIfTrue="1" operator="equal">
      <formula>"Title"</formula>
    </cfRule>
  </conditionalFormatting>
  <conditionalFormatting sqref="B231">
    <cfRule type="cellIs" dxfId="5661" priority="6119" stopIfTrue="1" operator="equal">
      <formula>"Title"</formula>
    </cfRule>
  </conditionalFormatting>
  <conditionalFormatting sqref="B229">
    <cfRule type="cellIs" dxfId="5660" priority="6118" stopIfTrue="1" operator="equal">
      <formula>"Title"</formula>
    </cfRule>
  </conditionalFormatting>
  <conditionalFormatting sqref="B232">
    <cfRule type="cellIs" dxfId="5659" priority="6117" stopIfTrue="1" operator="equal">
      <formula>"Title"</formula>
    </cfRule>
  </conditionalFormatting>
  <conditionalFormatting sqref="B226">
    <cfRule type="cellIs" dxfId="5658" priority="6116" stopIfTrue="1" operator="equal">
      <formula>"Title"</formula>
    </cfRule>
  </conditionalFormatting>
  <conditionalFormatting sqref="B229">
    <cfRule type="cellIs" dxfId="5657" priority="6115" stopIfTrue="1" operator="equal">
      <formula>"Title"</formula>
    </cfRule>
  </conditionalFormatting>
  <conditionalFormatting sqref="B227">
    <cfRule type="cellIs" dxfId="5656" priority="6114" stopIfTrue="1" operator="equal">
      <formula>"Title"</formula>
    </cfRule>
  </conditionalFormatting>
  <conditionalFormatting sqref="B230">
    <cfRule type="cellIs" dxfId="5655" priority="6113" stopIfTrue="1" operator="equal">
      <formula>"Title"</formula>
    </cfRule>
  </conditionalFormatting>
  <conditionalFormatting sqref="B227">
    <cfRule type="cellIs" dxfId="5654" priority="6112" stopIfTrue="1" operator="equal">
      <formula>"Title"</formula>
    </cfRule>
  </conditionalFormatting>
  <conditionalFormatting sqref="B230">
    <cfRule type="cellIs" dxfId="5653" priority="6111" stopIfTrue="1" operator="equal">
      <formula>"Title"</formula>
    </cfRule>
  </conditionalFormatting>
  <conditionalFormatting sqref="B228">
    <cfRule type="cellIs" dxfId="5652" priority="6110" stopIfTrue="1" operator="equal">
      <formula>"Title"</formula>
    </cfRule>
  </conditionalFormatting>
  <conditionalFormatting sqref="B231">
    <cfRule type="cellIs" dxfId="5651" priority="6109" stopIfTrue="1" operator="equal">
      <formula>"Title"</formula>
    </cfRule>
  </conditionalFormatting>
  <conditionalFormatting sqref="B227">
    <cfRule type="cellIs" dxfId="5650" priority="6108" stopIfTrue="1" operator="equal">
      <formula>"Title"</formula>
    </cfRule>
  </conditionalFormatting>
  <conditionalFormatting sqref="B230">
    <cfRule type="cellIs" dxfId="5649" priority="6107" stopIfTrue="1" operator="equal">
      <formula>"Title"</formula>
    </cfRule>
  </conditionalFormatting>
  <conditionalFormatting sqref="B228">
    <cfRule type="cellIs" dxfId="5648" priority="6106" stopIfTrue="1" operator="equal">
      <formula>"Title"</formula>
    </cfRule>
  </conditionalFormatting>
  <conditionalFormatting sqref="B231">
    <cfRule type="cellIs" dxfId="5647" priority="6105" stopIfTrue="1" operator="equal">
      <formula>"Title"</formula>
    </cfRule>
  </conditionalFormatting>
  <conditionalFormatting sqref="B228">
    <cfRule type="cellIs" dxfId="5646" priority="6104" stopIfTrue="1" operator="equal">
      <formula>"Title"</formula>
    </cfRule>
  </conditionalFormatting>
  <conditionalFormatting sqref="B231">
    <cfRule type="cellIs" dxfId="5645" priority="6103" stopIfTrue="1" operator="equal">
      <formula>"Title"</formula>
    </cfRule>
  </conditionalFormatting>
  <conditionalFormatting sqref="B229">
    <cfRule type="cellIs" dxfId="5644" priority="6102" stopIfTrue="1" operator="equal">
      <formula>"Title"</formula>
    </cfRule>
  </conditionalFormatting>
  <conditionalFormatting sqref="B232">
    <cfRule type="cellIs" dxfId="5643" priority="6101" stopIfTrue="1" operator="equal">
      <formula>"Title"</formula>
    </cfRule>
  </conditionalFormatting>
  <conditionalFormatting sqref="B227">
    <cfRule type="cellIs" dxfId="5642" priority="6100" stopIfTrue="1" operator="equal">
      <formula>"Title"</formula>
    </cfRule>
  </conditionalFormatting>
  <conditionalFormatting sqref="B230">
    <cfRule type="cellIs" dxfId="5641" priority="6099" stopIfTrue="1" operator="equal">
      <formula>"Title"</formula>
    </cfRule>
  </conditionalFormatting>
  <conditionalFormatting sqref="B228">
    <cfRule type="cellIs" dxfId="5640" priority="6098" stopIfTrue="1" operator="equal">
      <formula>"Title"</formula>
    </cfRule>
  </conditionalFormatting>
  <conditionalFormatting sqref="B231">
    <cfRule type="cellIs" dxfId="5639" priority="6097" stopIfTrue="1" operator="equal">
      <formula>"Title"</formula>
    </cfRule>
  </conditionalFormatting>
  <conditionalFormatting sqref="B228">
    <cfRule type="cellIs" dxfId="5638" priority="6096" stopIfTrue="1" operator="equal">
      <formula>"Title"</formula>
    </cfRule>
  </conditionalFormatting>
  <conditionalFormatting sqref="B231">
    <cfRule type="cellIs" dxfId="5637" priority="6095" stopIfTrue="1" operator="equal">
      <formula>"Title"</formula>
    </cfRule>
  </conditionalFormatting>
  <conditionalFormatting sqref="B229">
    <cfRule type="cellIs" dxfId="5636" priority="6094" stopIfTrue="1" operator="equal">
      <formula>"Title"</formula>
    </cfRule>
  </conditionalFormatting>
  <conditionalFormatting sqref="B232">
    <cfRule type="cellIs" dxfId="5635" priority="6093" stopIfTrue="1" operator="equal">
      <formula>"Title"</formula>
    </cfRule>
  </conditionalFormatting>
  <conditionalFormatting sqref="B228">
    <cfRule type="cellIs" dxfId="5634" priority="6092" stopIfTrue="1" operator="equal">
      <formula>"Title"</formula>
    </cfRule>
  </conditionalFormatting>
  <conditionalFormatting sqref="B231">
    <cfRule type="cellIs" dxfId="5633" priority="6091" stopIfTrue="1" operator="equal">
      <formula>"Title"</formula>
    </cfRule>
  </conditionalFormatting>
  <conditionalFormatting sqref="B229">
    <cfRule type="cellIs" dxfId="5632" priority="6090" stopIfTrue="1" operator="equal">
      <formula>"Title"</formula>
    </cfRule>
  </conditionalFormatting>
  <conditionalFormatting sqref="B232">
    <cfRule type="cellIs" dxfId="5631" priority="6089" stopIfTrue="1" operator="equal">
      <formula>"Title"</formula>
    </cfRule>
  </conditionalFormatting>
  <conditionalFormatting sqref="B229">
    <cfRule type="cellIs" dxfId="5630" priority="6088" stopIfTrue="1" operator="equal">
      <formula>"Title"</formula>
    </cfRule>
  </conditionalFormatting>
  <conditionalFormatting sqref="B232">
    <cfRule type="cellIs" dxfId="5629" priority="6087" stopIfTrue="1" operator="equal">
      <formula>"Title"</formula>
    </cfRule>
  </conditionalFormatting>
  <conditionalFormatting sqref="B230">
    <cfRule type="cellIs" dxfId="5628" priority="6086" stopIfTrue="1" operator="equal">
      <formula>"Title"</formula>
    </cfRule>
  </conditionalFormatting>
  <conditionalFormatting sqref="B233">
    <cfRule type="cellIs" dxfId="5627" priority="6085" stopIfTrue="1" operator="equal">
      <formula>"Title"</formula>
    </cfRule>
  </conditionalFormatting>
  <conditionalFormatting sqref="B239">
    <cfRule type="cellIs" dxfId="5626" priority="5234" stopIfTrue="1" operator="equal">
      <formula>"Title"</formula>
    </cfRule>
  </conditionalFormatting>
  <conditionalFormatting sqref="B242">
    <cfRule type="cellIs" dxfId="5625" priority="5233" stopIfTrue="1" operator="equal">
      <formula>"Title"</formula>
    </cfRule>
  </conditionalFormatting>
  <conditionalFormatting sqref="B239">
    <cfRule type="cellIs" dxfId="5624" priority="5232" stopIfTrue="1" operator="equal">
      <formula>"Title"</formula>
    </cfRule>
  </conditionalFormatting>
  <conditionalFormatting sqref="B239">
    <cfRule type="cellIs" dxfId="5623" priority="5231" stopIfTrue="1" operator="equal">
      <formula>"Title"</formula>
    </cfRule>
  </conditionalFormatting>
  <conditionalFormatting sqref="B240">
    <cfRule type="cellIs" dxfId="5622" priority="6084" stopIfTrue="1" operator="equal">
      <formula>"Title"</formula>
    </cfRule>
  </conditionalFormatting>
  <conditionalFormatting sqref="B239">
    <cfRule type="cellIs" dxfId="5621" priority="5229" stopIfTrue="1" operator="equal">
      <formula>"Title"</formula>
    </cfRule>
  </conditionalFormatting>
  <conditionalFormatting sqref="B239">
    <cfRule type="cellIs" dxfId="5620" priority="5228" stopIfTrue="1" operator="equal">
      <formula>"Title"</formula>
    </cfRule>
  </conditionalFormatting>
  <conditionalFormatting sqref="B240">
    <cfRule type="cellIs" dxfId="5619" priority="5227" stopIfTrue="1" operator="equal">
      <formula>"Title"</formula>
    </cfRule>
  </conditionalFormatting>
  <conditionalFormatting sqref="B240">
    <cfRule type="cellIs" dxfId="5618" priority="6083" stopIfTrue="1" operator="equal">
      <formula>"Title"</formula>
    </cfRule>
  </conditionalFormatting>
  <conditionalFormatting sqref="B239">
    <cfRule type="cellIs" dxfId="5617" priority="5225" stopIfTrue="1" operator="equal">
      <formula>"Title"</formula>
    </cfRule>
  </conditionalFormatting>
  <conditionalFormatting sqref="B239">
    <cfRule type="cellIs" dxfId="5616" priority="5224" stopIfTrue="1" operator="equal">
      <formula>"Title"</formula>
    </cfRule>
  </conditionalFormatting>
  <conditionalFormatting sqref="B240">
    <cfRule type="cellIs" dxfId="5615" priority="6082" stopIfTrue="1" operator="equal">
      <formula>"Title"</formula>
    </cfRule>
  </conditionalFormatting>
  <conditionalFormatting sqref="B240">
    <cfRule type="cellIs" dxfId="5614" priority="5222" stopIfTrue="1" operator="equal">
      <formula>"Title"</formula>
    </cfRule>
  </conditionalFormatting>
  <conditionalFormatting sqref="B240">
    <cfRule type="cellIs" dxfId="5613" priority="6081" stopIfTrue="1" operator="equal">
      <formula>"Title"</formula>
    </cfRule>
  </conditionalFormatting>
  <conditionalFormatting sqref="B240">
    <cfRule type="cellIs" dxfId="5612" priority="6080" stopIfTrue="1" operator="equal">
      <formula>"Title"</formula>
    </cfRule>
  </conditionalFormatting>
  <conditionalFormatting sqref="B241">
    <cfRule type="cellIs" dxfId="5611" priority="6079" stopIfTrue="1" operator="equal">
      <formula>"Title"</formula>
    </cfRule>
  </conditionalFormatting>
  <conditionalFormatting sqref="B240">
    <cfRule type="cellIs" dxfId="5610" priority="5218" stopIfTrue="1" operator="equal">
      <formula>"Title"</formula>
    </cfRule>
  </conditionalFormatting>
  <conditionalFormatting sqref="B239">
    <cfRule type="cellIs" dxfId="5609" priority="5217" stopIfTrue="1" operator="equal">
      <formula>"Title"</formula>
    </cfRule>
  </conditionalFormatting>
  <conditionalFormatting sqref="B239">
    <cfRule type="cellIs" dxfId="5608" priority="5216" stopIfTrue="1" operator="equal">
      <formula>"Title"</formula>
    </cfRule>
  </conditionalFormatting>
  <conditionalFormatting sqref="B240">
    <cfRule type="cellIs" dxfId="5607" priority="6078" stopIfTrue="1" operator="equal">
      <formula>"Title"</formula>
    </cfRule>
  </conditionalFormatting>
  <conditionalFormatting sqref="B239">
    <cfRule type="cellIs" dxfId="5606" priority="5214" stopIfTrue="1" operator="equal">
      <formula>"Title"</formula>
    </cfRule>
  </conditionalFormatting>
  <conditionalFormatting sqref="B240">
    <cfRule type="cellIs" dxfId="5605" priority="5213" stopIfTrue="1" operator="equal">
      <formula>"Title"</formula>
    </cfRule>
  </conditionalFormatting>
  <conditionalFormatting sqref="B240">
    <cfRule type="cellIs" dxfId="5604" priority="6077" stopIfTrue="1" operator="equal">
      <formula>"Title"</formula>
    </cfRule>
  </conditionalFormatting>
  <conditionalFormatting sqref="B241">
    <cfRule type="cellIs" dxfId="5603" priority="5211" stopIfTrue="1" operator="equal">
      <formula>"Title"</formula>
    </cfRule>
  </conditionalFormatting>
  <conditionalFormatting sqref="B240">
    <cfRule type="cellIs" dxfId="5602" priority="6076" stopIfTrue="1" operator="equal">
      <formula>"Title"</formula>
    </cfRule>
  </conditionalFormatting>
  <conditionalFormatting sqref="B240">
    <cfRule type="cellIs" dxfId="5601" priority="6075" stopIfTrue="1" operator="equal">
      <formula>"Title"</formula>
    </cfRule>
  </conditionalFormatting>
  <conditionalFormatting sqref="B241">
    <cfRule type="cellIs" dxfId="5600" priority="6074" stopIfTrue="1" operator="equal">
      <formula>"Title"</formula>
    </cfRule>
  </conditionalFormatting>
  <conditionalFormatting sqref="B241">
    <cfRule type="cellIs" dxfId="5599" priority="5207" stopIfTrue="1" operator="equal">
      <formula>"Title"</formula>
    </cfRule>
  </conditionalFormatting>
  <conditionalFormatting sqref="B241">
    <cfRule type="cellIs" dxfId="5598" priority="5206" stopIfTrue="1" operator="equal">
      <formula>"Title"</formula>
    </cfRule>
  </conditionalFormatting>
  <conditionalFormatting sqref="B240">
    <cfRule type="cellIs" dxfId="5597" priority="6073" stopIfTrue="1" operator="equal">
      <formula>"Title"</formula>
    </cfRule>
  </conditionalFormatting>
  <conditionalFormatting sqref="B241">
    <cfRule type="cellIs" dxfId="5596" priority="5204" stopIfTrue="1" operator="equal">
      <formula>"Title"</formula>
    </cfRule>
  </conditionalFormatting>
  <conditionalFormatting sqref="B240">
    <cfRule type="cellIs" dxfId="5595" priority="6072" stopIfTrue="1" operator="equal">
      <formula>"Title"</formula>
    </cfRule>
  </conditionalFormatting>
  <conditionalFormatting sqref="B240">
    <cfRule type="cellIs" dxfId="5594" priority="6071" stopIfTrue="1" operator="equal">
      <formula>"Title"</formula>
    </cfRule>
  </conditionalFormatting>
  <conditionalFormatting sqref="B241">
    <cfRule type="cellIs" dxfId="5593" priority="6070" stopIfTrue="1" operator="equal">
      <formula>"Title"</formula>
    </cfRule>
  </conditionalFormatting>
  <conditionalFormatting sqref="B241">
    <cfRule type="cellIs" dxfId="5592" priority="5200" stopIfTrue="1" operator="equal">
      <formula>"Title"</formula>
    </cfRule>
  </conditionalFormatting>
  <conditionalFormatting sqref="B240">
    <cfRule type="cellIs" dxfId="5591" priority="6069" stopIfTrue="1" operator="equal">
      <formula>"Title"</formula>
    </cfRule>
  </conditionalFormatting>
  <conditionalFormatting sqref="B240">
    <cfRule type="cellIs" dxfId="5590" priority="6068" stopIfTrue="1" operator="equal">
      <formula>"Title"</formula>
    </cfRule>
  </conditionalFormatting>
  <conditionalFormatting sqref="B241">
    <cfRule type="cellIs" dxfId="5589" priority="6067" stopIfTrue="1" operator="equal">
      <formula>"Title"</formula>
    </cfRule>
  </conditionalFormatting>
  <conditionalFormatting sqref="B240">
    <cfRule type="cellIs" dxfId="5588" priority="6066" stopIfTrue="1" operator="equal">
      <formula>"Title"</formula>
    </cfRule>
  </conditionalFormatting>
  <conditionalFormatting sqref="B241">
    <cfRule type="cellIs" dxfId="5587" priority="6065" stopIfTrue="1" operator="equal">
      <formula>"Title"</formula>
    </cfRule>
  </conditionalFormatting>
  <conditionalFormatting sqref="B241">
    <cfRule type="cellIs" dxfId="5586" priority="6064" stopIfTrue="1" operator="equal">
      <formula>"Title"</formula>
    </cfRule>
  </conditionalFormatting>
  <conditionalFormatting sqref="B241">
    <cfRule type="cellIs" dxfId="5585" priority="5193" stopIfTrue="1" operator="equal">
      <formula>"Title"</formula>
    </cfRule>
  </conditionalFormatting>
  <conditionalFormatting sqref="B242">
    <cfRule type="cellIs" dxfId="5584" priority="6063" stopIfTrue="1" operator="equal">
      <formula>"Title"</formula>
    </cfRule>
  </conditionalFormatting>
  <conditionalFormatting sqref="B241">
    <cfRule type="cellIs" dxfId="5583" priority="5191" stopIfTrue="1" operator="equal">
      <formula>"Title"</formula>
    </cfRule>
  </conditionalFormatting>
  <conditionalFormatting sqref="B242">
    <cfRule type="cellIs" dxfId="5582" priority="5190" stopIfTrue="1" operator="equal">
      <formula>"Title"</formula>
    </cfRule>
  </conditionalFormatting>
  <conditionalFormatting sqref="B241">
    <cfRule type="cellIs" dxfId="5581" priority="5189" stopIfTrue="1" operator="equal">
      <formula>"Title"</formula>
    </cfRule>
  </conditionalFormatting>
  <conditionalFormatting sqref="B241">
    <cfRule type="cellIs" dxfId="5580" priority="5188" stopIfTrue="1" operator="equal">
      <formula>"Title"</formula>
    </cfRule>
  </conditionalFormatting>
  <conditionalFormatting sqref="B241">
    <cfRule type="cellIs" dxfId="5579" priority="5187" stopIfTrue="1" operator="equal">
      <formula>"Title"</formula>
    </cfRule>
  </conditionalFormatting>
  <conditionalFormatting sqref="B240">
    <cfRule type="cellIs" dxfId="5578" priority="6062" stopIfTrue="1" operator="equal">
      <formula>"Title"</formula>
    </cfRule>
  </conditionalFormatting>
  <conditionalFormatting sqref="B241">
    <cfRule type="cellIs" dxfId="5577" priority="5185" stopIfTrue="1" operator="equal">
      <formula>"Title"</formula>
    </cfRule>
  </conditionalFormatting>
  <conditionalFormatting sqref="B241">
    <cfRule type="cellIs" dxfId="5576" priority="5184" stopIfTrue="1" operator="equal">
      <formula>"Title"</formula>
    </cfRule>
  </conditionalFormatting>
  <conditionalFormatting sqref="B242">
    <cfRule type="cellIs" dxfId="5575" priority="5183" stopIfTrue="1" operator="equal">
      <formula>"Title"</formula>
    </cfRule>
  </conditionalFormatting>
  <conditionalFormatting sqref="B241">
    <cfRule type="cellIs" dxfId="5574" priority="5182" stopIfTrue="1" operator="equal">
      <formula>"Title"</formula>
    </cfRule>
  </conditionalFormatting>
  <conditionalFormatting sqref="B240">
    <cfRule type="cellIs" dxfId="5573" priority="6061" stopIfTrue="1" operator="equal">
      <formula>"Title"</formula>
    </cfRule>
  </conditionalFormatting>
  <conditionalFormatting sqref="B242">
    <cfRule type="cellIs" dxfId="5572" priority="5180" stopIfTrue="1" operator="equal">
      <formula>"Title"</formula>
    </cfRule>
  </conditionalFormatting>
  <conditionalFormatting sqref="B243">
    <cfRule type="cellIs" dxfId="5571" priority="5179" stopIfTrue="1" operator="equal">
      <formula>"Title"</formula>
    </cfRule>
  </conditionalFormatting>
  <conditionalFormatting sqref="B241">
    <cfRule type="cellIs" dxfId="5570" priority="5178" stopIfTrue="1" operator="equal">
      <formula>"Title"</formula>
    </cfRule>
  </conditionalFormatting>
  <conditionalFormatting sqref="B240">
    <cfRule type="cellIs" dxfId="5569" priority="6060" stopIfTrue="1" operator="equal">
      <formula>"Title"</formula>
    </cfRule>
  </conditionalFormatting>
  <conditionalFormatting sqref="B241">
    <cfRule type="cellIs" dxfId="5568" priority="5176" stopIfTrue="1" operator="equal">
      <formula>"Title"</formula>
    </cfRule>
  </conditionalFormatting>
  <conditionalFormatting sqref="B241">
    <cfRule type="cellIs" dxfId="5567" priority="5175" stopIfTrue="1" operator="equal">
      <formula>"Title"</formula>
    </cfRule>
  </conditionalFormatting>
  <conditionalFormatting sqref="B240">
    <cfRule type="cellIs" dxfId="5566" priority="6059" stopIfTrue="1" operator="equal">
      <formula>"Title"</formula>
    </cfRule>
  </conditionalFormatting>
  <conditionalFormatting sqref="B241">
    <cfRule type="cellIs" dxfId="5565" priority="5173" stopIfTrue="1" operator="equal">
      <formula>"Title"</formula>
    </cfRule>
  </conditionalFormatting>
  <conditionalFormatting sqref="B240">
    <cfRule type="cellIs" dxfId="5564" priority="6058" stopIfTrue="1" operator="equal">
      <formula>"Title"</formula>
    </cfRule>
  </conditionalFormatting>
  <conditionalFormatting sqref="B240">
    <cfRule type="cellIs" dxfId="5563" priority="6057" stopIfTrue="1" operator="equal">
      <formula>"Title"</formula>
    </cfRule>
  </conditionalFormatting>
  <conditionalFormatting sqref="B241">
    <cfRule type="cellIs" dxfId="5562" priority="6056" stopIfTrue="1" operator="equal">
      <formula>"Title"</formula>
    </cfRule>
  </conditionalFormatting>
  <conditionalFormatting sqref="B240">
    <cfRule type="cellIs" dxfId="5561" priority="6055" stopIfTrue="1" operator="equal">
      <formula>"Title"</formula>
    </cfRule>
  </conditionalFormatting>
  <conditionalFormatting sqref="B240">
    <cfRule type="cellIs" dxfId="5560" priority="6054" stopIfTrue="1" operator="equal">
      <formula>"Title"</formula>
    </cfRule>
  </conditionalFormatting>
  <conditionalFormatting sqref="B240">
    <cfRule type="cellIs" dxfId="5559" priority="6053" stopIfTrue="1" operator="equal">
      <formula>"Title"</formula>
    </cfRule>
  </conditionalFormatting>
  <conditionalFormatting sqref="B240">
    <cfRule type="cellIs" dxfId="5558" priority="6052" stopIfTrue="1" operator="equal">
      <formula>"Title"</formula>
    </cfRule>
  </conditionalFormatting>
  <conditionalFormatting sqref="B240">
    <cfRule type="cellIs" dxfId="5557" priority="6051" stopIfTrue="1" operator="equal">
      <formula>"Title"</formula>
    </cfRule>
  </conditionalFormatting>
  <conditionalFormatting sqref="B241">
    <cfRule type="cellIs" dxfId="5556" priority="6050" stopIfTrue="1" operator="equal">
      <formula>"Title"</formula>
    </cfRule>
  </conditionalFormatting>
  <conditionalFormatting sqref="B240">
    <cfRule type="cellIs" dxfId="5555" priority="6049" stopIfTrue="1" operator="equal">
      <formula>"Title"</formula>
    </cfRule>
  </conditionalFormatting>
  <conditionalFormatting sqref="B240">
    <cfRule type="cellIs" dxfId="5554" priority="6048" stopIfTrue="1" operator="equal">
      <formula>"Title"</formula>
    </cfRule>
  </conditionalFormatting>
  <conditionalFormatting sqref="B240">
    <cfRule type="cellIs" dxfId="5553" priority="6047" stopIfTrue="1" operator="equal">
      <formula>"Title"</formula>
    </cfRule>
  </conditionalFormatting>
  <conditionalFormatting sqref="B240">
    <cfRule type="cellIs" dxfId="5552" priority="6046" stopIfTrue="1" operator="equal">
      <formula>"Title"</formula>
    </cfRule>
  </conditionalFormatting>
  <conditionalFormatting sqref="B241">
    <cfRule type="cellIs" dxfId="5551" priority="6045" stopIfTrue="1" operator="equal">
      <formula>"Title"</formula>
    </cfRule>
  </conditionalFormatting>
  <conditionalFormatting sqref="B240">
    <cfRule type="cellIs" dxfId="5550" priority="6044" stopIfTrue="1" operator="equal">
      <formula>"Title"</formula>
    </cfRule>
  </conditionalFormatting>
  <conditionalFormatting sqref="B240">
    <cfRule type="cellIs" dxfId="5549" priority="6043" stopIfTrue="1" operator="equal">
      <formula>"Title"</formula>
    </cfRule>
  </conditionalFormatting>
  <conditionalFormatting sqref="B240">
    <cfRule type="cellIs" dxfId="5548" priority="6042" stopIfTrue="1" operator="equal">
      <formula>"Title"</formula>
    </cfRule>
  </conditionalFormatting>
  <conditionalFormatting sqref="B241">
    <cfRule type="cellIs" dxfId="5547" priority="6041" stopIfTrue="1" operator="equal">
      <formula>"Title"</formula>
    </cfRule>
  </conditionalFormatting>
  <conditionalFormatting sqref="B240">
    <cfRule type="cellIs" dxfId="5546" priority="6040" stopIfTrue="1" operator="equal">
      <formula>"Title"</formula>
    </cfRule>
  </conditionalFormatting>
  <conditionalFormatting sqref="B240">
    <cfRule type="cellIs" dxfId="5545" priority="6039" stopIfTrue="1" operator="equal">
      <formula>"Title"</formula>
    </cfRule>
  </conditionalFormatting>
  <conditionalFormatting sqref="B241">
    <cfRule type="cellIs" dxfId="5544" priority="6038" stopIfTrue="1" operator="equal">
      <formula>"Title"</formula>
    </cfRule>
  </conditionalFormatting>
  <conditionalFormatting sqref="B240">
    <cfRule type="cellIs" dxfId="5543" priority="6037" stopIfTrue="1" operator="equal">
      <formula>"Title"</formula>
    </cfRule>
  </conditionalFormatting>
  <conditionalFormatting sqref="B241">
    <cfRule type="cellIs" dxfId="5542" priority="6036" stopIfTrue="1" operator="equal">
      <formula>"Title"</formula>
    </cfRule>
  </conditionalFormatting>
  <conditionalFormatting sqref="B241">
    <cfRule type="cellIs" dxfId="5541" priority="6035" stopIfTrue="1" operator="equal">
      <formula>"Title"</formula>
    </cfRule>
  </conditionalFormatting>
  <conditionalFormatting sqref="B242">
    <cfRule type="cellIs" dxfId="5540" priority="6034" stopIfTrue="1" operator="equal">
      <formula>"Title"</formula>
    </cfRule>
  </conditionalFormatting>
  <conditionalFormatting sqref="B240">
    <cfRule type="cellIs" dxfId="5539" priority="6033" stopIfTrue="1" operator="equal">
      <formula>"Title"</formula>
    </cfRule>
  </conditionalFormatting>
  <conditionalFormatting sqref="B240">
    <cfRule type="cellIs" dxfId="5538" priority="6032" stopIfTrue="1" operator="equal">
      <formula>"Title"</formula>
    </cfRule>
  </conditionalFormatting>
  <conditionalFormatting sqref="B240">
    <cfRule type="cellIs" dxfId="5537" priority="6031" stopIfTrue="1" operator="equal">
      <formula>"Title"</formula>
    </cfRule>
  </conditionalFormatting>
  <conditionalFormatting sqref="B240">
    <cfRule type="cellIs" dxfId="5536" priority="6030" stopIfTrue="1" operator="equal">
      <formula>"Title"</formula>
    </cfRule>
  </conditionalFormatting>
  <conditionalFormatting sqref="B240">
    <cfRule type="cellIs" dxfId="5535" priority="6029" stopIfTrue="1" operator="equal">
      <formula>"Title"</formula>
    </cfRule>
  </conditionalFormatting>
  <conditionalFormatting sqref="B240">
    <cfRule type="cellIs" dxfId="5534" priority="6028" stopIfTrue="1" operator="equal">
      <formula>"Title"</formula>
    </cfRule>
  </conditionalFormatting>
  <conditionalFormatting sqref="B241">
    <cfRule type="cellIs" dxfId="5533" priority="6027" stopIfTrue="1" operator="equal">
      <formula>"Title"</formula>
    </cfRule>
  </conditionalFormatting>
  <conditionalFormatting sqref="B240">
    <cfRule type="cellIs" dxfId="5532" priority="6026" stopIfTrue="1" operator="equal">
      <formula>"Title"</formula>
    </cfRule>
  </conditionalFormatting>
  <conditionalFormatting sqref="B240">
    <cfRule type="cellIs" dxfId="5531" priority="6025" stopIfTrue="1" operator="equal">
      <formula>"Title"</formula>
    </cfRule>
  </conditionalFormatting>
  <conditionalFormatting sqref="B240">
    <cfRule type="cellIs" dxfId="5530" priority="6024" stopIfTrue="1" operator="equal">
      <formula>"Title"</formula>
    </cfRule>
  </conditionalFormatting>
  <conditionalFormatting sqref="B240">
    <cfRule type="cellIs" dxfId="5529" priority="6023" stopIfTrue="1" operator="equal">
      <formula>"Title"</formula>
    </cfRule>
  </conditionalFormatting>
  <conditionalFormatting sqref="B241">
    <cfRule type="cellIs" dxfId="5528" priority="6022" stopIfTrue="1" operator="equal">
      <formula>"Title"</formula>
    </cfRule>
  </conditionalFormatting>
  <conditionalFormatting sqref="B240">
    <cfRule type="cellIs" dxfId="5527" priority="6021" stopIfTrue="1" operator="equal">
      <formula>"Title"</formula>
    </cfRule>
  </conditionalFormatting>
  <conditionalFormatting sqref="B240">
    <cfRule type="cellIs" dxfId="5526" priority="6020" stopIfTrue="1" operator="equal">
      <formula>"Title"</formula>
    </cfRule>
  </conditionalFormatting>
  <conditionalFormatting sqref="B240">
    <cfRule type="cellIs" dxfId="5525" priority="6019" stopIfTrue="1" operator="equal">
      <formula>"Title"</formula>
    </cfRule>
  </conditionalFormatting>
  <conditionalFormatting sqref="B241">
    <cfRule type="cellIs" dxfId="5524" priority="6018" stopIfTrue="1" operator="equal">
      <formula>"Title"</formula>
    </cfRule>
  </conditionalFormatting>
  <conditionalFormatting sqref="B240">
    <cfRule type="cellIs" dxfId="5523" priority="6017" stopIfTrue="1" operator="equal">
      <formula>"Title"</formula>
    </cfRule>
  </conditionalFormatting>
  <conditionalFormatting sqref="B240">
    <cfRule type="cellIs" dxfId="5522" priority="6016" stopIfTrue="1" operator="equal">
      <formula>"Title"</formula>
    </cfRule>
  </conditionalFormatting>
  <conditionalFormatting sqref="B241">
    <cfRule type="cellIs" dxfId="5521" priority="6015" stopIfTrue="1" operator="equal">
      <formula>"Title"</formula>
    </cfRule>
  </conditionalFormatting>
  <conditionalFormatting sqref="B240">
    <cfRule type="cellIs" dxfId="5520" priority="6014" stopIfTrue="1" operator="equal">
      <formula>"Title"</formula>
    </cfRule>
  </conditionalFormatting>
  <conditionalFormatting sqref="B241">
    <cfRule type="cellIs" dxfId="5519" priority="6013" stopIfTrue="1" operator="equal">
      <formula>"Title"</formula>
    </cfRule>
  </conditionalFormatting>
  <conditionalFormatting sqref="B241">
    <cfRule type="cellIs" dxfId="5518" priority="6012" stopIfTrue="1" operator="equal">
      <formula>"Title"</formula>
    </cfRule>
  </conditionalFormatting>
  <conditionalFormatting sqref="B242">
    <cfRule type="cellIs" dxfId="5517" priority="6011" stopIfTrue="1" operator="equal">
      <formula>"Title"</formula>
    </cfRule>
  </conditionalFormatting>
  <conditionalFormatting sqref="B240">
    <cfRule type="cellIs" dxfId="5516" priority="6010" stopIfTrue="1" operator="equal">
      <formula>"Title"</formula>
    </cfRule>
  </conditionalFormatting>
  <conditionalFormatting sqref="B240">
    <cfRule type="cellIs" dxfId="5515" priority="6009" stopIfTrue="1" operator="equal">
      <formula>"Title"</formula>
    </cfRule>
  </conditionalFormatting>
  <conditionalFormatting sqref="B240">
    <cfRule type="cellIs" dxfId="5514" priority="6008" stopIfTrue="1" operator="equal">
      <formula>"Title"</formula>
    </cfRule>
  </conditionalFormatting>
  <conditionalFormatting sqref="B241">
    <cfRule type="cellIs" dxfId="5513" priority="6007" stopIfTrue="1" operator="equal">
      <formula>"Title"</formula>
    </cfRule>
  </conditionalFormatting>
  <conditionalFormatting sqref="B240">
    <cfRule type="cellIs" dxfId="5512" priority="6006" stopIfTrue="1" operator="equal">
      <formula>"Title"</formula>
    </cfRule>
  </conditionalFormatting>
  <conditionalFormatting sqref="B240">
    <cfRule type="cellIs" dxfId="5511" priority="6005" stopIfTrue="1" operator="equal">
      <formula>"Title"</formula>
    </cfRule>
  </conditionalFormatting>
  <conditionalFormatting sqref="B241">
    <cfRule type="cellIs" dxfId="5510" priority="6004" stopIfTrue="1" operator="equal">
      <formula>"Title"</formula>
    </cfRule>
  </conditionalFormatting>
  <conditionalFormatting sqref="B240">
    <cfRule type="cellIs" dxfId="5509" priority="6003" stopIfTrue="1" operator="equal">
      <formula>"Title"</formula>
    </cfRule>
  </conditionalFormatting>
  <conditionalFormatting sqref="B241">
    <cfRule type="cellIs" dxfId="5508" priority="6002" stopIfTrue="1" operator="equal">
      <formula>"Title"</formula>
    </cfRule>
  </conditionalFormatting>
  <conditionalFormatting sqref="B241">
    <cfRule type="cellIs" dxfId="5507" priority="6001" stopIfTrue="1" operator="equal">
      <formula>"Title"</formula>
    </cfRule>
  </conditionalFormatting>
  <conditionalFormatting sqref="B242">
    <cfRule type="cellIs" dxfId="5506" priority="6000" stopIfTrue="1" operator="equal">
      <formula>"Title"</formula>
    </cfRule>
  </conditionalFormatting>
  <conditionalFormatting sqref="B240">
    <cfRule type="cellIs" dxfId="5505" priority="5999" stopIfTrue="1" operator="equal">
      <formula>"Title"</formula>
    </cfRule>
  </conditionalFormatting>
  <conditionalFormatting sqref="B240">
    <cfRule type="cellIs" dxfId="5504" priority="5998" stopIfTrue="1" operator="equal">
      <formula>"Title"</formula>
    </cfRule>
  </conditionalFormatting>
  <conditionalFormatting sqref="B241">
    <cfRule type="cellIs" dxfId="5503" priority="5997" stopIfTrue="1" operator="equal">
      <formula>"Title"</formula>
    </cfRule>
  </conditionalFormatting>
  <conditionalFormatting sqref="B240">
    <cfRule type="cellIs" dxfId="5502" priority="5996" stopIfTrue="1" operator="equal">
      <formula>"Title"</formula>
    </cfRule>
  </conditionalFormatting>
  <conditionalFormatting sqref="B241">
    <cfRule type="cellIs" dxfId="5501" priority="5995" stopIfTrue="1" operator="equal">
      <formula>"Title"</formula>
    </cfRule>
  </conditionalFormatting>
  <conditionalFormatting sqref="B241">
    <cfRule type="cellIs" dxfId="5500" priority="5994" stopIfTrue="1" operator="equal">
      <formula>"Title"</formula>
    </cfRule>
  </conditionalFormatting>
  <conditionalFormatting sqref="B242">
    <cfRule type="cellIs" dxfId="5499" priority="5993" stopIfTrue="1" operator="equal">
      <formula>"Title"</formula>
    </cfRule>
  </conditionalFormatting>
  <conditionalFormatting sqref="B240">
    <cfRule type="cellIs" dxfId="5498" priority="5992" stopIfTrue="1" operator="equal">
      <formula>"Title"</formula>
    </cfRule>
  </conditionalFormatting>
  <conditionalFormatting sqref="B241">
    <cfRule type="cellIs" dxfId="5497" priority="5991" stopIfTrue="1" operator="equal">
      <formula>"Title"</formula>
    </cfRule>
  </conditionalFormatting>
  <conditionalFormatting sqref="B241">
    <cfRule type="cellIs" dxfId="5496" priority="5990" stopIfTrue="1" operator="equal">
      <formula>"Title"</formula>
    </cfRule>
  </conditionalFormatting>
  <conditionalFormatting sqref="B242">
    <cfRule type="cellIs" dxfId="5495" priority="5989" stopIfTrue="1" operator="equal">
      <formula>"Title"</formula>
    </cfRule>
  </conditionalFormatting>
  <conditionalFormatting sqref="B241">
    <cfRule type="cellIs" dxfId="5494" priority="5988" stopIfTrue="1" operator="equal">
      <formula>"Title"</formula>
    </cfRule>
  </conditionalFormatting>
  <conditionalFormatting sqref="B242">
    <cfRule type="cellIs" dxfId="5493" priority="5987" stopIfTrue="1" operator="equal">
      <formula>"Title"</formula>
    </cfRule>
  </conditionalFormatting>
  <conditionalFormatting sqref="B242">
    <cfRule type="cellIs" dxfId="5492" priority="5986" stopIfTrue="1" operator="equal">
      <formula>"Title"</formula>
    </cfRule>
  </conditionalFormatting>
  <conditionalFormatting sqref="B240">
    <cfRule type="cellIs" dxfId="5491" priority="5985" stopIfTrue="1" operator="equal">
      <formula>"Title"</formula>
    </cfRule>
  </conditionalFormatting>
  <conditionalFormatting sqref="B243">
    <cfRule type="cellIs" dxfId="5490" priority="5984" stopIfTrue="1" operator="equal">
      <formula>"Title"</formula>
    </cfRule>
  </conditionalFormatting>
  <conditionalFormatting sqref="B240">
    <cfRule type="cellIs" dxfId="5489" priority="5983" stopIfTrue="1" operator="equal">
      <formula>"Title"</formula>
    </cfRule>
  </conditionalFormatting>
  <conditionalFormatting sqref="B240">
    <cfRule type="cellIs" dxfId="5488" priority="5982" stopIfTrue="1" operator="equal">
      <formula>"Title"</formula>
    </cfRule>
  </conditionalFormatting>
  <conditionalFormatting sqref="B240">
    <cfRule type="cellIs" dxfId="5487" priority="5981" stopIfTrue="1" operator="equal">
      <formula>"Title"</formula>
    </cfRule>
  </conditionalFormatting>
  <conditionalFormatting sqref="B240">
    <cfRule type="cellIs" dxfId="5486" priority="5980" stopIfTrue="1" operator="equal">
      <formula>"Title"</formula>
    </cfRule>
  </conditionalFormatting>
  <conditionalFormatting sqref="B240">
    <cfRule type="cellIs" dxfId="5485" priority="5979" stopIfTrue="1" operator="equal">
      <formula>"Title"</formula>
    </cfRule>
  </conditionalFormatting>
  <conditionalFormatting sqref="B241">
    <cfRule type="cellIs" dxfId="5484" priority="5978" stopIfTrue="1" operator="equal">
      <formula>"Title"</formula>
    </cfRule>
  </conditionalFormatting>
  <conditionalFormatting sqref="B240">
    <cfRule type="cellIs" dxfId="5483" priority="5977" stopIfTrue="1" operator="equal">
      <formula>"Title"</formula>
    </cfRule>
  </conditionalFormatting>
  <conditionalFormatting sqref="B240">
    <cfRule type="cellIs" dxfId="5482" priority="5976" stopIfTrue="1" operator="equal">
      <formula>"Title"</formula>
    </cfRule>
  </conditionalFormatting>
  <conditionalFormatting sqref="B240">
    <cfRule type="cellIs" dxfId="5481" priority="5975" stopIfTrue="1" operator="equal">
      <formula>"Title"</formula>
    </cfRule>
  </conditionalFormatting>
  <conditionalFormatting sqref="B240">
    <cfRule type="cellIs" dxfId="5480" priority="5974" stopIfTrue="1" operator="equal">
      <formula>"Title"</formula>
    </cfRule>
  </conditionalFormatting>
  <conditionalFormatting sqref="B241">
    <cfRule type="cellIs" dxfId="5479" priority="5973" stopIfTrue="1" operator="equal">
      <formula>"Title"</formula>
    </cfRule>
  </conditionalFormatting>
  <conditionalFormatting sqref="B240">
    <cfRule type="cellIs" dxfId="5478" priority="5972" stopIfTrue="1" operator="equal">
      <formula>"Title"</formula>
    </cfRule>
  </conditionalFormatting>
  <conditionalFormatting sqref="B240">
    <cfRule type="cellIs" dxfId="5477" priority="5971" stopIfTrue="1" operator="equal">
      <formula>"Title"</formula>
    </cfRule>
  </conditionalFormatting>
  <conditionalFormatting sqref="B240">
    <cfRule type="cellIs" dxfId="5476" priority="5970" stopIfTrue="1" operator="equal">
      <formula>"Title"</formula>
    </cfRule>
  </conditionalFormatting>
  <conditionalFormatting sqref="B241">
    <cfRule type="cellIs" dxfId="5475" priority="5969" stopIfTrue="1" operator="equal">
      <formula>"Title"</formula>
    </cfRule>
  </conditionalFormatting>
  <conditionalFormatting sqref="B240">
    <cfRule type="cellIs" dxfId="5474" priority="5968" stopIfTrue="1" operator="equal">
      <formula>"Title"</formula>
    </cfRule>
  </conditionalFormatting>
  <conditionalFormatting sqref="B240">
    <cfRule type="cellIs" dxfId="5473" priority="5967" stopIfTrue="1" operator="equal">
      <formula>"Title"</formula>
    </cfRule>
  </conditionalFormatting>
  <conditionalFormatting sqref="B241">
    <cfRule type="cellIs" dxfId="5472" priority="5966" stopIfTrue="1" operator="equal">
      <formula>"Title"</formula>
    </cfRule>
  </conditionalFormatting>
  <conditionalFormatting sqref="B240">
    <cfRule type="cellIs" dxfId="5471" priority="5965" stopIfTrue="1" operator="equal">
      <formula>"Title"</formula>
    </cfRule>
  </conditionalFormatting>
  <conditionalFormatting sqref="B241">
    <cfRule type="cellIs" dxfId="5470" priority="5964" stopIfTrue="1" operator="equal">
      <formula>"Title"</formula>
    </cfRule>
  </conditionalFormatting>
  <conditionalFormatting sqref="B241">
    <cfRule type="cellIs" dxfId="5469" priority="5963" stopIfTrue="1" operator="equal">
      <formula>"Title"</formula>
    </cfRule>
  </conditionalFormatting>
  <conditionalFormatting sqref="B242">
    <cfRule type="cellIs" dxfId="5468" priority="5962" stopIfTrue="1" operator="equal">
      <formula>"Title"</formula>
    </cfRule>
  </conditionalFormatting>
  <conditionalFormatting sqref="B239:C239">
    <cfRule type="cellIs" dxfId="5467" priority="5961" stopIfTrue="1" operator="equal">
      <formula>"Title"</formula>
    </cfRule>
  </conditionalFormatting>
  <conditionalFormatting sqref="C239">
    <cfRule type="cellIs" dxfId="5466" priority="5960" stopIfTrue="1" operator="equal">
      <formula>"Adjustment to Income/Expense/Rate Base:"</formula>
    </cfRule>
  </conditionalFormatting>
  <conditionalFormatting sqref="B242">
    <cfRule type="cellIs" dxfId="5465" priority="5959" stopIfTrue="1" operator="equal">
      <formula>"Title"</formula>
    </cfRule>
  </conditionalFormatting>
  <conditionalFormatting sqref="B242">
    <cfRule type="cellIs" dxfId="5464" priority="5958" stopIfTrue="1" operator="equal">
      <formula>"Title"</formula>
    </cfRule>
  </conditionalFormatting>
  <conditionalFormatting sqref="B242">
    <cfRule type="cellIs" dxfId="5463" priority="5957" stopIfTrue="1" operator="equal">
      <formula>"Title"</formula>
    </cfRule>
  </conditionalFormatting>
  <conditionalFormatting sqref="B242">
    <cfRule type="cellIs" dxfId="5462" priority="5956" stopIfTrue="1" operator="equal">
      <formula>"Title"</formula>
    </cfRule>
  </conditionalFormatting>
  <conditionalFormatting sqref="B242">
    <cfRule type="cellIs" dxfId="5461" priority="5955" stopIfTrue="1" operator="equal">
      <formula>"Title"</formula>
    </cfRule>
  </conditionalFormatting>
  <conditionalFormatting sqref="B242">
    <cfRule type="cellIs" dxfId="5460" priority="5954" stopIfTrue="1" operator="equal">
      <formula>"Title"</formula>
    </cfRule>
  </conditionalFormatting>
  <conditionalFormatting sqref="B243">
    <cfRule type="cellIs" dxfId="5459" priority="5953" stopIfTrue="1" operator="equal">
      <formula>"Title"</formula>
    </cfRule>
  </conditionalFormatting>
  <conditionalFormatting sqref="B242">
    <cfRule type="cellIs" dxfId="5458" priority="5952" stopIfTrue="1" operator="equal">
      <formula>"Title"</formula>
    </cfRule>
  </conditionalFormatting>
  <conditionalFormatting sqref="B242">
    <cfRule type="cellIs" dxfId="5457" priority="5951" stopIfTrue="1" operator="equal">
      <formula>"Title"</formula>
    </cfRule>
  </conditionalFormatting>
  <conditionalFormatting sqref="B242">
    <cfRule type="cellIs" dxfId="5456" priority="5950" stopIfTrue="1" operator="equal">
      <formula>"Title"</formula>
    </cfRule>
  </conditionalFormatting>
  <conditionalFormatting sqref="B242">
    <cfRule type="cellIs" dxfId="5455" priority="5949" stopIfTrue="1" operator="equal">
      <formula>"Title"</formula>
    </cfRule>
  </conditionalFormatting>
  <conditionalFormatting sqref="B242">
    <cfRule type="cellIs" dxfId="5454" priority="5948" stopIfTrue="1" operator="equal">
      <formula>"Title"</formula>
    </cfRule>
  </conditionalFormatting>
  <conditionalFormatting sqref="B242">
    <cfRule type="cellIs" dxfId="5453" priority="5947" stopIfTrue="1" operator="equal">
      <formula>"Title"</formula>
    </cfRule>
  </conditionalFormatting>
  <conditionalFormatting sqref="B243">
    <cfRule type="cellIs" dxfId="5452" priority="5946" stopIfTrue="1" operator="equal">
      <formula>"Title"</formula>
    </cfRule>
  </conditionalFormatting>
  <conditionalFormatting sqref="B242">
    <cfRule type="cellIs" dxfId="5451" priority="5945" stopIfTrue="1" operator="equal">
      <formula>"Title"</formula>
    </cfRule>
  </conditionalFormatting>
  <conditionalFormatting sqref="B242">
    <cfRule type="cellIs" dxfId="5450" priority="5944" stopIfTrue="1" operator="equal">
      <formula>"Title"</formula>
    </cfRule>
  </conditionalFormatting>
  <conditionalFormatting sqref="B242">
    <cfRule type="cellIs" dxfId="5449" priority="5943" stopIfTrue="1" operator="equal">
      <formula>"Title"</formula>
    </cfRule>
  </conditionalFormatting>
  <conditionalFormatting sqref="B242">
    <cfRule type="cellIs" dxfId="5448" priority="5942" stopIfTrue="1" operator="equal">
      <formula>"Title"</formula>
    </cfRule>
  </conditionalFormatting>
  <conditionalFormatting sqref="B243">
    <cfRule type="cellIs" dxfId="5447" priority="5941" stopIfTrue="1" operator="equal">
      <formula>"Title"</formula>
    </cfRule>
  </conditionalFormatting>
  <conditionalFormatting sqref="B242">
    <cfRule type="cellIs" dxfId="5446" priority="5940" stopIfTrue="1" operator="equal">
      <formula>"Title"</formula>
    </cfRule>
  </conditionalFormatting>
  <conditionalFormatting sqref="B242">
    <cfRule type="cellIs" dxfId="5445" priority="5939" stopIfTrue="1" operator="equal">
      <formula>"Title"</formula>
    </cfRule>
  </conditionalFormatting>
  <conditionalFormatting sqref="B242">
    <cfRule type="cellIs" dxfId="5444" priority="5938" stopIfTrue="1" operator="equal">
      <formula>"Title"</formula>
    </cfRule>
  </conditionalFormatting>
  <conditionalFormatting sqref="B243">
    <cfRule type="cellIs" dxfId="5443" priority="5937" stopIfTrue="1" operator="equal">
      <formula>"Title"</formula>
    </cfRule>
  </conditionalFormatting>
  <conditionalFormatting sqref="B242">
    <cfRule type="cellIs" dxfId="5442" priority="5936" stopIfTrue="1" operator="equal">
      <formula>"Title"</formula>
    </cfRule>
  </conditionalFormatting>
  <conditionalFormatting sqref="B242">
    <cfRule type="cellIs" dxfId="5441" priority="5935" stopIfTrue="1" operator="equal">
      <formula>"Title"</formula>
    </cfRule>
  </conditionalFormatting>
  <conditionalFormatting sqref="B243">
    <cfRule type="cellIs" dxfId="5440" priority="5934" stopIfTrue="1" operator="equal">
      <formula>"Title"</formula>
    </cfRule>
  </conditionalFormatting>
  <conditionalFormatting sqref="B242">
    <cfRule type="cellIs" dxfId="5439" priority="5933" stopIfTrue="1" operator="equal">
      <formula>"Title"</formula>
    </cfRule>
  </conditionalFormatting>
  <conditionalFormatting sqref="B243">
    <cfRule type="cellIs" dxfId="5438" priority="5932" stopIfTrue="1" operator="equal">
      <formula>"Title"</formula>
    </cfRule>
  </conditionalFormatting>
  <conditionalFormatting sqref="B243">
    <cfRule type="cellIs" dxfId="5437" priority="5931" stopIfTrue="1" operator="equal">
      <formula>"Title"</formula>
    </cfRule>
  </conditionalFormatting>
  <conditionalFormatting sqref="B244">
    <cfRule type="cellIs" dxfId="5436" priority="5930" stopIfTrue="1" operator="equal">
      <formula>"Title"</formula>
    </cfRule>
  </conditionalFormatting>
  <conditionalFormatting sqref="B242">
    <cfRule type="cellIs" dxfId="5435" priority="5929" stopIfTrue="1" operator="equal">
      <formula>"Title"</formula>
    </cfRule>
  </conditionalFormatting>
  <conditionalFormatting sqref="B242">
    <cfRule type="cellIs" dxfId="5434" priority="5928" stopIfTrue="1" operator="equal">
      <formula>"Title"</formula>
    </cfRule>
  </conditionalFormatting>
  <conditionalFormatting sqref="B242">
    <cfRule type="cellIs" dxfId="5433" priority="5927" stopIfTrue="1" operator="equal">
      <formula>"Title"</formula>
    </cfRule>
  </conditionalFormatting>
  <conditionalFormatting sqref="B242">
    <cfRule type="cellIs" dxfId="5432" priority="5926" stopIfTrue="1" operator="equal">
      <formula>"Title"</formula>
    </cfRule>
  </conditionalFormatting>
  <conditionalFormatting sqref="B242">
    <cfRule type="cellIs" dxfId="5431" priority="5925" stopIfTrue="1" operator="equal">
      <formula>"Title"</formula>
    </cfRule>
  </conditionalFormatting>
  <conditionalFormatting sqref="B242">
    <cfRule type="cellIs" dxfId="5430" priority="5924" stopIfTrue="1" operator="equal">
      <formula>"Title"</formula>
    </cfRule>
  </conditionalFormatting>
  <conditionalFormatting sqref="B243">
    <cfRule type="cellIs" dxfId="5429" priority="5923" stopIfTrue="1" operator="equal">
      <formula>"Title"</formula>
    </cfRule>
  </conditionalFormatting>
  <conditionalFormatting sqref="B242">
    <cfRule type="cellIs" dxfId="5428" priority="5922" stopIfTrue="1" operator="equal">
      <formula>"Title"</formula>
    </cfRule>
  </conditionalFormatting>
  <conditionalFormatting sqref="B242">
    <cfRule type="cellIs" dxfId="5427" priority="5921" stopIfTrue="1" operator="equal">
      <formula>"Title"</formula>
    </cfRule>
  </conditionalFormatting>
  <conditionalFormatting sqref="B242">
    <cfRule type="cellIs" dxfId="5426" priority="5920" stopIfTrue="1" operator="equal">
      <formula>"Title"</formula>
    </cfRule>
  </conditionalFormatting>
  <conditionalFormatting sqref="B242">
    <cfRule type="cellIs" dxfId="5425" priority="5919" stopIfTrue="1" operator="equal">
      <formula>"Title"</formula>
    </cfRule>
  </conditionalFormatting>
  <conditionalFormatting sqref="B242">
    <cfRule type="cellIs" dxfId="5424" priority="5918" stopIfTrue="1" operator="equal">
      <formula>"Title"</formula>
    </cfRule>
  </conditionalFormatting>
  <conditionalFormatting sqref="B243">
    <cfRule type="cellIs" dxfId="5423" priority="5917" stopIfTrue="1" operator="equal">
      <formula>"Title"</formula>
    </cfRule>
  </conditionalFormatting>
  <conditionalFormatting sqref="B242">
    <cfRule type="cellIs" dxfId="5422" priority="5916" stopIfTrue="1" operator="equal">
      <formula>"Title"</formula>
    </cfRule>
  </conditionalFormatting>
  <conditionalFormatting sqref="B242">
    <cfRule type="cellIs" dxfId="5421" priority="5915" stopIfTrue="1" operator="equal">
      <formula>"Title"</formula>
    </cfRule>
  </conditionalFormatting>
  <conditionalFormatting sqref="B242">
    <cfRule type="cellIs" dxfId="5420" priority="5914" stopIfTrue="1" operator="equal">
      <formula>"Title"</formula>
    </cfRule>
  </conditionalFormatting>
  <conditionalFormatting sqref="B242">
    <cfRule type="cellIs" dxfId="5419" priority="5913" stopIfTrue="1" operator="equal">
      <formula>"Title"</formula>
    </cfRule>
  </conditionalFormatting>
  <conditionalFormatting sqref="B243">
    <cfRule type="cellIs" dxfId="5418" priority="5912" stopIfTrue="1" operator="equal">
      <formula>"Title"</formula>
    </cfRule>
  </conditionalFormatting>
  <conditionalFormatting sqref="B242">
    <cfRule type="cellIs" dxfId="5417" priority="5911" stopIfTrue="1" operator="equal">
      <formula>"Title"</formula>
    </cfRule>
  </conditionalFormatting>
  <conditionalFormatting sqref="B242">
    <cfRule type="cellIs" dxfId="5416" priority="5910" stopIfTrue="1" operator="equal">
      <formula>"Title"</formula>
    </cfRule>
  </conditionalFormatting>
  <conditionalFormatting sqref="B242">
    <cfRule type="cellIs" dxfId="5415" priority="5909" stopIfTrue="1" operator="equal">
      <formula>"Title"</formula>
    </cfRule>
  </conditionalFormatting>
  <conditionalFormatting sqref="B243">
    <cfRule type="cellIs" dxfId="5414" priority="5908" stopIfTrue="1" operator="equal">
      <formula>"Title"</formula>
    </cfRule>
  </conditionalFormatting>
  <conditionalFormatting sqref="B242">
    <cfRule type="cellIs" dxfId="5413" priority="5907" stopIfTrue="1" operator="equal">
      <formula>"Title"</formula>
    </cfRule>
  </conditionalFormatting>
  <conditionalFormatting sqref="B242">
    <cfRule type="cellIs" dxfId="5412" priority="5906" stopIfTrue="1" operator="equal">
      <formula>"Title"</formula>
    </cfRule>
  </conditionalFormatting>
  <conditionalFormatting sqref="B243">
    <cfRule type="cellIs" dxfId="5411" priority="5905" stopIfTrue="1" operator="equal">
      <formula>"Title"</formula>
    </cfRule>
  </conditionalFormatting>
  <conditionalFormatting sqref="B242">
    <cfRule type="cellIs" dxfId="5410" priority="5904" stopIfTrue="1" operator="equal">
      <formula>"Title"</formula>
    </cfRule>
  </conditionalFormatting>
  <conditionalFormatting sqref="B243">
    <cfRule type="cellIs" dxfId="5409" priority="5903" stopIfTrue="1" operator="equal">
      <formula>"Title"</formula>
    </cfRule>
  </conditionalFormatting>
  <conditionalFormatting sqref="B243">
    <cfRule type="cellIs" dxfId="5408" priority="5902" stopIfTrue="1" operator="equal">
      <formula>"Title"</formula>
    </cfRule>
  </conditionalFormatting>
  <conditionalFormatting sqref="B244">
    <cfRule type="cellIs" dxfId="5407" priority="5901" stopIfTrue="1" operator="equal">
      <formula>"Title"</formula>
    </cfRule>
  </conditionalFormatting>
  <conditionalFormatting sqref="B242">
    <cfRule type="cellIs" dxfId="5406" priority="5900" stopIfTrue="1" operator="equal">
      <formula>"Title"</formula>
    </cfRule>
  </conditionalFormatting>
  <conditionalFormatting sqref="B242">
    <cfRule type="cellIs" dxfId="5405" priority="5899" stopIfTrue="1" operator="equal">
      <formula>"Title"</formula>
    </cfRule>
  </conditionalFormatting>
  <conditionalFormatting sqref="B242">
    <cfRule type="cellIs" dxfId="5404" priority="5898" stopIfTrue="1" operator="equal">
      <formula>"Title"</formula>
    </cfRule>
  </conditionalFormatting>
  <conditionalFormatting sqref="B242">
    <cfRule type="cellIs" dxfId="5403" priority="5897" stopIfTrue="1" operator="equal">
      <formula>"Title"</formula>
    </cfRule>
  </conditionalFormatting>
  <conditionalFormatting sqref="B242">
    <cfRule type="cellIs" dxfId="5402" priority="5896" stopIfTrue="1" operator="equal">
      <formula>"Title"</formula>
    </cfRule>
  </conditionalFormatting>
  <conditionalFormatting sqref="B242">
    <cfRule type="cellIs" dxfId="5401" priority="5895" stopIfTrue="1" operator="equal">
      <formula>"Title"</formula>
    </cfRule>
  </conditionalFormatting>
  <conditionalFormatting sqref="B243">
    <cfRule type="cellIs" dxfId="5400" priority="5894" stopIfTrue="1" operator="equal">
      <formula>"Title"</formula>
    </cfRule>
  </conditionalFormatting>
  <conditionalFormatting sqref="B242">
    <cfRule type="cellIs" dxfId="5399" priority="5893" stopIfTrue="1" operator="equal">
      <formula>"Title"</formula>
    </cfRule>
  </conditionalFormatting>
  <conditionalFormatting sqref="B242">
    <cfRule type="cellIs" dxfId="5398" priority="5892" stopIfTrue="1" operator="equal">
      <formula>"Title"</formula>
    </cfRule>
  </conditionalFormatting>
  <conditionalFormatting sqref="B242">
    <cfRule type="cellIs" dxfId="5397" priority="5891" stopIfTrue="1" operator="equal">
      <formula>"Title"</formula>
    </cfRule>
  </conditionalFormatting>
  <conditionalFormatting sqref="B242">
    <cfRule type="cellIs" dxfId="5396" priority="5890" stopIfTrue="1" operator="equal">
      <formula>"Title"</formula>
    </cfRule>
  </conditionalFormatting>
  <conditionalFormatting sqref="B243">
    <cfRule type="cellIs" dxfId="5395" priority="5889" stopIfTrue="1" operator="equal">
      <formula>"Title"</formula>
    </cfRule>
  </conditionalFormatting>
  <conditionalFormatting sqref="B242">
    <cfRule type="cellIs" dxfId="5394" priority="5888" stopIfTrue="1" operator="equal">
      <formula>"Title"</formula>
    </cfRule>
  </conditionalFormatting>
  <conditionalFormatting sqref="B242">
    <cfRule type="cellIs" dxfId="5393" priority="5887" stopIfTrue="1" operator="equal">
      <formula>"Title"</formula>
    </cfRule>
  </conditionalFormatting>
  <conditionalFormatting sqref="B242">
    <cfRule type="cellIs" dxfId="5392" priority="5886" stopIfTrue="1" operator="equal">
      <formula>"Title"</formula>
    </cfRule>
  </conditionalFormatting>
  <conditionalFormatting sqref="B243">
    <cfRule type="cellIs" dxfId="5391" priority="5885" stopIfTrue="1" operator="equal">
      <formula>"Title"</formula>
    </cfRule>
  </conditionalFormatting>
  <conditionalFormatting sqref="B242">
    <cfRule type="cellIs" dxfId="5390" priority="5884" stopIfTrue="1" operator="equal">
      <formula>"Title"</formula>
    </cfRule>
  </conditionalFormatting>
  <conditionalFormatting sqref="B242">
    <cfRule type="cellIs" dxfId="5389" priority="5883" stopIfTrue="1" operator="equal">
      <formula>"Title"</formula>
    </cfRule>
  </conditionalFormatting>
  <conditionalFormatting sqref="B243">
    <cfRule type="cellIs" dxfId="5388" priority="5882" stopIfTrue="1" operator="equal">
      <formula>"Title"</formula>
    </cfRule>
  </conditionalFormatting>
  <conditionalFormatting sqref="B242">
    <cfRule type="cellIs" dxfId="5387" priority="5881" stopIfTrue="1" operator="equal">
      <formula>"Title"</formula>
    </cfRule>
  </conditionalFormatting>
  <conditionalFormatting sqref="B243">
    <cfRule type="cellIs" dxfId="5386" priority="5880" stopIfTrue="1" operator="equal">
      <formula>"Title"</formula>
    </cfRule>
  </conditionalFormatting>
  <conditionalFormatting sqref="B243">
    <cfRule type="cellIs" dxfId="5385" priority="5879" stopIfTrue="1" operator="equal">
      <formula>"Title"</formula>
    </cfRule>
  </conditionalFormatting>
  <conditionalFormatting sqref="B244">
    <cfRule type="cellIs" dxfId="5384" priority="5878" stopIfTrue="1" operator="equal">
      <formula>"Title"</formula>
    </cfRule>
  </conditionalFormatting>
  <conditionalFormatting sqref="B242">
    <cfRule type="cellIs" dxfId="5383" priority="5877" stopIfTrue="1" operator="equal">
      <formula>"Title"</formula>
    </cfRule>
  </conditionalFormatting>
  <conditionalFormatting sqref="B242">
    <cfRule type="cellIs" dxfId="5382" priority="5876" stopIfTrue="1" operator="equal">
      <formula>"Title"</formula>
    </cfRule>
  </conditionalFormatting>
  <conditionalFormatting sqref="B242">
    <cfRule type="cellIs" dxfId="5381" priority="5875" stopIfTrue="1" operator="equal">
      <formula>"Title"</formula>
    </cfRule>
  </conditionalFormatting>
  <conditionalFormatting sqref="B243">
    <cfRule type="cellIs" dxfId="5380" priority="5874" stopIfTrue="1" operator="equal">
      <formula>"Title"</formula>
    </cfRule>
  </conditionalFormatting>
  <conditionalFormatting sqref="B242">
    <cfRule type="cellIs" dxfId="5379" priority="5873" stopIfTrue="1" operator="equal">
      <formula>"Title"</formula>
    </cfRule>
  </conditionalFormatting>
  <conditionalFormatting sqref="B242">
    <cfRule type="cellIs" dxfId="5378" priority="5872" stopIfTrue="1" operator="equal">
      <formula>"Title"</formula>
    </cfRule>
  </conditionalFormatting>
  <conditionalFormatting sqref="B243">
    <cfRule type="cellIs" dxfId="5377" priority="5871" stopIfTrue="1" operator="equal">
      <formula>"Title"</formula>
    </cfRule>
  </conditionalFormatting>
  <conditionalFormatting sqref="B242">
    <cfRule type="cellIs" dxfId="5376" priority="5870" stopIfTrue="1" operator="equal">
      <formula>"Title"</formula>
    </cfRule>
  </conditionalFormatting>
  <conditionalFormatting sqref="B243">
    <cfRule type="cellIs" dxfId="5375" priority="5869" stopIfTrue="1" operator="equal">
      <formula>"Title"</formula>
    </cfRule>
  </conditionalFormatting>
  <conditionalFormatting sqref="B243">
    <cfRule type="cellIs" dxfId="5374" priority="5868" stopIfTrue="1" operator="equal">
      <formula>"Title"</formula>
    </cfRule>
  </conditionalFormatting>
  <conditionalFormatting sqref="B244">
    <cfRule type="cellIs" dxfId="5373" priority="5867" stopIfTrue="1" operator="equal">
      <formula>"Title"</formula>
    </cfRule>
  </conditionalFormatting>
  <conditionalFormatting sqref="B242">
    <cfRule type="cellIs" dxfId="5372" priority="5866" stopIfTrue="1" operator="equal">
      <formula>"Title"</formula>
    </cfRule>
  </conditionalFormatting>
  <conditionalFormatting sqref="B242">
    <cfRule type="cellIs" dxfId="5371" priority="5865" stopIfTrue="1" operator="equal">
      <formula>"Title"</formula>
    </cfRule>
  </conditionalFormatting>
  <conditionalFormatting sqref="B243">
    <cfRule type="cellIs" dxfId="5370" priority="5864" stopIfTrue="1" operator="equal">
      <formula>"Title"</formula>
    </cfRule>
  </conditionalFormatting>
  <conditionalFormatting sqref="B242">
    <cfRule type="cellIs" dxfId="5369" priority="5863" stopIfTrue="1" operator="equal">
      <formula>"Title"</formula>
    </cfRule>
  </conditionalFormatting>
  <conditionalFormatting sqref="B243">
    <cfRule type="cellIs" dxfId="5368" priority="5862" stopIfTrue="1" operator="equal">
      <formula>"Title"</formula>
    </cfRule>
  </conditionalFormatting>
  <conditionalFormatting sqref="B243">
    <cfRule type="cellIs" dxfId="5367" priority="5861" stopIfTrue="1" operator="equal">
      <formula>"Title"</formula>
    </cfRule>
  </conditionalFormatting>
  <conditionalFormatting sqref="B244">
    <cfRule type="cellIs" dxfId="5366" priority="5860" stopIfTrue="1" operator="equal">
      <formula>"Title"</formula>
    </cfRule>
  </conditionalFormatting>
  <conditionalFormatting sqref="B242">
    <cfRule type="cellIs" dxfId="5365" priority="5859" stopIfTrue="1" operator="equal">
      <formula>"Title"</formula>
    </cfRule>
  </conditionalFormatting>
  <conditionalFormatting sqref="B243">
    <cfRule type="cellIs" dxfId="5364" priority="5858" stopIfTrue="1" operator="equal">
      <formula>"Title"</formula>
    </cfRule>
  </conditionalFormatting>
  <conditionalFormatting sqref="B243">
    <cfRule type="cellIs" dxfId="5363" priority="5857" stopIfTrue="1" operator="equal">
      <formula>"Title"</formula>
    </cfRule>
  </conditionalFormatting>
  <conditionalFormatting sqref="B244">
    <cfRule type="cellIs" dxfId="5362" priority="5856" stopIfTrue="1" operator="equal">
      <formula>"Title"</formula>
    </cfRule>
  </conditionalFormatting>
  <conditionalFormatting sqref="B243">
    <cfRule type="cellIs" dxfId="5361" priority="5855" stopIfTrue="1" operator="equal">
      <formula>"Title"</formula>
    </cfRule>
  </conditionalFormatting>
  <conditionalFormatting sqref="B244">
    <cfRule type="cellIs" dxfId="5360" priority="5854" stopIfTrue="1" operator="equal">
      <formula>"Title"</formula>
    </cfRule>
  </conditionalFormatting>
  <conditionalFormatting sqref="B244">
    <cfRule type="cellIs" dxfId="5359" priority="5853" stopIfTrue="1" operator="equal">
      <formula>"Title"</formula>
    </cfRule>
  </conditionalFormatting>
  <conditionalFormatting sqref="B242">
    <cfRule type="cellIs" dxfId="5358" priority="5852" stopIfTrue="1" operator="equal">
      <formula>"Title"</formula>
    </cfRule>
  </conditionalFormatting>
  <conditionalFormatting sqref="B245">
    <cfRule type="cellIs" dxfId="5357" priority="5851" stopIfTrue="1" operator="equal">
      <formula>"Title"</formula>
    </cfRule>
  </conditionalFormatting>
  <conditionalFormatting sqref="B242">
    <cfRule type="cellIs" dxfId="5356" priority="5850" stopIfTrue="1" operator="equal">
      <formula>"Title"</formula>
    </cfRule>
  </conditionalFormatting>
  <conditionalFormatting sqref="B242">
    <cfRule type="cellIs" dxfId="5355" priority="5849" stopIfTrue="1" operator="equal">
      <formula>"Title"</formula>
    </cfRule>
  </conditionalFormatting>
  <conditionalFormatting sqref="B242">
    <cfRule type="cellIs" dxfId="5354" priority="5848" stopIfTrue="1" operator="equal">
      <formula>"Title"</formula>
    </cfRule>
  </conditionalFormatting>
  <conditionalFormatting sqref="B242">
    <cfRule type="cellIs" dxfId="5353" priority="5847" stopIfTrue="1" operator="equal">
      <formula>"Title"</formula>
    </cfRule>
  </conditionalFormatting>
  <conditionalFormatting sqref="B242">
    <cfRule type="cellIs" dxfId="5352" priority="5846" stopIfTrue="1" operator="equal">
      <formula>"Title"</formula>
    </cfRule>
  </conditionalFormatting>
  <conditionalFormatting sqref="B243">
    <cfRule type="cellIs" dxfId="5351" priority="5845" stopIfTrue="1" operator="equal">
      <formula>"Title"</formula>
    </cfRule>
  </conditionalFormatting>
  <conditionalFormatting sqref="B242">
    <cfRule type="cellIs" dxfId="5350" priority="5844" stopIfTrue="1" operator="equal">
      <formula>"Title"</formula>
    </cfRule>
  </conditionalFormatting>
  <conditionalFormatting sqref="B242">
    <cfRule type="cellIs" dxfId="5349" priority="5843" stopIfTrue="1" operator="equal">
      <formula>"Title"</formula>
    </cfRule>
  </conditionalFormatting>
  <conditionalFormatting sqref="B242">
    <cfRule type="cellIs" dxfId="5348" priority="5842" stopIfTrue="1" operator="equal">
      <formula>"Title"</formula>
    </cfRule>
  </conditionalFormatting>
  <conditionalFormatting sqref="B242">
    <cfRule type="cellIs" dxfId="5347" priority="5841" stopIfTrue="1" operator="equal">
      <formula>"Title"</formula>
    </cfRule>
  </conditionalFormatting>
  <conditionalFormatting sqref="B243">
    <cfRule type="cellIs" dxfId="5346" priority="5840" stopIfTrue="1" operator="equal">
      <formula>"Title"</formula>
    </cfRule>
  </conditionalFormatting>
  <conditionalFormatting sqref="B242">
    <cfRule type="cellIs" dxfId="5345" priority="5839" stopIfTrue="1" operator="equal">
      <formula>"Title"</formula>
    </cfRule>
  </conditionalFormatting>
  <conditionalFormatting sqref="B242">
    <cfRule type="cellIs" dxfId="5344" priority="5838" stopIfTrue="1" operator="equal">
      <formula>"Title"</formula>
    </cfRule>
  </conditionalFormatting>
  <conditionalFormatting sqref="B242">
    <cfRule type="cellIs" dxfId="5343" priority="5837" stopIfTrue="1" operator="equal">
      <formula>"Title"</formula>
    </cfRule>
  </conditionalFormatting>
  <conditionalFormatting sqref="B243">
    <cfRule type="cellIs" dxfId="5342" priority="5836" stopIfTrue="1" operator="equal">
      <formula>"Title"</formula>
    </cfRule>
  </conditionalFormatting>
  <conditionalFormatting sqref="B242">
    <cfRule type="cellIs" dxfId="5341" priority="5835" stopIfTrue="1" operator="equal">
      <formula>"Title"</formula>
    </cfRule>
  </conditionalFormatting>
  <conditionalFormatting sqref="B242">
    <cfRule type="cellIs" dxfId="5340" priority="5834" stopIfTrue="1" operator="equal">
      <formula>"Title"</formula>
    </cfRule>
  </conditionalFormatting>
  <conditionalFormatting sqref="B243">
    <cfRule type="cellIs" dxfId="5339" priority="5833" stopIfTrue="1" operator="equal">
      <formula>"Title"</formula>
    </cfRule>
  </conditionalFormatting>
  <conditionalFormatting sqref="B242">
    <cfRule type="cellIs" dxfId="5338" priority="5832" stopIfTrue="1" operator="equal">
      <formula>"Title"</formula>
    </cfRule>
  </conditionalFormatting>
  <conditionalFormatting sqref="B243">
    <cfRule type="cellIs" dxfId="5337" priority="5831" stopIfTrue="1" operator="equal">
      <formula>"Title"</formula>
    </cfRule>
  </conditionalFormatting>
  <conditionalFormatting sqref="B243">
    <cfRule type="cellIs" dxfId="5336" priority="5830" stopIfTrue="1" operator="equal">
      <formula>"Title"</formula>
    </cfRule>
  </conditionalFormatting>
  <conditionalFormatting sqref="B244">
    <cfRule type="cellIs" dxfId="5335" priority="5829" stopIfTrue="1" operator="equal">
      <formula>"Title"</formula>
    </cfRule>
  </conditionalFormatting>
  <conditionalFormatting sqref="B241:C241">
    <cfRule type="cellIs" dxfId="5334" priority="5828" stopIfTrue="1" operator="equal">
      <formula>"Title"</formula>
    </cfRule>
  </conditionalFormatting>
  <conditionalFormatting sqref="C241">
    <cfRule type="cellIs" dxfId="5333" priority="5827" stopIfTrue="1" operator="equal">
      <formula>"Adjustment to Income/Expense/Rate Base:"</formula>
    </cfRule>
  </conditionalFormatting>
  <conditionalFormatting sqref="B231">
    <cfRule type="cellIs" dxfId="5332" priority="5826" stopIfTrue="1" operator="equal">
      <formula>"Title"</formula>
    </cfRule>
  </conditionalFormatting>
  <conditionalFormatting sqref="B234">
    <cfRule type="cellIs" dxfId="5331" priority="5825" stopIfTrue="1" operator="equal">
      <formula>"Title"</formula>
    </cfRule>
  </conditionalFormatting>
  <conditionalFormatting sqref="B232">
    <cfRule type="cellIs" dxfId="5330" priority="5824" stopIfTrue="1" operator="equal">
      <formula>"Title"</formula>
    </cfRule>
  </conditionalFormatting>
  <conditionalFormatting sqref="B235">
    <cfRule type="cellIs" dxfId="5329" priority="5823" stopIfTrue="1" operator="equal">
      <formula>"Title"</formula>
    </cfRule>
  </conditionalFormatting>
  <conditionalFormatting sqref="B232">
    <cfRule type="cellIs" dxfId="5328" priority="5822" stopIfTrue="1" operator="equal">
      <formula>"Title"</formula>
    </cfRule>
  </conditionalFormatting>
  <conditionalFormatting sqref="B235">
    <cfRule type="cellIs" dxfId="5327" priority="5821" stopIfTrue="1" operator="equal">
      <formula>"Title"</formula>
    </cfRule>
  </conditionalFormatting>
  <conditionalFormatting sqref="B233">
    <cfRule type="cellIs" dxfId="5326" priority="5820" stopIfTrue="1" operator="equal">
      <formula>"Title"</formula>
    </cfRule>
  </conditionalFormatting>
  <conditionalFormatting sqref="B236">
    <cfRule type="cellIs" dxfId="5325" priority="5819" stopIfTrue="1" operator="equal">
      <formula>"Title"</formula>
    </cfRule>
  </conditionalFormatting>
  <conditionalFormatting sqref="B232">
    <cfRule type="cellIs" dxfId="5324" priority="5818" stopIfTrue="1" operator="equal">
      <formula>"Title"</formula>
    </cfRule>
  </conditionalFormatting>
  <conditionalFormatting sqref="B235">
    <cfRule type="cellIs" dxfId="5323" priority="5817" stopIfTrue="1" operator="equal">
      <formula>"Title"</formula>
    </cfRule>
  </conditionalFormatting>
  <conditionalFormatting sqref="B233">
    <cfRule type="cellIs" dxfId="5322" priority="5816" stopIfTrue="1" operator="equal">
      <formula>"Title"</formula>
    </cfRule>
  </conditionalFormatting>
  <conditionalFormatting sqref="B236">
    <cfRule type="cellIs" dxfId="5321" priority="5815" stopIfTrue="1" operator="equal">
      <formula>"Title"</formula>
    </cfRule>
  </conditionalFormatting>
  <conditionalFormatting sqref="B233">
    <cfRule type="cellIs" dxfId="5320" priority="5814" stopIfTrue="1" operator="equal">
      <formula>"Title"</formula>
    </cfRule>
  </conditionalFormatting>
  <conditionalFormatting sqref="B236">
    <cfRule type="cellIs" dxfId="5319" priority="5813" stopIfTrue="1" operator="equal">
      <formula>"Title"</formula>
    </cfRule>
  </conditionalFormatting>
  <conditionalFormatting sqref="B234">
    <cfRule type="cellIs" dxfId="5318" priority="5812" stopIfTrue="1" operator="equal">
      <formula>"Title"</formula>
    </cfRule>
  </conditionalFormatting>
  <conditionalFormatting sqref="B237">
    <cfRule type="cellIs" dxfId="5317" priority="5811" stopIfTrue="1" operator="equal">
      <formula>"Title"</formula>
    </cfRule>
  </conditionalFormatting>
  <conditionalFormatting sqref="B232">
    <cfRule type="cellIs" dxfId="5316" priority="5810" stopIfTrue="1" operator="equal">
      <formula>"Title"</formula>
    </cfRule>
  </conditionalFormatting>
  <conditionalFormatting sqref="B235">
    <cfRule type="cellIs" dxfId="5315" priority="5809" stopIfTrue="1" operator="equal">
      <formula>"Title"</formula>
    </cfRule>
  </conditionalFormatting>
  <conditionalFormatting sqref="B233">
    <cfRule type="cellIs" dxfId="5314" priority="5808" stopIfTrue="1" operator="equal">
      <formula>"Title"</formula>
    </cfRule>
  </conditionalFormatting>
  <conditionalFormatting sqref="B236">
    <cfRule type="cellIs" dxfId="5313" priority="5807" stopIfTrue="1" operator="equal">
      <formula>"Title"</formula>
    </cfRule>
  </conditionalFormatting>
  <conditionalFormatting sqref="B233">
    <cfRule type="cellIs" dxfId="5312" priority="5806" stopIfTrue="1" operator="equal">
      <formula>"Title"</formula>
    </cfRule>
  </conditionalFormatting>
  <conditionalFormatting sqref="B236">
    <cfRule type="cellIs" dxfId="5311" priority="5805" stopIfTrue="1" operator="equal">
      <formula>"Title"</formula>
    </cfRule>
  </conditionalFormatting>
  <conditionalFormatting sqref="B234">
    <cfRule type="cellIs" dxfId="5310" priority="5804" stopIfTrue="1" operator="equal">
      <formula>"Title"</formula>
    </cfRule>
  </conditionalFormatting>
  <conditionalFormatting sqref="B237">
    <cfRule type="cellIs" dxfId="5309" priority="5803" stopIfTrue="1" operator="equal">
      <formula>"Title"</formula>
    </cfRule>
  </conditionalFormatting>
  <conditionalFormatting sqref="B233">
    <cfRule type="cellIs" dxfId="5308" priority="5802" stopIfTrue="1" operator="equal">
      <formula>"Title"</formula>
    </cfRule>
  </conditionalFormatting>
  <conditionalFormatting sqref="B236">
    <cfRule type="cellIs" dxfId="5307" priority="5801" stopIfTrue="1" operator="equal">
      <formula>"Title"</formula>
    </cfRule>
  </conditionalFormatting>
  <conditionalFormatting sqref="B234">
    <cfRule type="cellIs" dxfId="5306" priority="5800" stopIfTrue="1" operator="equal">
      <formula>"Title"</formula>
    </cfRule>
  </conditionalFormatting>
  <conditionalFormatting sqref="B237">
    <cfRule type="cellIs" dxfId="5305" priority="5799" stopIfTrue="1" operator="equal">
      <formula>"Title"</formula>
    </cfRule>
  </conditionalFormatting>
  <conditionalFormatting sqref="B234">
    <cfRule type="cellIs" dxfId="5304" priority="5798" stopIfTrue="1" operator="equal">
      <formula>"Title"</formula>
    </cfRule>
  </conditionalFormatting>
  <conditionalFormatting sqref="B237">
    <cfRule type="cellIs" dxfId="5303" priority="5797" stopIfTrue="1" operator="equal">
      <formula>"Title"</formula>
    </cfRule>
  </conditionalFormatting>
  <conditionalFormatting sqref="B235">
    <cfRule type="cellIs" dxfId="5302" priority="5796" stopIfTrue="1" operator="equal">
      <formula>"Title"</formula>
    </cfRule>
  </conditionalFormatting>
  <conditionalFormatting sqref="B232">
    <cfRule type="cellIs" dxfId="5301" priority="5795" stopIfTrue="1" operator="equal">
      <formula>"Title"</formula>
    </cfRule>
  </conditionalFormatting>
  <conditionalFormatting sqref="B235">
    <cfRule type="cellIs" dxfId="5300" priority="5794" stopIfTrue="1" operator="equal">
      <formula>"Title"</formula>
    </cfRule>
  </conditionalFormatting>
  <conditionalFormatting sqref="B233">
    <cfRule type="cellIs" dxfId="5299" priority="5793" stopIfTrue="1" operator="equal">
      <formula>"Title"</formula>
    </cfRule>
  </conditionalFormatting>
  <conditionalFormatting sqref="B236">
    <cfRule type="cellIs" dxfId="5298" priority="5792" stopIfTrue="1" operator="equal">
      <formula>"Title"</formula>
    </cfRule>
  </conditionalFormatting>
  <conditionalFormatting sqref="B233">
    <cfRule type="cellIs" dxfId="5297" priority="5791" stopIfTrue="1" operator="equal">
      <formula>"Title"</formula>
    </cfRule>
  </conditionalFormatting>
  <conditionalFormatting sqref="B236">
    <cfRule type="cellIs" dxfId="5296" priority="5790" stopIfTrue="1" operator="equal">
      <formula>"Title"</formula>
    </cfRule>
  </conditionalFormatting>
  <conditionalFormatting sqref="B234">
    <cfRule type="cellIs" dxfId="5295" priority="5789" stopIfTrue="1" operator="equal">
      <formula>"Title"</formula>
    </cfRule>
  </conditionalFormatting>
  <conditionalFormatting sqref="B237">
    <cfRule type="cellIs" dxfId="5294" priority="5788" stopIfTrue="1" operator="equal">
      <formula>"Title"</formula>
    </cfRule>
  </conditionalFormatting>
  <conditionalFormatting sqref="B233">
    <cfRule type="cellIs" dxfId="5293" priority="5787" stopIfTrue="1" operator="equal">
      <formula>"Title"</formula>
    </cfRule>
  </conditionalFormatting>
  <conditionalFormatting sqref="B236">
    <cfRule type="cellIs" dxfId="5292" priority="5786" stopIfTrue="1" operator="equal">
      <formula>"Title"</formula>
    </cfRule>
  </conditionalFormatting>
  <conditionalFormatting sqref="B234">
    <cfRule type="cellIs" dxfId="5291" priority="5785" stopIfTrue="1" operator="equal">
      <formula>"Title"</formula>
    </cfRule>
  </conditionalFormatting>
  <conditionalFormatting sqref="B237">
    <cfRule type="cellIs" dxfId="5290" priority="5784" stopIfTrue="1" operator="equal">
      <formula>"Title"</formula>
    </cfRule>
  </conditionalFormatting>
  <conditionalFormatting sqref="B234">
    <cfRule type="cellIs" dxfId="5289" priority="5783" stopIfTrue="1" operator="equal">
      <formula>"Title"</formula>
    </cfRule>
  </conditionalFormatting>
  <conditionalFormatting sqref="B237">
    <cfRule type="cellIs" dxfId="5288" priority="5782" stopIfTrue="1" operator="equal">
      <formula>"Title"</formula>
    </cfRule>
  </conditionalFormatting>
  <conditionalFormatting sqref="B235">
    <cfRule type="cellIs" dxfId="5287" priority="5781" stopIfTrue="1" operator="equal">
      <formula>"Title"</formula>
    </cfRule>
  </conditionalFormatting>
  <conditionalFormatting sqref="B233">
    <cfRule type="cellIs" dxfId="5286" priority="5780" stopIfTrue="1" operator="equal">
      <formula>"Title"</formula>
    </cfRule>
  </conditionalFormatting>
  <conditionalFormatting sqref="B236">
    <cfRule type="cellIs" dxfId="5285" priority="5779" stopIfTrue="1" operator="equal">
      <formula>"Title"</formula>
    </cfRule>
  </conditionalFormatting>
  <conditionalFormatting sqref="B234">
    <cfRule type="cellIs" dxfId="5284" priority="5778" stopIfTrue="1" operator="equal">
      <formula>"Title"</formula>
    </cfRule>
  </conditionalFormatting>
  <conditionalFormatting sqref="B237">
    <cfRule type="cellIs" dxfId="5283" priority="5777" stopIfTrue="1" operator="equal">
      <formula>"Title"</formula>
    </cfRule>
  </conditionalFormatting>
  <conditionalFormatting sqref="B234">
    <cfRule type="cellIs" dxfId="5282" priority="5776" stopIfTrue="1" operator="equal">
      <formula>"Title"</formula>
    </cfRule>
  </conditionalFormatting>
  <conditionalFormatting sqref="B237">
    <cfRule type="cellIs" dxfId="5281" priority="5775" stopIfTrue="1" operator="equal">
      <formula>"Title"</formula>
    </cfRule>
  </conditionalFormatting>
  <conditionalFormatting sqref="B235">
    <cfRule type="cellIs" dxfId="5280" priority="5774" stopIfTrue="1" operator="equal">
      <formula>"Title"</formula>
    </cfRule>
  </conditionalFormatting>
  <conditionalFormatting sqref="B234">
    <cfRule type="cellIs" dxfId="5279" priority="5773" stopIfTrue="1" operator="equal">
      <formula>"Title"</formula>
    </cfRule>
  </conditionalFormatting>
  <conditionalFormatting sqref="B237">
    <cfRule type="cellIs" dxfId="5278" priority="5772" stopIfTrue="1" operator="equal">
      <formula>"Title"</formula>
    </cfRule>
  </conditionalFormatting>
  <conditionalFormatting sqref="B235">
    <cfRule type="cellIs" dxfId="5277" priority="5771" stopIfTrue="1" operator="equal">
      <formula>"Title"</formula>
    </cfRule>
  </conditionalFormatting>
  <conditionalFormatting sqref="B235">
    <cfRule type="cellIs" dxfId="5276" priority="5770" stopIfTrue="1" operator="equal">
      <formula>"Title"</formula>
    </cfRule>
  </conditionalFormatting>
  <conditionalFormatting sqref="B236">
    <cfRule type="cellIs" dxfId="5275" priority="5769" stopIfTrue="1" operator="equal">
      <formula>"Title"</formula>
    </cfRule>
  </conditionalFormatting>
  <conditionalFormatting sqref="B239">
    <cfRule type="cellIs" dxfId="5274" priority="5768" stopIfTrue="1" operator="equal">
      <formula>"Title"</formula>
    </cfRule>
  </conditionalFormatting>
  <conditionalFormatting sqref="B224">
    <cfRule type="cellIs" dxfId="5273" priority="5767" stopIfTrue="1" operator="equal">
      <formula>"Title"</formula>
    </cfRule>
  </conditionalFormatting>
  <conditionalFormatting sqref="B227">
    <cfRule type="cellIs" dxfId="5272" priority="5766" stopIfTrue="1" operator="equal">
      <formula>"Title"</formula>
    </cfRule>
  </conditionalFormatting>
  <conditionalFormatting sqref="B225">
    <cfRule type="cellIs" dxfId="5271" priority="5765" stopIfTrue="1" operator="equal">
      <formula>"Title"</formula>
    </cfRule>
  </conditionalFormatting>
  <conditionalFormatting sqref="B228">
    <cfRule type="cellIs" dxfId="5270" priority="5764" stopIfTrue="1" operator="equal">
      <formula>"Title"</formula>
    </cfRule>
  </conditionalFormatting>
  <conditionalFormatting sqref="B225">
    <cfRule type="cellIs" dxfId="5269" priority="5763" stopIfTrue="1" operator="equal">
      <formula>"Title"</formula>
    </cfRule>
  </conditionalFormatting>
  <conditionalFormatting sqref="B228">
    <cfRule type="cellIs" dxfId="5268" priority="5762" stopIfTrue="1" operator="equal">
      <formula>"Title"</formula>
    </cfRule>
  </conditionalFormatting>
  <conditionalFormatting sqref="B226">
    <cfRule type="cellIs" dxfId="5267" priority="5761" stopIfTrue="1" operator="equal">
      <formula>"Title"</formula>
    </cfRule>
  </conditionalFormatting>
  <conditionalFormatting sqref="B229">
    <cfRule type="cellIs" dxfId="5266" priority="5760" stopIfTrue="1" operator="equal">
      <formula>"Title"</formula>
    </cfRule>
  </conditionalFormatting>
  <conditionalFormatting sqref="B225">
    <cfRule type="cellIs" dxfId="5265" priority="5759" stopIfTrue="1" operator="equal">
      <formula>"Title"</formula>
    </cfRule>
  </conditionalFormatting>
  <conditionalFormatting sqref="B228">
    <cfRule type="cellIs" dxfId="5264" priority="5758" stopIfTrue="1" operator="equal">
      <formula>"Title"</formula>
    </cfRule>
  </conditionalFormatting>
  <conditionalFormatting sqref="B226">
    <cfRule type="cellIs" dxfId="5263" priority="5757" stopIfTrue="1" operator="equal">
      <formula>"Title"</formula>
    </cfRule>
  </conditionalFormatting>
  <conditionalFormatting sqref="B229">
    <cfRule type="cellIs" dxfId="5262" priority="5756" stopIfTrue="1" operator="equal">
      <formula>"Title"</formula>
    </cfRule>
  </conditionalFormatting>
  <conditionalFormatting sqref="B226">
    <cfRule type="cellIs" dxfId="5261" priority="5755" stopIfTrue="1" operator="equal">
      <formula>"Title"</formula>
    </cfRule>
  </conditionalFormatting>
  <conditionalFormatting sqref="B229">
    <cfRule type="cellIs" dxfId="5260" priority="5754" stopIfTrue="1" operator="equal">
      <formula>"Title"</formula>
    </cfRule>
  </conditionalFormatting>
  <conditionalFormatting sqref="B227">
    <cfRule type="cellIs" dxfId="5259" priority="5753" stopIfTrue="1" operator="equal">
      <formula>"Title"</formula>
    </cfRule>
  </conditionalFormatting>
  <conditionalFormatting sqref="B230">
    <cfRule type="cellIs" dxfId="5258" priority="5752" stopIfTrue="1" operator="equal">
      <formula>"Title"</formula>
    </cfRule>
  </conditionalFormatting>
  <conditionalFormatting sqref="B225">
    <cfRule type="cellIs" dxfId="5257" priority="5751" stopIfTrue="1" operator="equal">
      <formula>"Title"</formula>
    </cfRule>
  </conditionalFormatting>
  <conditionalFormatting sqref="B228">
    <cfRule type="cellIs" dxfId="5256" priority="5750" stopIfTrue="1" operator="equal">
      <formula>"Title"</formula>
    </cfRule>
  </conditionalFormatting>
  <conditionalFormatting sqref="B226">
    <cfRule type="cellIs" dxfId="5255" priority="5749" stopIfTrue="1" operator="equal">
      <formula>"Title"</formula>
    </cfRule>
  </conditionalFormatting>
  <conditionalFormatting sqref="B229">
    <cfRule type="cellIs" dxfId="5254" priority="5748" stopIfTrue="1" operator="equal">
      <formula>"Title"</formula>
    </cfRule>
  </conditionalFormatting>
  <conditionalFormatting sqref="B226">
    <cfRule type="cellIs" dxfId="5253" priority="5747" stopIfTrue="1" operator="equal">
      <formula>"Title"</formula>
    </cfRule>
  </conditionalFormatting>
  <conditionalFormatting sqref="B229">
    <cfRule type="cellIs" dxfId="5252" priority="5746" stopIfTrue="1" operator="equal">
      <formula>"Title"</formula>
    </cfRule>
  </conditionalFormatting>
  <conditionalFormatting sqref="B227">
    <cfRule type="cellIs" dxfId="5251" priority="5745" stopIfTrue="1" operator="equal">
      <formula>"Title"</formula>
    </cfRule>
  </conditionalFormatting>
  <conditionalFormatting sqref="B230">
    <cfRule type="cellIs" dxfId="5250" priority="5744" stopIfTrue="1" operator="equal">
      <formula>"Title"</formula>
    </cfRule>
  </conditionalFormatting>
  <conditionalFormatting sqref="B226">
    <cfRule type="cellIs" dxfId="5249" priority="5743" stopIfTrue="1" operator="equal">
      <formula>"Title"</formula>
    </cfRule>
  </conditionalFormatting>
  <conditionalFormatting sqref="B229">
    <cfRule type="cellIs" dxfId="5248" priority="5742" stopIfTrue="1" operator="equal">
      <formula>"Title"</formula>
    </cfRule>
  </conditionalFormatting>
  <conditionalFormatting sqref="B227">
    <cfRule type="cellIs" dxfId="5247" priority="5741" stopIfTrue="1" operator="equal">
      <formula>"Title"</formula>
    </cfRule>
  </conditionalFormatting>
  <conditionalFormatting sqref="B230">
    <cfRule type="cellIs" dxfId="5246" priority="5740" stopIfTrue="1" operator="equal">
      <formula>"Title"</formula>
    </cfRule>
  </conditionalFormatting>
  <conditionalFormatting sqref="B227">
    <cfRule type="cellIs" dxfId="5245" priority="5739" stopIfTrue="1" operator="equal">
      <formula>"Title"</formula>
    </cfRule>
  </conditionalFormatting>
  <conditionalFormatting sqref="B230">
    <cfRule type="cellIs" dxfId="5244" priority="5738" stopIfTrue="1" operator="equal">
      <formula>"Title"</formula>
    </cfRule>
  </conditionalFormatting>
  <conditionalFormatting sqref="B228">
    <cfRule type="cellIs" dxfId="5243" priority="5737" stopIfTrue="1" operator="equal">
      <formula>"Title"</formula>
    </cfRule>
  </conditionalFormatting>
  <conditionalFormatting sqref="B231">
    <cfRule type="cellIs" dxfId="5242" priority="5736" stopIfTrue="1" operator="equal">
      <formula>"Title"</formula>
    </cfRule>
  </conditionalFormatting>
  <conditionalFormatting sqref="B225">
    <cfRule type="cellIs" dxfId="5241" priority="5735" stopIfTrue="1" operator="equal">
      <formula>"Title"</formula>
    </cfRule>
  </conditionalFormatting>
  <conditionalFormatting sqref="B228">
    <cfRule type="cellIs" dxfId="5240" priority="5734" stopIfTrue="1" operator="equal">
      <formula>"Title"</formula>
    </cfRule>
  </conditionalFormatting>
  <conditionalFormatting sqref="B226">
    <cfRule type="cellIs" dxfId="5239" priority="5733" stopIfTrue="1" operator="equal">
      <formula>"Title"</formula>
    </cfRule>
  </conditionalFormatting>
  <conditionalFormatting sqref="B229">
    <cfRule type="cellIs" dxfId="5238" priority="5732" stopIfTrue="1" operator="equal">
      <formula>"Title"</formula>
    </cfRule>
  </conditionalFormatting>
  <conditionalFormatting sqref="B226">
    <cfRule type="cellIs" dxfId="5237" priority="5731" stopIfTrue="1" operator="equal">
      <formula>"Title"</formula>
    </cfRule>
  </conditionalFormatting>
  <conditionalFormatting sqref="B229">
    <cfRule type="cellIs" dxfId="5236" priority="5730" stopIfTrue="1" operator="equal">
      <formula>"Title"</formula>
    </cfRule>
  </conditionalFormatting>
  <conditionalFormatting sqref="B227">
    <cfRule type="cellIs" dxfId="5235" priority="5729" stopIfTrue="1" operator="equal">
      <formula>"Title"</formula>
    </cfRule>
  </conditionalFormatting>
  <conditionalFormatting sqref="B230">
    <cfRule type="cellIs" dxfId="5234" priority="5728" stopIfTrue="1" operator="equal">
      <formula>"Title"</formula>
    </cfRule>
  </conditionalFormatting>
  <conditionalFormatting sqref="B226">
    <cfRule type="cellIs" dxfId="5233" priority="5727" stopIfTrue="1" operator="equal">
      <formula>"Title"</formula>
    </cfRule>
  </conditionalFormatting>
  <conditionalFormatting sqref="B227">
    <cfRule type="cellIs" dxfId="5232" priority="5725" stopIfTrue="1" operator="equal">
      <formula>"Title"</formula>
    </cfRule>
  </conditionalFormatting>
  <conditionalFormatting sqref="B230">
    <cfRule type="cellIs" dxfId="5231" priority="5724" stopIfTrue="1" operator="equal">
      <formula>"Title"</formula>
    </cfRule>
  </conditionalFormatting>
  <conditionalFormatting sqref="B227">
    <cfRule type="cellIs" dxfId="5230" priority="5723" stopIfTrue="1" operator="equal">
      <formula>"Title"</formula>
    </cfRule>
  </conditionalFormatting>
  <conditionalFormatting sqref="B230">
    <cfRule type="cellIs" dxfId="5229" priority="5722" stopIfTrue="1" operator="equal">
      <formula>"Title"</formula>
    </cfRule>
  </conditionalFormatting>
  <conditionalFormatting sqref="B228">
    <cfRule type="cellIs" dxfId="5228" priority="5721" stopIfTrue="1" operator="equal">
      <formula>"Title"</formula>
    </cfRule>
  </conditionalFormatting>
  <conditionalFormatting sqref="B231">
    <cfRule type="cellIs" dxfId="5227" priority="5720" stopIfTrue="1" operator="equal">
      <formula>"Title"</formula>
    </cfRule>
  </conditionalFormatting>
  <conditionalFormatting sqref="B226">
    <cfRule type="cellIs" dxfId="5226" priority="5719" stopIfTrue="1" operator="equal">
      <formula>"Title"</formula>
    </cfRule>
  </conditionalFormatting>
  <conditionalFormatting sqref="B229">
    <cfRule type="cellIs" dxfId="5225" priority="5718" stopIfTrue="1" operator="equal">
      <formula>"Title"</formula>
    </cfRule>
  </conditionalFormatting>
  <conditionalFormatting sqref="B227">
    <cfRule type="cellIs" dxfId="5224" priority="5717" stopIfTrue="1" operator="equal">
      <formula>"Title"</formula>
    </cfRule>
  </conditionalFormatting>
  <conditionalFormatting sqref="B230">
    <cfRule type="cellIs" dxfId="5223" priority="5716" stopIfTrue="1" operator="equal">
      <formula>"Title"</formula>
    </cfRule>
  </conditionalFormatting>
  <conditionalFormatting sqref="B227">
    <cfRule type="cellIs" dxfId="5222" priority="5715" stopIfTrue="1" operator="equal">
      <formula>"Title"</formula>
    </cfRule>
  </conditionalFormatting>
  <conditionalFormatting sqref="B230">
    <cfRule type="cellIs" dxfId="5221" priority="5714" stopIfTrue="1" operator="equal">
      <formula>"Title"</formula>
    </cfRule>
  </conditionalFormatting>
  <conditionalFormatting sqref="B228">
    <cfRule type="cellIs" dxfId="5220" priority="5713" stopIfTrue="1" operator="equal">
      <formula>"Title"</formula>
    </cfRule>
  </conditionalFormatting>
  <conditionalFormatting sqref="B231">
    <cfRule type="cellIs" dxfId="5219" priority="5712" stopIfTrue="1" operator="equal">
      <formula>"Title"</formula>
    </cfRule>
  </conditionalFormatting>
  <conditionalFormatting sqref="B227">
    <cfRule type="cellIs" dxfId="5218" priority="5711" stopIfTrue="1" operator="equal">
      <formula>"Title"</formula>
    </cfRule>
  </conditionalFormatting>
  <conditionalFormatting sqref="B228">
    <cfRule type="cellIs" dxfId="5217" priority="5709" stopIfTrue="1" operator="equal">
      <formula>"Title"</formula>
    </cfRule>
  </conditionalFormatting>
  <conditionalFormatting sqref="B231">
    <cfRule type="cellIs" dxfId="5216" priority="5708" stopIfTrue="1" operator="equal">
      <formula>"Title"</formula>
    </cfRule>
  </conditionalFormatting>
  <conditionalFormatting sqref="B228">
    <cfRule type="cellIs" dxfId="5215" priority="5707" stopIfTrue="1" operator="equal">
      <formula>"Title"</formula>
    </cfRule>
  </conditionalFormatting>
  <conditionalFormatting sqref="B231">
    <cfRule type="cellIs" dxfId="5214" priority="5706" stopIfTrue="1" operator="equal">
      <formula>"Title"</formula>
    </cfRule>
  </conditionalFormatting>
  <conditionalFormatting sqref="B229">
    <cfRule type="cellIs" dxfId="5213" priority="5705" stopIfTrue="1" operator="equal">
      <formula>"Title"</formula>
    </cfRule>
  </conditionalFormatting>
  <conditionalFormatting sqref="B232">
    <cfRule type="cellIs" dxfId="5212" priority="5704" stopIfTrue="1" operator="equal">
      <formula>"Title"</formula>
    </cfRule>
  </conditionalFormatting>
  <conditionalFormatting sqref="B232">
    <cfRule type="cellIs" dxfId="5211" priority="5703" stopIfTrue="1" operator="equal">
      <formula>"Title"</formula>
    </cfRule>
  </conditionalFormatting>
  <conditionalFormatting sqref="B233">
    <cfRule type="cellIs" dxfId="5210" priority="5701" stopIfTrue="1" operator="equal">
      <formula>"Title"</formula>
    </cfRule>
  </conditionalFormatting>
  <conditionalFormatting sqref="B236">
    <cfRule type="cellIs" dxfId="5209" priority="5700" stopIfTrue="1" operator="equal">
      <formula>"Title"</formula>
    </cfRule>
  </conditionalFormatting>
  <conditionalFormatting sqref="B233">
    <cfRule type="cellIs" dxfId="5208" priority="5699" stopIfTrue="1" operator="equal">
      <formula>"Title"</formula>
    </cfRule>
  </conditionalFormatting>
  <conditionalFormatting sqref="B234">
    <cfRule type="cellIs" dxfId="5207" priority="5697" stopIfTrue="1" operator="equal">
      <formula>"Title"</formula>
    </cfRule>
  </conditionalFormatting>
  <conditionalFormatting sqref="B233">
    <cfRule type="cellIs" dxfId="5206" priority="5695" stopIfTrue="1" operator="equal">
      <formula>"Title"</formula>
    </cfRule>
  </conditionalFormatting>
  <conditionalFormatting sqref="B236">
    <cfRule type="cellIs" dxfId="5205" priority="5694" stopIfTrue="1" operator="equal">
      <formula>"Title"</formula>
    </cfRule>
  </conditionalFormatting>
  <conditionalFormatting sqref="B234">
    <cfRule type="cellIs" dxfId="5204" priority="5693" stopIfTrue="1" operator="equal">
      <formula>"Title"</formula>
    </cfRule>
  </conditionalFormatting>
  <conditionalFormatting sqref="B237">
    <cfRule type="cellIs" dxfId="5203" priority="5692" stopIfTrue="1" operator="equal">
      <formula>"Title"</formula>
    </cfRule>
  </conditionalFormatting>
  <conditionalFormatting sqref="B234">
    <cfRule type="cellIs" dxfId="5202" priority="5691" stopIfTrue="1" operator="equal">
      <formula>"Title"</formula>
    </cfRule>
  </conditionalFormatting>
  <conditionalFormatting sqref="B237">
    <cfRule type="cellIs" dxfId="5201" priority="5690" stopIfTrue="1" operator="equal">
      <formula>"Title"</formula>
    </cfRule>
  </conditionalFormatting>
  <conditionalFormatting sqref="B235">
    <cfRule type="cellIs" dxfId="5200" priority="5689" stopIfTrue="1" operator="equal">
      <formula>"Title"</formula>
    </cfRule>
  </conditionalFormatting>
  <conditionalFormatting sqref="B233">
    <cfRule type="cellIs" dxfId="5199" priority="5688" stopIfTrue="1" operator="equal">
      <formula>"Title"</formula>
    </cfRule>
  </conditionalFormatting>
  <conditionalFormatting sqref="B236">
    <cfRule type="cellIs" dxfId="5198" priority="5687" stopIfTrue="1" operator="equal">
      <formula>"Title"</formula>
    </cfRule>
  </conditionalFormatting>
  <conditionalFormatting sqref="B234">
    <cfRule type="cellIs" dxfId="5197" priority="5686" stopIfTrue="1" operator="equal">
      <formula>"Title"</formula>
    </cfRule>
  </conditionalFormatting>
  <conditionalFormatting sqref="B237">
    <cfRule type="cellIs" dxfId="5196" priority="5685" stopIfTrue="1" operator="equal">
      <formula>"Title"</formula>
    </cfRule>
  </conditionalFormatting>
  <conditionalFormatting sqref="B234">
    <cfRule type="cellIs" dxfId="5195" priority="5684" stopIfTrue="1" operator="equal">
      <formula>"Title"</formula>
    </cfRule>
  </conditionalFormatting>
  <conditionalFormatting sqref="B237">
    <cfRule type="cellIs" dxfId="5194" priority="5683" stopIfTrue="1" operator="equal">
      <formula>"Title"</formula>
    </cfRule>
  </conditionalFormatting>
  <conditionalFormatting sqref="B235">
    <cfRule type="cellIs" dxfId="5193" priority="5682" stopIfTrue="1" operator="equal">
      <formula>"Title"</formula>
    </cfRule>
  </conditionalFormatting>
  <conditionalFormatting sqref="B234">
    <cfRule type="cellIs" dxfId="5192" priority="5681" stopIfTrue="1" operator="equal">
      <formula>"Title"</formula>
    </cfRule>
  </conditionalFormatting>
  <conditionalFormatting sqref="B237">
    <cfRule type="cellIs" dxfId="5191" priority="5680" stopIfTrue="1" operator="equal">
      <formula>"Title"</formula>
    </cfRule>
  </conditionalFormatting>
  <conditionalFormatting sqref="B235">
    <cfRule type="cellIs" dxfId="5190" priority="5679" stopIfTrue="1" operator="equal">
      <formula>"Title"</formula>
    </cfRule>
  </conditionalFormatting>
  <conditionalFormatting sqref="B235">
    <cfRule type="cellIs" dxfId="5189" priority="5678" stopIfTrue="1" operator="equal">
      <formula>"Title"</formula>
    </cfRule>
  </conditionalFormatting>
  <conditionalFormatting sqref="B236">
    <cfRule type="cellIs" dxfId="5188" priority="5677" stopIfTrue="1" operator="equal">
      <formula>"Title"</formula>
    </cfRule>
  </conditionalFormatting>
  <conditionalFormatting sqref="B239">
    <cfRule type="cellIs" dxfId="5187" priority="5676" stopIfTrue="1" operator="equal">
      <formula>"Title"</formula>
    </cfRule>
  </conditionalFormatting>
  <conditionalFormatting sqref="B233">
    <cfRule type="cellIs" dxfId="5186" priority="5675" stopIfTrue="1" operator="equal">
      <formula>"Title"</formula>
    </cfRule>
  </conditionalFormatting>
  <conditionalFormatting sqref="B236">
    <cfRule type="cellIs" dxfId="5185" priority="5674" stopIfTrue="1" operator="equal">
      <formula>"Title"</formula>
    </cfRule>
  </conditionalFormatting>
  <conditionalFormatting sqref="B234">
    <cfRule type="cellIs" dxfId="5184" priority="5673" stopIfTrue="1" operator="equal">
      <formula>"Title"</formula>
    </cfRule>
  </conditionalFormatting>
  <conditionalFormatting sqref="B237">
    <cfRule type="cellIs" dxfId="5183" priority="5672" stopIfTrue="1" operator="equal">
      <formula>"Title"</formula>
    </cfRule>
  </conditionalFormatting>
  <conditionalFormatting sqref="B234">
    <cfRule type="cellIs" dxfId="5182" priority="5671" stopIfTrue="1" operator="equal">
      <formula>"Title"</formula>
    </cfRule>
  </conditionalFormatting>
  <conditionalFormatting sqref="B237">
    <cfRule type="cellIs" dxfId="5181" priority="5670" stopIfTrue="1" operator="equal">
      <formula>"Title"</formula>
    </cfRule>
  </conditionalFormatting>
  <conditionalFormatting sqref="B235">
    <cfRule type="cellIs" dxfId="5180" priority="5669" stopIfTrue="1" operator="equal">
      <formula>"Title"</formula>
    </cfRule>
  </conditionalFormatting>
  <conditionalFormatting sqref="B234">
    <cfRule type="cellIs" dxfId="5179" priority="5668" stopIfTrue="1" operator="equal">
      <formula>"Title"</formula>
    </cfRule>
  </conditionalFormatting>
  <conditionalFormatting sqref="B237">
    <cfRule type="cellIs" dxfId="5178" priority="5667" stopIfTrue="1" operator="equal">
      <formula>"Title"</formula>
    </cfRule>
  </conditionalFormatting>
  <conditionalFormatting sqref="B235">
    <cfRule type="cellIs" dxfId="5177" priority="5666" stopIfTrue="1" operator="equal">
      <formula>"Title"</formula>
    </cfRule>
  </conditionalFormatting>
  <conditionalFormatting sqref="B235">
    <cfRule type="cellIs" dxfId="5176" priority="5665" stopIfTrue="1" operator="equal">
      <formula>"Title"</formula>
    </cfRule>
  </conditionalFormatting>
  <conditionalFormatting sqref="B236">
    <cfRule type="cellIs" dxfId="5175" priority="5664" stopIfTrue="1" operator="equal">
      <formula>"Title"</formula>
    </cfRule>
  </conditionalFormatting>
  <conditionalFormatting sqref="B239">
    <cfRule type="cellIs" dxfId="5174" priority="5663" stopIfTrue="1" operator="equal">
      <formula>"Title"</formula>
    </cfRule>
  </conditionalFormatting>
  <conditionalFormatting sqref="B234">
    <cfRule type="cellIs" dxfId="5173" priority="5662" stopIfTrue="1" operator="equal">
      <formula>"Title"</formula>
    </cfRule>
  </conditionalFormatting>
  <conditionalFormatting sqref="B237">
    <cfRule type="cellIs" dxfId="5172" priority="5661" stopIfTrue="1" operator="equal">
      <formula>"Title"</formula>
    </cfRule>
  </conditionalFormatting>
  <conditionalFormatting sqref="B235">
    <cfRule type="cellIs" dxfId="5171" priority="5660" stopIfTrue="1" operator="equal">
      <formula>"Title"</formula>
    </cfRule>
  </conditionalFormatting>
  <conditionalFormatting sqref="B235">
    <cfRule type="cellIs" dxfId="5170" priority="5659" stopIfTrue="1" operator="equal">
      <formula>"Title"</formula>
    </cfRule>
  </conditionalFormatting>
  <conditionalFormatting sqref="B236">
    <cfRule type="cellIs" dxfId="5169" priority="5658" stopIfTrue="1" operator="equal">
      <formula>"Title"</formula>
    </cfRule>
  </conditionalFormatting>
  <conditionalFormatting sqref="B239">
    <cfRule type="cellIs" dxfId="5168" priority="5657" stopIfTrue="1" operator="equal">
      <formula>"Title"</formula>
    </cfRule>
  </conditionalFormatting>
  <conditionalFormatting sqref="B235">
    <cfRule type="cellIs" dxfId="5167" priority="5656" stopIfTrue="1" operator="equal">
      <formula>"Title"</formula>
    </cfRule>
  </conditionalFormatting>
  <conditionalFormatting sqref="B236">
    <cfRule type="cellIs" dxfId="5166" priority="5655" stopIfTrue="1" operator="equal">
      <formula>"Title"</formula>
    </cfRule>
  </conditionalFormatting>
  <conditionalFormatting sqref="B239">
    <cfRule type="cellIs" dxfId="5165" priority="5654" stopIfTrue="1" operator="equal">
      <formula>"Title"</formula>
    </cfRule>
  </conditionalFormatting>
  <conditionalFormatting sqref="B236">
    <cfRule type="cellIs" dxfId="5164" priority="5653" stopIfTrue="1" operator="equal">
      <formula>"Title"</formula>
    </cfRule>
  </conditionalFormatting>
  <conditionalFormatting sqref="B239">
    <cfRule type="cellIs" dxfId="5163" priority="5652" stopIfTrue="1" operator="equal">
      <formula>"Title"</formula>
    </cfRule>
  </conditionalFormatting>
  <conditionalFormatting sqref="B237">
    <cfRule type="cellIs" dxfId="5162" priority="5651" stopIfTrue="1" operator="equal">
      <formula>"Title"</formula>
    </cfRule>
  </conditionalFormatting>
  <conditionalFormatting sqref="B240">
    <cfRule type="cellIs" dxfId="5161" priority="5650" stopIfTrue="1" operator="equal">
      <formula>"Title"</formula>
    </cfRule>
  </conditionalFormatting>
  <conditionalFormatting sqref="B217:C217">
    <cfRule type="cellIs" dxfId="5160" priority="5649" stopIfTrue="1" operator="equal">
      <formula>"Title"</formula>
    </cfRule>
  </conditionalFormatting>
  <conditionalFormatting sqref="C217">
    <cfRule type="cellIs" dxfId="5159" priority="5648" stopIfTrue="1" operator="equal">
      <formula>"Adjustment to Income/Expense/Rate Base:"</formula>
    </cfRule>
  </conditionalFormatting>
  <conditionalFormatting sqref="B225">
    <cfRule type="cellIs" dxfId="5158" priority="5647" stopIfTrue="1" operator="equal">
      <formula>"Title"</formula>
    </cfRule>
  </conditionalFormatting>
  <conditionalFormatting sqref="B228">
    <cfRule type="cellIs" dxfId="5157" priority="5646" stopIfTrue="1" operator="equal">
      <formula>"Title"</formula>
    </cfRule>
  </conditionalFormatting>
  <conditionalFormatting sqref="B226">
    <cfRule type="cellIs" dxfId="5156" priority="5645" stopIfTrue="1" operator="equal">
      <formula>"Title"</formula>
    </cfRule>
  </conditionalFormatting>
  <conditionalFormatting sqref="B229">
    <cfRule type="cellIs" dxfId="5155" priority="5644" stopIfTrue="1" operator="equal">
      <formula>"Title"</formula>
    </cfRule>
  </conditionalFormatting>
  <conditionalFormatting sqref="B226">
    <cfRule type="cellIs" dxfId="5154" priority="5643" stopIfTrue="1" operator="equal">
      <formula>"Title"</formula>
    </cfRule>
  </conditionalFormatting>
  <conditionalFormatting sqref="B229">
    <cfRule type="cellIs" dxfId="5153" priority="5642" stopIfTrue="1" operator="equal">
      <formula>"Title"</formula>
    </cfRule>
  </conditionalFormatting>
  <conditionalFormatting sqref="B227">
    <cfRule type="cellIs" dxfId="5152" priority="5641" stopIfTrue="1" operator="equal">
      <formula>"Title"</formula>
    </cfRule>
  </conditionalFormatting>
  <conditionalFormatting sqref="B230">
    <cfRule type="cellIs" dxfId="5151" priority="5640" stopIfTrue="1" operator="equal">
      <formula>"Title"</formula>
    </cfRule>
  </conditionalFormatting>
  <conditionalFormatting sqref="B226">
    <cfRule type="cellIs" dxfId="5150" priority="5639" stopIfTrue="1" operator="equal">
      <formula>"Title"</formula>
    </cfRule>
  </conditionalFormatting>
  <conditionalFormatting sqref="B229">
    <cfRule type="cellIs" dxfId="5149" priority="5638" stopIfTrue="1" operator="equal">
      <formula>"Title"</formula>
    </cfRule>
  </conditionalFormatting>
  <conditionalFormatting sqref="B227">
    <cfRule type="cellIs" dxfId="5148" priority="5637" stopIfTrue="1" operator="equal">
      <formula>"Title"</formula>
    </cfRule>
  </conditionalFormatting>
  <conditionalFormatting sqref="B230">
    <cfRule type="cellIs" dxfId="5147" priority="5636" stopIfTrue="1" operator="equal">
      <formula>"Title"</formula>
    </cfRule>
  </conditionalFormatting>
  <conditionalFormatting sqref="B227">
    <cfRule type="cellIs" dxfId="5146" priority="5635" stopIfTrue="1" operator="equal">
      <formula>"Title"</formula>
    </cfRule>
  </conditionalFormatting>
  <conditionalFormatting sqref="B230">
    <cfRule type="cellIs" dxfId="5145" priority="5634" stopIfTrue="1" operator="equal">
      <formula>"Title"</formula>
    </cfRule>
  </conditionalFormatting>
  <conditionalFormatting sqref="B228">
    <cfRule type="cellIs" dxfId="5144" priority="5633" stopIfTrue="1" operator="equal">
      <formula>"Title"</formula>
    </cfRule>
  </conditionalFormatting>
  <conditionalFormatting sqref="B231">
    <cfRule type="cellIs" dxfId="5143" priority="5632" stopIfTrue="1" operator="equal">
      <formula>"Title"</formula>
    </cfRule>
  </conditionalFormatting>
  <conditionalFormatting sqref="B226">
    <cfRule type="cellIs" dxfId="5142" priority="5631" stopIfTrue="1" operator="equal">
      <formula>"Title"</formula>
    </cfRule>
  </conditionalFormatting>
  <conditionalFormatting sqref="B229">
    <cfRule type="cellIs" dxfId="5141" priority="5630" stopIfTrue="1" operator="equal">
      <formula>"Title"</formula>
    </cfRule>
  </conditionalFormatting>
  <conditionalFormatting sqref="B227">
    <cfRule type="cellIs" dxfId="5140" priority="5629" stopIfTrue="1" operator="equal">
      <formula>"Title"</formula>
    </cfRule>
  </conditionalFormatting>
  <conditionalFormatting sqref="B230">
    <cfRule type="cellIs" dxfId="5139" priority="5628" stopIfTrue="1" operator="equal">
      <formula>"Title"</formula>
    </cfRule>
  </conditionalFormatting>
  <conditionalFormatting sqref="B227">
    <cfRule type="cellIs" dxfId="5138" priority="5627" stopIfTrue="1" operator="equal">
      <formula>"Title"</formula>
    </cfRule>
  </conditionalFormatting>
  <conditionalFormatting sqref="B230">
    <cfRule type="cellIs" dxfId="5137" priority="5626" stopIfTrue="1" operator="equal">
      <formula>"Title"</formula>
    </cfRule>
  </conditionalFormatting>
  <conditionalFormatting sqref="B228">
    <cfRule type="cellIs" dxfId="5136" priority="5625" stopIfTrue="1" operator="equal">
      <formula>"Title"</formula>
    </cfRule>
  </conditionalFormatting>
  <conditionalFormatting sqref="B231">
    <cfRule type="cellIs" dxfId="5135" priority="5624" stopIfTrue="1" operator="equal">
      <formula>"Title"</formula>
    </cfRule>
  </conditionalFormatting>
  <conditionalFormatting sqref="B227">
    <cfRule type="cellIs" dxfId="5134" priority="5623" stopIfTrue="1" operator="equal">
      <formula>"Title"</formula>
    </cfRule>
  </conditionalFormatting>
  <conditionalFormatting sqref="B230">
    <cfRule type="cellIs" dxfId="5133" priority="5622" stopIfTrue="1" operator="equal">
      <formula>"Title"</formula>
    </cfRule>
  </conditionalFormatting>
  <conditionalFormatting sqref="B228">
    <cfRule type="cellIs" dxfId="5132" priority="5621" stopIfTrue="1" operator="equal">
      <formula>"Title"</formula>
    </cfRule>
  </conditionalFormatting>
  <conditionalFormatting sqref="B231">
    <cfRule type="cellIs" dxfId="5131" priority="5620" stopIfTrue="1" operator="equal">
      <formula>"Title"</formula>
    </cfRule>
  </conditionalFormatting>
  <conditionalFormatting sqref="B228">
    <cfRule type="cellIs" dxfId="5130" priority="5619" stopIfTrue="1" operator="equal">
      <formula>"Title"</formula>
    </cfRule>
  </conditionalFormatting>
  <conditionalFormatting sqref="B231">
    <cfRule type="cellIs" dxfId="5129" priority="5618" stopIfTrue="1" operator="equal">
      <formula>"Title"</formula>
    </cfRule>
  </conditionalFormatting>
  <conditionalFormatting sqref="B229">
    <cfRule type="cellIs" dxfId="5128" priority="5617" stopIfTrue="1" operator="equal">
      <formula>"Title"</formula>
    </cfRule>
  </conditionalFormatting>
  <conditionalFormatting sqref="B232">
    <cfRule type="cellIs" dxfId="5127" priority="5616" stopIfTrue="1" operator="equal">
      <formula>"Title"</formula>
    </cfRule>
  </conditionalFormatting>
  <conditionalFormatting sqref="B226">
    <cfRule type="cellIs" dxfId="5126" priority="5615" stopIfTrue="1" operator="equal">
      <formula>"Title"</formula>
    </cfRule>
  </conditionalFormatting>
  <conditionalFormatting sqref="B229">
    <cfRule type="cellIs" dxfId="5125" priority="5614" stopIfTrue="1" operator="equal">
      <formula>"Title"</formula>
    </cfRule>
  </conditionalFormatting>
  <conditionalFormatting sqref="B227">
    <cfRule type="cellIs" dxfId="5124" priority="5613" stopIfTrue="1" operator="equal">
      <formula>"Title"</formula>
    </cfRule>
  </conditionalFormatting>
  <conditionalFormatting sqref="B230">
    <cfRule type="cellIs" dxfId="5123" priority="5612" stopIfTrue="1" operator="equal">
      <formula>"Title"</formula>
    </cfRule>
  </conditionalFormatting>
  <conditionalFormatting sqref="B230">
    <cfRule type="cellIs" dxfId="5122" priority="5610" stopIfTrue="1" operator="equal">
      <formula>"Title"</formula>
    </cfRule>
  </conditionalFormatting>
  <conditionalFormatting sqref="B228">
    <cfRule type="cellIs" dxfId="5121" priority="5609" stopIfTrue="1" operator="equal">
      <formula>"Title"</formula>
    </cfRule>
  </conditionalFormatting>
  <conditionalFormatting sqref="B231">
    <cfRule type="cellIs" dxfId="5120" priority="5608" stopIfTrue="1" operator="equal">
      <formula>"Title"</formula>
    </cfRule>
  </conditionalFormatting>
  <conditionalFormatting sqref="B227">
    <cfRule type="cellIs" dxfId="5119" priority="5607" stopIfTrue="1" operator="equal">
      <formula>"Title"</formula>
    </cfRule>
  </conditionalFormatting>
  <conditionalFormatting sqref="B230">
    <cfRule type="cellIs" dxfId="5118" priority="5606" stopIfTrue="1" operator="equal">
      <formula>"Title"</formula>
    </cfRule>
  </conditionalFormatting>
  <conditionalFormatting sqref="B228">
    <cfRule type="cellIs" dxfId="5117" priority="5605" stopIfTrue="1" operator="equal">
      <formula>"Title"</formula>
    </cfRule>
  </conditionalFormatting>
  <conditionalFormatting sqref="B231">
    <cfRule type="cellIs" dxfId="5116" priority="5604" stopIfTrue="1" operator="equal">
      <formula>"Title"</formula>
    </cfRule>
  </conditionalFormatting>
  <conditionalFormatting sqref="B231">
    <cfRule type="cellIs" dxfId="5115" priority="5602" stopIfTrue="1" operator="equal">
      <formula>"Title"</formula>
    </cfRule>
  </conditionalFormatting>
  <conditionalFormatting sqref="B229">
    <cfRule type="cellIs" dxfId="5114" priority="5601" stopIfTrue="1" operator="equal">
      <formula>"Title"</formula>
    </cfRule>
  </conditionalFormatting>
  <conditionalFormatting sqref="B232">
    <cfRule type="cellIs" dxfId="5113" priority="5600" stopIfTrue="1" operator="equal">
      <formula>"Title"</formula>
    </cfRule>
  </conditionalFormatting>
  <conditionalFormatting sqref="B230">
    <cfRule type="cellIs" dxfId="5112" priority="5598" stopIfTrue="1" operator="equal">
      <formula>"Title"</formula>
    </cfRule>
  </conditionalFormatting>
  <conditionalFormatting sqref="B231">
    <cfRule type="cellIs" dxfId="5111" priority="5596" stopIfTrue="1" operator="equal">
      <formula>"Title"</formula>
    </cfRule>
  </conditionalFormatting>
  <conditionalFormatting sqref="B228">
    <cfRule type="cellIs" dxfId="5110" priority="5595" stopIfTrue="1" operator="equal">
      <formula>"Title"</formula>
    </cfRule>
  </conditionalFormatting>
  <conditionalFormatting sqref="B231">
    <cfRule type="cellIs" dxfId="5109" priority="5594" stopIfTrue="1" operator="equal">
      <formula>"Title"</formula>
    </cfRule>
  </conditionalFormatting>
  <conditionalFormatting sqref="B229">
    <cfRule type="cellIs" dxfId="5108" priority="5593" stopIfTrue="1" operator="equal">
      <formula>"Title"</formula>
    </cfRule>
  </conditionalFormatting>
  <conditionalFormatting sqref="B232">
    <cfRule type="cellIs" dxfId="5107" priority="5592" stopIfTrue="1" operator="equal">
      <formula>"Title"</formula>
    </cfRule>
  </conditionalFormatting>
  <conditionalFormatting sqref="B228">
    <cfRule type="cellIs" dxfId="5106" priority="5591" stopIfTrue="1" operator="equal">
      <formula>"Title"</formula>
    </cfRule>
  </conditionalFormatting>
  <conditionalFormatting sqref="B231">
    <cfRule type="cellIs" dxfId="5105" priority="5590" stopIfTrue="1" operator="equal">
      <formula>"Title"</formula>
    </cfRule>
  </conditionalFormatting>
  <conditionalFormatting sqref="B229">
    <cfRule type="cellIs" dxfId="5104" priority="5589" stopIfTrue="1" operator="equal">
      <formula>"Title"</formula>
    </cfRule>
  </conditionalFormatting>
  <conditionalFormatting sqref="B232">
    <cfRule type="cellIs" dxfId="5103" priority="5588" stopIfTrue="1" operator="equal">
      <formula>"Title"</formula>
    </cfRule>
  </conditionalFormatting>
  <conditionalFormatting sqref="B232">
    <cfRule type="cellIs" dxfId="5102" priority="5586" stopIfTrue="1" operator="equal">
      <formula>"Title"</formula>
    </cfRule>
  </conditionalFormatting>
  <conditionalFormatting sqref="B230">
    <cfRule type="cellIs" dxfId="5101" priority="5585" stopIfTrue="1" operator="equal">
      <formula>"Title"</formula>
    </cfRule>
  </conditionalFormatting>
  <conditionalFormatting sqref="B233">
    <cfRule type="cellIs" dxfId="5100" priority="5584" stopIfTrue="1" operator="equal">
      <formula>"Title"</formula>
    </cfRule>
  </conditionalFormatting>
  <conditionalFormatting sqref="B233">
    <cfRule type="cellIs" dxfId="5099" priority="5582" stopIfTrue="1" operator="equal">
      <formula>"Title"</formula>
    </cfRule>
  </conditionalFormatting>
  <conditionalFormatting sqref="B234">
    <cfRule type="cellIs" dxfId="5098" priority="5580" stopIfTrue="1" operator="equal">
      <formula>"Title"</formula>
    </cfRule>
  </conditionalFormatting>
  <conditionalFormatting sqref="B231">
    <cfRule type="cellIs" dxfId="5097" priority="5579" stopIfTrue="1" operator="equal">
      <formula>"Title"</formula>
    </cfRule>
  </conditionalFormatting>
  <conditionalFormatting sqref="B234">
    <cfRule type="cellIs" dxfId="5096" priority="5578" stopIfTrue="1" operator="equal">
      <formula>"Title"</formula>
    </cfRule>
  </conditionalFormatting>
  <conditionalFormatting sqref="B232">
    <cfRule type="cellIs" dxfId="5095" priority="5577" stopIfTrue="1" operator="equal">
      <formula>"Title"</formula>
    </cfRule>
  </conditionalFormatting>
  <conditionalFormatting sqref="B235">
    <cfRule type="cellIs" dxfId="5094" priority="5576" stopIfTrue="1" operator="equal">
      <formula>"Title"</formula>
    </cfRule>
  </conditionalFormatting>
  <conditionalFormatting sqref="B234">
    <cfRule type="cellIs" dxfId="5093" priority="5574" stopIfTrue="1" operator="equal">
      <formula>"Title"</formula>
    </cfRule>
  </conditionalFormatting>
  <conditionalFormatting sqref="B235">
    <cfRule type="cellIs" dxfId="5092" priority="5572" stopIfTrue="1" operator="equal">
      <formula>"Title"</formula>
    </cfRule>
  </conditionalFormatting>
  <conditionalFormatting sqref="B232">
    <cfRule type="cellIs" dxfId="5091" priority="5571" stopIfTrue="1" operator="equal">
      <formula>"Title"</formula>
    </cfRule>
  </conditionalFormatting>
  <conditionalFormatting sqref="B235">
    <cfRule type="cellIs" dxfId="5090" priority="5570" stopIfTrue="1" operator="equal">
      <formula>"Title"</formula>
    </cfRule>
  </conditionalFormatting>
  <conditionalFormatting sqref="B236">
    <cfRule type="cellIs" dxfId="5089" priority="5568" stopIfTrue="1" operator="equal">
      <formula>"Title"</formula>
    </cfRule>
  </conditionalFormatting>
  <conditionalFormatting sqref="B231">
    <cfRule type="cellIs" dxfId="5088" priority="5567" stopIfTrue="1" operator="equal">
      <formula>"Title"</formula>
    </cfRule>
  </conditionalFormatting>
  <conditionalFormatting sqref="B234">
    <cfRule type="cellIs" dxfId="5087" priority="5566" stopIfTrue="1" operator="equal">
      <formula>"Title"</formula>
    </cfRule>
  </conditionalFormatting>
  <conditionalFormatting sqref="B232">
    <cfRule type="cellIs" dxfId="5086" priority="5565" stopIfTrue="1" operator="equal">
      <formula>"Title"</formula>
    </cfRule>
  </conditionalFormatting>
  <conditionalFormatting sqref="B235">
    <cfRule type="cellIs" dxfId="5085" priority="5564" stopIfTrue="1" operator="equal">
      <formula>"Title"</formula>
    </cfRule>
  </conditionalFormatting>
  <conditionalFormatting sqref="B232">
    <cfRule type="cellIs" dxfId="5084" priority="5563" stopIfTrue="1" operator="equal">
      <formula>"Title"</formula>
    </cfRule>
  </conditionalFormatting>
  <conditionalFormatting sqref="B235">
    <cfRule type="cellIs" dxfId="5083" priority="5562" stopIfTrue="1" operator="equal">
      <formula>"Title"</formula>
    </cfRule>
  </conditionalFormatting>
  <conditionalFormatting sqref="B233">
    <cfRule type="cellIs" dxfId="5082" priority="5561" stopIfTrue="1" operator="equal">
      <formula>"Title"</formula>
    </cfRule>
  </conditionalFormatting>
  <conditionalFormatting sqref="B236">
    <cfRule type="cellIs" dxfId="5081" priority="5560" stopIfTrue="1" operator="equal">
      <formula>"Title"</formula>
    </cfRule>
  </conditionalFormatting>
  <conditionalFormatting sqref="B232">
    <cfRule type="cellIs" dxfId="5080" priority="5559" stopIfTrue="1" operator="equal">
      <formula>"Title"</formula>
    </cfRule>
  </conditionalFormatting>
  <conditionalFormatting sqref="B235">
    <cfRule type="cellIs" dxfId="5079" priority="5558" stopIfTrue="1" operator="equal">
      <formula>"Title"</formula>
    </cfRule>
  </conditionalFormatting>
  <conditionalFormatting sqref="B233">
    <cfRule type="cellIs" dxfId="5078" priority="5557" stopIfTrue="1" operator="equal">
      <formula>"Title"</formula>
    </cfRule>
  </conditionalFormatting>
  <conditionalFormatting sqref="B236">
    <cfRule type="cellIs" dxfId="5077" priority="5556" stopIfTrue="1" operator="equal">
      <formula>"Title"</formula>
    </cfRule>
  </conditionalFormatting>
  <conditionalFormatting sqref="B233">
    <cfRule type="cellIs" dxfId="5076" priority="5555" stopIfTrue="1" operator="equal">
      <formula>"Title"</formula>
    </cfRule>
  </conditionalFormatting>
  <conditionalFormatting sqref="B236">
    <cfRule type="cellIs" dxfId="5075" priority="5554" stopIfTrue="1" operator="equal">
      <formula>"Title"</formula>
    </cfRule>
  </conditionalFormatting>
  <conditionalFormatting sqref="B234">
    <cfRule type="cellIs" dxfId="5074" priority="5553" stopIfTrue="1" operator="equal">
      <formula>"Title"</formula>
    </cfRule>
  </conditionalFormatting>
  <conditionalFormatting sqref="B237">
    <cfRule type="cellIs" dxfId="5073" priority="5552" stopIfTrue="1" operator="equal">
      <formula>"Title"</formula>
    </cfRule>
  </conditionalFormatting>
  <conditionalFormatting sqref="B231">
    <cfRule type="cellIs" dxfId="5072" priority="5551" stopIfTrue="1" operator="equal">
      <formula>"Title"</formula>
    </cfRule>
  </conditionalFormatting>
  <conditionalFormatting sqref="B234">
    <cfRule type="cellIs" dxfId="5071" priority="5550" stopIfTrue="1" operator="equal">
      <formula>"Title"</formula>
    </cfRule>
  </conditionalFormatting>
  <conditionalFormatting sqref="B232">
    <cfRule type="cellIs" dxfId="5070" priority="5549" stopIfTrue="1" operator="equal">
      <formula>"Title"</formula>
    </cfRule>
  </conditionalFormatting>
  <conditionalFormatting sqref="B235">
    <cfRule type="cellIs" dxfId="5069" priority="5548" stopIfTrue="1" operator="equal">
      <formula>"Title"</formula>
    </cfRule>
  </conditionalFormatting>
  <conditionalFormatting sqref="B232">
    <cfRule type="cellIs" dxfId="5068" priority="5547" stopIfTrue="1" operator="equal">
      <formula>"Title"</formula>
    </cfRule>
  </conditionalFormatting>
  <conditionalFormatting sqref="B235">
    <cfRule type="cellIs" dxfId="5067" priority="5546" stopIfTrue="1" operator="equal">
      <formula>"Title"</formula>
    </cfRule>
  </conditionalFormatting>
  <conditionalFormatting sqref="B233">
    <cfRule type="cellIs" dxfId="5066" priority="5545" stopIfTrue="1" operator="equal">
      <formula>"Title"</formula>
    </cfRule>
  </conditionalFormatting>
  <conditionalFormatting sqref="B236">
    <cfRule type="cellIs" dxfId="5065" priority="5544" stopIfTrue="1" operator="equal">
      <formula>"Title"</formula>
    </cfRule>
  </conditionalFormatting>
  <conditionalFormatting sqref="B232">
    <cfRule type="cellIs" dxfId="5064" priority="5543" stopIfTrue="1" operator="equal">
      <formula>"Title"</formula>
    </cfRule>
  </conditionalFormatting>
  <conditionalFormatting sqref="B235">
    <cfRule type="cellIs" dxfId="5063" priority="5542" stopIfTrue="1" operator="equal">
      <formula>"Title"</formula>
    </cfRule>
  </conditionalFormatting>
  <conditionalFormatting sqref="B233">
    <cfRule type="cellIs" dxfId="5062" priority="5541" stopIfTrue="1" operator="equal">
      <formula>"Title"</formula>
    </cfRule>
  </conditionalFormatting>
  <conditionalFormatting sqref="B236">
    <cfRule type="cellIs" dxfId="5061" priority="5540" stopIfTrue="1" operator="equal">
      <formula>"Title"</formula>
    </cfRule>
  </conditionalFormatting>
  <conditionalFormatting sqref="B233">
    <cfRule type="cellIs" dxfId="5060" priority="5539" stopIfTrue="1" operator="equal">
      <formula>"Title"</formula>
    </cfRule>
  </conditionalFormatting>
  <conditionalFormatting sqref="B236">
    <cfRule type="cellIs" dxfId="5059" priority="5538" stopIfTrue="1" operator="equal">
      <formula>"Title"</formula>
    </cfRule>
  </conditionalFormatting>
  <conditionalFormatting sqref="B234">
    <cfRule type="cellIs" dxfId="5058" priority="5537" stopIfTrue="1" operator="equal">
      <formula>"Title"</formula>
    </cfRule>
  </conditionalFormatting>
  <conditionalFormatting sqref="B237">
    <cfRule type="cellIs" dxfId="5057" priority="5536" stopIfTrue="1" operator="equal">
      <formula>"Title"</formula>
    </cfRule>
  </conditionalFormatting>
  <conditionalFormatting sqref="B232">
    <cfRule type="cellIs" dxfId="5056" priority="5535" stopIfTrue="1" operator="equal">
      <formula>"Title"</formula>
    </cfRule>
  </conditionalFormatting>
  <conditionalFormatting sqref="B235">
    <cfRule type="cellIs" dxfId="5055" priority="5534" stopIfTrue="1" operator="equal">
      <formula>"Title"</formula>
    </cfRule>
  </conditionalFormatting>
  <conditionalFormatting sqref="B233">
    <cfRule type="cellIs" dxfId="5054" priority="5533" stopIfTrue="1" operator="equal">
      <formula>"Title"</formula>
    </cfRule>
  </conditionalFormatting>
  <conditionalFormatting sqref="B236">
    <cfRule type="cellIs" dxfId="5053" priority="5532" stopIfTrue="1" operator="equal">
      <formula>"Title"</formula>
    </cfRule>
  </conditionalFormatting>
  <conditionalFormatting sqref="B233">
    <cfRule type="cellIs" dxfId="5052" priority="5531" stopIfTrue="1" operator="equal">
      <formula>"Title"</formula>
    </cfRule>
  </conditionalFormatting>
  <conditionalFormatting sqref="B236">
    <cfRule type="cellIs" dxfId="5051" priority="5530" stopIfTrue="1" operator="equal">
      <formula>"Title"</formula>
    </cfRule>
  </conditionalFormatting>
  <conditionalFormatting sqref="B234">
    <cfRule type="cellIs" dxfId="5050" priority="5529" stopIfTrue="1" operator="equal">
      <formula>"Title"</formula>
    </cfRule>
  </conditionalFormatting>
  <conditionalFormatting sqref="B237">
    <cfRule type="cellIs" dxfId="5049" priority="5528" stopIfTrue="1" operator="equal">
      <formula>"Title"</formula>
    </cfRule>
  </conditionalFormatting>
  <conditionalFormatting sqref="B233">
    <cfRule type="cellIs" dxfId="5048" priority="5527" stopIfTrue="1" operator="equal">
      <formula>"Title"</formula>
    </cfRule>
  </conditionalFormatting>
  <conditionalFormatting sqref="B236">
    <cfRule type="cellIs" dxfId="5047" priority="5526" stopIfTrue="1" operator="equal">
      <formula>"Title"</formula>
    </cfRule>
  </conditionalFormatting>
  <conditionalFormatting sqref="B234">
    <cfRule type="cellIs" dxfId="5046" priority="5525" stopIfTrue="1" operator="equal">
      <formula>"Title"</formula>
    </cfRule>
  </conditionalFormatting>
  <conditionalFormatting sqref="B237">
    <cfRule type="cellIs" dxfId="5045" priority="5524" stopIfTrue="1" operator="equal">
      <formula>"Title"</formula>
    </cfRule>
  </conditionalFormatting>
  <conditionalFormatting sqref="B234">
    <cfRule type="cellIs" dxfId="5044" priority="5523" stopIfTrue="1" operator="equal">
      <formula>"Title"</formula>
    </cfRule>
  </conditionalFormatting>
  <conditionalFormatting sqref="B237">
    <cfRule type="cellIs" dxfId="5043" priority="5522" stopIfTrue="1" operator="equal">
      <formula>"Title"</formula>
    </cfRule>
  </conditionalFormatting>
  <conditionalFormatting sqref="B235">
    <cfRule type="cellIs" dxfId="5042" priority="5521" stopIfTrue="1" operator="equal">
      <formula>"Title"</formula>
    </cfRule>
  </conditionalFormatting>
  <conditionalFormatting sqref="B223">
    <cfRule type="cellIs" dxfId="5041" priority="5520" stopIfTrue="1" operator="equal">
      <formula>"Title"</formula>
    </cfRule>
  </conditionalFormatting>
  <conditionalFormatting sqref="B226">
    <cfRule type="cellIs" dxfId="5040" priority="5519" stopIfTrue="1" operator="equal">
      <formula>"Title"</formula>
    </cfRule>
  </conditionalFormatting>
  <conditionalFormatting sqref="B224">
    <cfRule type="cellIs" dxfId="5039" priority="5518" stopIfTrue="1" operator="equal">
      <formula>"Title"</formula>
    </cfRule>
  </conditionalFormatting>
  <conditionalFormatting sqref="B227">
    <cfRule type="cellIs" dxfId="5038" priority="5517" stopIfTrue="1" operator="equal">
      <formula>"Title"</formula>
    </cfRule>
  </conditionalFormatting>
  <conditionalFormatting sqref="B224">
    <cfRule type="cellIs" dxfId="5037" priority="5516" stopIfTrue="1" operator="equal">
      <formula>"Title"</formula>
    </cfRule>
  </conditionalFormatting>
  <conditionalFormatting sqref="B227">
    <cfRule type="cellIs" dxfId="5036" priority="5515" stopIfTrue="1" operator="equal">
      <formula>"Title"</formula>
    </cfRule>
  </conditionalFormatting>
  <conditionalFormatting sqref="B225">
    <cfRule type="cellIs" dxfId="5035" priority="5514" stopIfTrue="1" operator="equal">
      <formula>"Title"</formula>
    </cfRule>
  </conditionalFormatting>
  <conditionalFormatting sqref="B228">
    <cfRule type="cellIs" dxfId="5034" priority="5513" stopIfTrue="1" operator="equal">
      <formula>"Title"</formula>
    </cfRule>
  </conditionalFormatting>
  <conditionalFormatting sqref="B224">
    <cfRule type="cellIs" dxfId="5033" priority="5512" stopIfTrue="1" operator="equal">
      <formula>"Title"</formula>
    </cfRule>
  </conditionalFormatting>
  <conditionalFormatting sqref="B227">
    <cfRule type="cellIs" dxfId="5032" priority="5511" stopIfTrue="1" operator="equal">
      <formula>"Title"</formula>
    </cfRule>
  </conditionalFormatting>
  <conditionalFormatting sqref="B225">
    <cfRule type="cellIs" dxfId="5031" priority="5510" stopIfTrue="1" operator="equal">
      <formula>"Title"</formula>
    </cfRule>
  </conditionalFormatting>
  <conditionalFormatting sqref="B228">
    <cfRule type="cellIs" dxfId="5030" priority="5509" stopIfTrue="1" operator="equal">
      <formula>"Title"</formula>
    </cfRule>
  </conditionalFormatting>
  <conditionalFormatting sqref="B225">
    <cfRule type="cellIs" dxfId="5029" priority="5508" stopIfTrue="1" operator="equal">
      <formula>"Title"</formula>
    </cfRule>
  </conditionalFormatting>
  <conditionalFormatting sqref="B228">
    <cfRule type="cellIs" dxfId="5028" priority="5507" stopIfTrue="1" operator="equal">
      <formula>"Title"</formula>
    </cfRule>
  </conditionalFormatting>
  <conditionalFormatting sqref="B226">
    <cfRule type="cellIs" dxfId="5027" priority="5506" stopIfTrue="1" operator="equal">
      <formula>"Title"</formula>
    </cfRule>
  </conditionalFormatting>
  <conditionalFormatting sqref="B229">
    <cfRule type="cellIs" dxfId="5026" priority="5505" stopIfTrue="1" operator="equal">
      <formula>"Title"</formula>
    </cfRule>
  </conditionalFormatting>
  <conditionalFormatting sqref="B224">
    <cfRule type="cellIs" dxfId="5025" priority="5504" stopIfTrue="1" operator="equal">
      <formula>"Title"</formula>
    </cfRule>
  </conditionalFormatting>
  <conditionalFormatting sqref="B227">
    <cfRule type="cellIs" dxfId="5024" priority="5503" stopIfTrue="1" operator="equal">
      <formula>"Title"</formula>
    </cfRule>
  </conditionalFormatting>
  <conditionalFormatting sqref="B225">
    <cfRule type="cellIs" dxfId="5023" priority="5502" stopIfTrue="1" operator="equal">
      <formula>"Title"</formula>
    </cfRule>
  </conditionalFormatting>
  <conditionalFormatting sqref="B228">
    <cfRule type="cellIs" dxfId="5022" priority="5501" stopIfTrue="1" operator="equal">
      <formula>"Title"</formula>
    </cfRule>
  </conditionalFormatting>
  <conditionalFormatting sqref="B225">
    <cfRule type="cellIs" dxfId="5021" priority="5500" stopIfTrue="1" operator="equal">
      <formula>"Title"</formula>
    </cfRule>
  </conditionalFormatting>
  <conditionalFormatting sqref="B228">
    <cfRule type="cellIs" dxfId="5020" priority="5499" stopIfTrue="1" operator="equal">
      <formula>"Title"</formula>
    </cfRule>
  </conditionalFormatting>
  <conditionalFormatting sqref="B226">
    <cfRule type="cellIs" dxfId="5019" priority="5498" stopIfTrue="1" operator="equal">
      <formula>"Title"</formula>
    </cfRule>
  </conditionalFormatting>
  <conditionalFormatting sqref="B229">
    <cfRule type="cellIs" dxfId="5018" priority="5497" stopIfTrue="1" operator="equal">
      <formula>"Title"</formula>
    </cfRule>
  </conditionalFormatting>
  <conditionalFormatting sqref="B225">
    <cfRule type="cellIs" dxfId="5017" priority="5496" stopIfTrue="1" operator="equal">
      <formula>"Title"</formula>
    </cfRule>
  </conditionalFormatting>
  <conditionalFormatting sqref="B228">
    <cfRule type="cellIs" dxfId="5016" priority="5495" stopIfTrue="1" operator="equal">
      <formula>"Title"</formula>
    </cfRule>
  </conditionalFormatting>
  <conditionalFormatting sqref="B226">
    <cfRule type="cellIs" dxfId="5015" priority="5494" stopIfTrue="1" operator="equal">
      <formula>"Title"</formula>
    </cfRule>
  </conditionalFormatting>
  <conditionalFormatting sqref="B229">
    <cfRule type="cellIs" dxfId="5014" priority="5493" stopIfTrue="1" operator="equal">
      <formula>"Title"</formula>
    </cfRule>
  </conditionalFormatting>
  <conditionalFormatting sqref="B226">
    <cfRule type="cellIs" dxfId="5013" priority="5492" stopIfTrue="1" operator="equal">
      <formula>"Title"</formula>
    </cfRule>
  </conditionalFormatting>
  <conditionalFormatting sqref="B229">
    <cfRule type="cellIs" dxfId="5012" priority="5491" stopIfTrue="1" operator="equal">
      <formula>"Title"</formula>
    </cfRule>
  </conditionalFormatting>
  <conditionalFormatting sqref="B227">
    <cfRule type="cellIs" dxfId="5011" priority="5490" stopIfTrue="1" operator="equal">
      <formula>"Title"</formula>
    </cfRule>
  </conditionalFormatting>
  <conditionalFormatting sqref="B230">
    <cfRule type="cellIs" dxfId="5010" priority="5489" stopIfTrue="1" operator="equal">
      <formula>"Title"</formula>
    </cfRule>
  </conditionalFormatting>
  <conditionalFormatting sqref="B224">
    <cfRule type="cellIs" dxfId="5009" priority="5488" stopIfTrue="1" operator="equal">
      <formula>"Title"</formula>
    </cfRule>
  </conditionalFormatting>
  <conditionalFormatting sqref="B227">
    <cfRule type="cellIs" dxfId="5008" priority="5487" stopIfTrue="1" operator="equal">
      <formula>"Title"</formula>
    </cfRule>
  </conditionalFormatting>
  <conditionalFormatting sqref="B225">
    <cfRule type="cellIs" dxfId="5007" priority="5486" stopIfTrue="1" operator="equal">
      <formula>"Title"</formula>
    </cfRule>
  </conditionalFormatting>
  <conditionalFormatting sqref="B228">
    <cfRule type="cellIs" dxfId="5006" priority="5485" stopIfTrue="1" operator="equal">
      <formula>"Title"</formula>
    </cfRule>
  </conditionalFormatting>
  <conditionalFormatting sqref="B225">
    <cfRule type="cellIs" dxfId="5005" priority="5484" stopIfTrue="1" operator="equal">
      <formula>"Title"</formula>
    </cfRule>
  </conditionalFormatting>
  <conditionalFormatting sqref="B228">
    <cfRule type="cellIs" dxfId="5004" priority="5483" stopIfTrue="1" operator="equal">
      <formula>"Title"</formula>
    </cfRule>
  </conditionalFormatting>
  <conditionalFormatting sqref="B226">
    <cfRule type="cellIs" dxfId="5003" priority="5482" stopIfTrue="1" operator="equal">
      <formula>"Title"</formula>
    </cfRule>
  </conditionalFormatting>
  <conditionalFormatting sqref="B229">
    <cfRule type="cellIs" dxfId="5002" priority="5481" stopIfTrue="1" operator="equal">
      <formula>"Title"</formula>
    </cfRule>
  </conditionalFormatting>
  <conditionalFormatting sqref="B225">
    <cfRule type="cellIs" dxfId="5001" priority="5480" stopIfTrue="1" operator="equal">
      <formula>"Title"</formula>
    </cfRule>
  </conditionalFormatting>
  <conditionalFormatting sqref="B228">
    <cfRule type="cellIs" dxfId="5000" priority="5479" stopIfTrue="1" operator="equal">
      <formula>"Title"</formula>
    </cfRule>
  </conditionalFormatting>
  <conditionalFormatting sqref="B226">
    <cfRule type="cellIs" dxfId="4999" priority="5478" stopIfTrue="1" operator="equal">
      <formula>"Title"</formula>
    </cfRule>
  </conditionalFormatting>
  <conditionalFormatting sqref="B229">
    <cfRule type="cellIs" dxfId="4998" priority="5477" stopIfTrue="1" operator="equal">
      <formula>"Title"</formula>
    </cfRule>
  </conditionalFormatting>
  <conditionalFormatting sqref="B226">
    <cfRule type="cellIs" dxfId="4997" priority="5476" stopIfTrue="1" operator="equal">
      <formula>"Title"</formula>
    </cfRule>
  </conditionalFormatting>
  <conditionalFormatting sqref="B229">
    <cfRule type="cellIs" dxfId="4996" priority="5475" stopIfTrue="1" operator="equal">
      <formula>"Title"</formula>
    </cfRule>
  </conditionalFormatting>
  <conditionalFormatting sqref="B227">
    <cfRule type="cellIs" dxfId="4995" priority="5474" stopIfTrue="1" operator="equal">
      <formula>"Title"</formula>
    </cfRule>
  </conditionalFormatting>
  <conditionalFormatting sqref="B230">
    <cfRule type="cellIs" dxfId="4994" priority="5473" stopIfTrue="1" operator="equal">
      <formula>"Title"</formula>
    </cfRule>
  </conditionalFormatting>
  <conditionalFormatting sqref="B225">
    <cfRule type="cellIs" dxfId="4993" priority="5472" stopIfTrue="1" operator="equal">
      <formula>"Title"</formula>
    </cfRule>
  </conditionalFormatting>
  <conditionalFormatting sqref="B228">
    <cfRule type="cellIs" dxfId="4992" priority="5471" stopIfTrue="1" operator="equal">
      <formula>"Title"</formula>
    </cfRule>
  </conditionalFormatting>
  <conditionalFormatting sqref="B226">
    <cfRule type="cellIs" dxfId="4991" priority="5470" stopIfTrue="1" operator="equal">
      <formula>"Title"</formula>
    </cfRule>
  </conditionalFormatting>
  <conditionalFormatting sqref="B229">
    <cfRule type="cellIs" dxfId="4990" priority="5469" stopIfTrue="1" operator="equal">
      <formula>"Title"</formula>
    </cfRule>
  </conditionalFormatting>
  <conditionalFormatting sqref="B226">
    <cfRule type="cellIs" dxfId="4989" priority="5468" stopIfTrue="1" operator="equal">
      <formula>"Title"</formula>
    </cfRule>
  </conditionalFormatting>
  <conditionalFormatting sqref="B229">
    <cfRule type="cellIs" dxfId="4988" priority="5467" stopIfTrue="1" operator="equal">
      <formula>"Title"</formula>
    </cfRule>
  </conditionalFormatting>
  <conditionalFormatting sqref="B227">
    <cfRule type="cellIs" dxfId="4987" priority="5466" stopIfTrue="1" operator="equal">
      <formula>"Title"</formula>
    </cfRule>
  </conditionalFormatting>
  <conditionalFormatting sqref="B230">
    <cfRule type="cellIs" dxfId="4986" priority="5465" stopIfTrue="1" operator="equal">
      <formula>"Title"</formula>
    </cfRule>
  </conditionalFormatting>
  <conditionalFormatting sqref="B226">
    <cfRule type="cellIs" dxfId="4985" priority="5464" stopIfTrue="1" operator="equal">
      <formula>"Title"</formula>
    </cfRule>
  </conditionalFormatting>
  <conditionalFormatting sqref="B229">
    <cfRule type="cellIs" dxfId="4984" priority="5463" stopIfTrue="1" operator="equal">
      <formula>"Title"</formula>
    </cfRule>
  </conditionalFormatting>
  <conditionalFormatting sqref="B227">
    <cfRule type="cellIs" dxfId="4983" priority="5462" stopIfTrue="1" operator="equal">
      <formula>"Title"</formula>
    </cfRule>
  </conditionalFormatting>
  <conditionalFormatting sqref="B230">
    <cfRule type="cellIs" dxfId="4982" priority="5461" stopIfTrue="1" operator="equal">
      <formula>"Title"</formula>
    </cfRule>
  </conditionalFormatting>
  <conditionalFormatting sqref="B227">
    <cfRule type="cellIs" dxfId="4981" priority="5460" stopIfTrue="1" operator="equal">
      <formula>"Title"</formula>
    </cfRule>
  </conditionalFormatting>
  <conditionalFormatting sqref="B230">
    <cfRule type="cellIs" dxfId="4980" priority="5459" stopIfTrue="1" operator="equal">
      <formula>"Title"</formula>
    </cfRule>
  </conditionalFormatting>
  <conditionalFormatting sqref="B228">
    <cfRule type="cellIs" dxfId="4979" priority="5458" stopIfTrue="1" operator="equal">
      <formula>"Title"</formula>
    </cfRule>
  </conditionalFormatting>
  <conditionalFormatting sqref="B231">
    <cfRule type="cellIs" dxfId="4978" priority="5457" stopIfTrue="1" operator="equal">
      <formula>"Title"</formula>
    </cfRule>
  </conditionalFormatting>
  <conditionalFormatting sqref="B231">
    <cfRule type="cellIs" dxfId="4977" priority="5456" stopIfTrue="1" operator="equal">
      <formula>"Title"</formula>
    </cfRule>
  </conditionalFormatting>
  <conditionalFormatting sqref="B234">
    <cfRule type="cellIs" dxfId="4976" priority="5455" stopIfTrue="1" operator="equal">
      <formula>"Title"</formula>
    </cfRule>
  </conditionalFormatting>
  <conditionalFormatting sqref="B232">
    <cfRule type="cellIs" dxfId="4975" priority="5454" stopIfTrue="1" operator="equal">
      <formula>"Title"</formula>
    </cfRule>
  </conditionalFormatting>
  <conditionalFormatting sqref="B235">
    <cfRule type="cellIs" dxfId="4974" priority="5453" stopIfTrue="1" operator="equal">
      <formula>"Title"</formula>
    </cfRule>
  </conditionalFormatting>
  <conditionalFormatting sqref="B232">
    <cfRule type="cellIs" dxfId="4973" priority="5452" stopIfTrue="1" operator="equal">
      <formula>"Title"</formula>
    </cfRule>
  </conditionalFormatting>
  <conditionalFormatting sqref="B235">
    <cfRule type="cellIs" dxfId="4972" priority="5451" stopIfTrue="1" operator="equal">
      <formula>"Title"</formula>
    </cfRule>
  </conditionalFormatting>
  <conditionalFormatting sqref="B233">
    <cfRule type="cellIs" dxfId="4971" priority="5450" stopIfTrue="1" operator="equal">
      <formula>"Title"</formula>
    </cfRule>
  </conditionalFormatting>
  <conditionalFormatting sqref="B236">
    <cfRule type="cellIs" dxfId="4970" priority="5449" stopIfTrue="1" operator="equal">
      <formula>"Title"</formula>
    </cfRule>
  </conditionalFormatting>
  <conditionalFormatting sqref="B232">
    <cfRule type="cellIs" dxfId="4969" priority="5448" stopIfTrue="1" operator="equal">
      <formula>"Title"</formula>
    </cfRule>
  </conditionalFormatting>
  <conditionalFormatting sqref="B235">
    <cfRule type="cellIs" dxfId="4968" priority="5447" stopIfTrue="1" operator="equal">
      <formula>"Title"</formula>
    </cfRule>
  </conditionalFormatting>
  <conditionalFormatting sqref="B233">
    <cfRule type="cellIs" dxfId="4967" priority="5446" stopIfTrue="1" operator="equal">
      <formula>"Title"</formula>
    </cfRule>
  </conditionalFormatting>
  <conditionalFormatting sqref="B236">
    <cfRule type="cellIs" dxfId="4966" priority="5445" stopIfTrue="1" operator="equal">
      <formula>"Title"</formula>
    </cfRule>
  </conditionalFormatting>
  <conditionalFormatting sqref="B233">
    <cfRule type="cellIs" dxfId="4965" priority="5444" stopIfTrue="1" operator="equal">
      <formula>"Title"</formula>
    </cfRule>
  </conditionalFormatting>
  <conditionalFormatting sqref="B236">
    <cfRule type="cellIs" dxfId="4964" priority="5443" stopIfTrue="1" operator="equal">
      <formula>"Title"</formula>
    </cfRule>
  </conditionalFormatting>
  <conditionalFormatting sqref="B234">
    <cfRule type="cellIs" dxfId="4963" priority="5442" stopIfTrue="1" operator="equal">
      <formula>"Title"</formula>
    </cfRule>
  </conditionalFormatting>
  <conditionalFormatting sqref="B237">
    <cfRule type="cellIs" dxfId="4962" priority="5441" stopIfTrue="1" operator="equal">
      <formula>"Title"</formula>
    </cfRule>
  </conditionalFormatting>
  <conditionalFormatting sqref="B232">
    <cfRule type="cellIs" dxfId="4961" priority="5440" stopIfTrue="1" operator="equal">
      <formula>"Title"</formula>
    </cfRule>
  </conditionalFormatting>
  <conditionalFormatting sqref="B235">
    <cfRule type="cellIs" dxfId="4960" priority="5439" stopIfTrue="1" operator="equal">
      <formula>"Title"</formula>
    </cfRule>
  </conditionalFormatting>
  <conditionalFormatting sqref="B233">
    <cfRule type="cellIs" dxfId="4959" priority="5438" stopIfTrue="1" operator="equal">
      <formula>"Title"</formula>
    </cfRule>
  </conditionalFormatting>
  <conditionalFormatting sqref="B236">
    <cfRule type="cellIs" dxfId="4958" priority="5437" stopIfTrue="1" operator="equal">
      <formula>"Title"</formula>
    </cfRule>
  </conditionalFormatting>
  <conditionalFormatting sqref="B233">
    <cfRule type="cellIs" dxfId="4957" priority="5436" stopIfTrue="1" operator="equal">
      <formula>"Title"</formula>
    </cfRule>
  </conditionalFormatting>
  <conditionalFormatting sqref="B236">
    <cfRule type="cellIs" dxfId="4956" priority="5435" stopIfTrue="1" operator="equal">
      <formula>"Title"</formula>
    </cfRule>
  </conditionalFormatting>
  <conditionalFormatting sqref="B234">
    <cfRule type="cellIs" dxfId="4955" priority="5434" stopIfTrue="1" operator="equal">
      <formula>"Title"</formula>
    </cfRule>
  </conditionalFormatting>
  <conditionalFormatting sqref="B237">
    <cfRule type="cellIs" dxfId="4954" priority="5433" stopIfTrue="1" operator="equal">
      <formula>"Title"</formula>
    </cfRule>
  </conditionalFormatting>
  <conditionalFormatting sqref="B233">
    <cfRule type="cellIs" dxfId="4953" priority="5432" stopIfTrue="1" operator="equal">
      <formula>"Title"</formula>
    </cfRule>
  </conditionalFormatting>
  <conditionalFormatting sqref="B234">
    <cfRule type="cellIs" dxfId="4952" priority="5430" stopIfTrue="1" operator="equal">
      <formula>"Title"</formula>
    </cfRule>
  </conditionalFormatting>
  <conditionalFormatting sqref="B237">
    <cfRule type="cellIs" dxfId="4951" priority="5429" stopIfTrue="1" operator="equal">
      <formula>"Title"</formula>
    </cfRule>
  </conditionalFormatting>
  <conditionalFormatting sqref="B234">
    <cfRule type="cellIs" dxfId="4950" priority="5428" stopIfTrue="1" operator="equal">
      <formula>"Title"</formula>
    </cfRule>
  </conditionalFormatting>
  <conditionalFormatting sqref="B237">
    <cfRule type="cellIs" dxfId="4949" priority="5427" stopIfTrue="1" operator="equal">
      <formula>"Title"</formula>
    </cfRule>
  </conditionalFormatting>
  <conditionalFormatting sqref="B235">
    <cfRule type="cellIs" dxfId="4948" priority="5426" stopIfTrue="1" operator="equal">
      <formula>"Title"</formula>
    </cfRule>
  </conditionalFormatting>
  <conditionalFormatting sqref="B232">
    <cfRule type="cellIs" dxfId="4947" priority="5425" stopIfTrue="1" operator="equal">
      <formula>"Title"</formula>
    </cfRule>
  </conditionalFormatting>
  <conditionalFormatting sqref="B235">
    <cfRule type="cellIs" dxfId="4946" priority="5424" stopIfTrue="1" operator="equal">
      <formula>"Title"</formula>
    </cfRule>
  </conditionalFormatting>
  <conditionalFormatting sqref="B233">
    <cfRule type="cellIs" dxfId="4945" priority="5423" stopIfTrue="1" operator="equal">
      <formula>"Title"</formula>
    </cfRule>
  </conditionalFormatting>
  <conditionalFormatting sqref="B236">
    <cfRule type="cellIs" dxfId="4944" priority="5422" stopIfTrue="1" operator="equal">
      <formula>"Title"</formula>
    </cfRule>
  </conditionalFormatting>
  <conditionalFormatting sqref="B233">
    <cfRule type="cellIs" dxfId="4943" priority="5421" stopIfTrue="1" operator="equal">
      <formula>"Title"</formula>
    </cfRule>
  </conditionalFormatting>
  <conditionalFormatting sqref="B236">
    <cfRule type="cellIs" dxfId="4942" priority="5420" stopIfTrue="1" operator="equal">
      <formula>"Title"</formula>
    </cfRule>
  </conditionalFormatting>
  <conditionalFormatting sqref="B234">
    <cfRule type="cellIs" dxfId="4941" priority="5419" stopIfTrue="1" operator="equal">
      <formula>"Title"</formula>
    </cfRule>
  </conditionalFormatting>
  <conditionalFormatting sqref="B237">
    <cfRule type="cellIs" dxfId="4940" priority="5418" stopIfTrue="1" operator="equal">
      <formula>"Title"</formula>
    </cfRule>
  </conditionalFormatting>
  <conditionalFormatting sqref="B233">
    <cfRule type="cellIs" dxfId="4939" priority="5417" stopIfTrue="1" operator="equal">
      <formula>"Title"</formula>
    </cfRule>
  </conditionalFormatting>
  <conditionalFormatting sqref="B236">
    <cfRule type="cellIs" dxfId="4938" priority="5416" stopIfTrue="1" operator="equal">
      <formula>"Title"</formula>
    </cfRule>
  </conditionalFormatting>
  <conditionalFormatting sqref="B234">
    <cfRule type="cellIs" dxfId="4937" priority="5415" stopIfTrue="1" operator="equal">
      <formula>"Title"</formula>
    </cfRule>
  </conditionalFormatting>
  <conditionalFormatting sqref="B237">
    <cfRule type="cellIs" dxfId="4936" priority="5414" stopIfTrue="1" operator="equal">
      <formula>"Title"</formula>
    </cfRule>
  </conditionalFormatting>
  <conditionalFormatting sqref="B234">
    <cfRule type="cellIs" dxfId="4935" priority="5413" stopIfTrue="1" operator="equal">
      <formula>"Title"</formula>
    </cfRule>
  </conditionalFormatting>
  <conditionalFormatting sqref="B237">
    <cfRule type="cellIs" dxfId="4934" priority="5412" stopIfTrue="1" operator="equal">
      <formula>"Title"</formula>
    </cfRule>
  </conditionalFormatting>
  <conditionalFormatting sqref="B235">
    <cfRule type="cellIs" dxfId="4933" priority="5411" stopIfTrue="1" operator="equal">
      <formula>"Title"</formula>
    </cfRule>
  </conditionalFormatting>
  <conditionalFormatting sqref="B233">
    <cfRule type="cellIs" dxfId="4932" priority="5410" stopIfTrue="1" operator="equal">
      <formula>"Title"</formula>
    </cfRule>
  </conditionalFormatting>
  <conditionalFormatting sqref="B236">
    <cfRule type="cellIs" dxfId="4931" priority="5409" stopIfTrue="1" operator="equal">
      <formula>"Title"</formula>
    </cfRule>
  </conditionalFormatting>
  <conditionalFormatting sqref="B234">
    <cfRule type="cellIs" dxfId="4930" priority="5408" stopIfTrue="1" operator="equal">
      <formula>"Title"</formula>
    </cfRule>
  </conditionalFormatting>
  <conditionalFormatting sqref="B237">
    <cfRule type="cellIs" dxfId="4929" priority="5407" stopIfTrue="1" operator="equal">
      <formula>"Title"</formula>
    </cfRule>
  </conditionalFormatting>
  <conditionalFormatting sqref="B234">
    <cfRule type="cellIs" dxfId="4928" priority="5406" stopIfTrue="1" operator="equal">
      <formula>"Title"</formula>
    </cfRule>
  </conditionalFormatting>
  <conditionalFormatting sqref="B237">
    <cfRule type="cellIs" dxfId="4927" priority="5405" stopIfTrue="1" operator="equal">
      <formula>"Title"</formula>
    </cfRule>
  </conditionalFormatting>
  <conditionalFormatting sqref="B235">
    <cfRule type="cellIs" dxfId="4926" priority="5404" stopIfTrue="1" operator="equal">
      <formula>"Title"</formula>
    </cfRule>
  </conditionalFormatting>
  <conditionalFormatting sqref="B234">
    <cfRule type="cellIs" dxfId="4925" priority="5403" stopIfTrue="1" operator="equal">
      <formula>"Title"</formula>
    </cfRule>
  </conditionalFormatting>
  <conditionalFormatting sqref="B237">
    <cfRule type="cellIs" dxfId="4924" priority="5402" stopIfTrue="1" operator="equal">
      <formula>"Title"</formula>
    </cfRule>
  </conditionalFormatting>
  <conditionalFormatting sqref="B235">
    <cfRule type="cellIs" dxfId="4923" priority="5401" stopIfTrue="1" operator="equal">
      <formula>"Title"</formula>
    </cfRule>
  </conditionalFormatting>
  <conditionalFormatting sqref="B235">
    <cfRule type="cellIs" dxfId="4922" priority="5400" stopIfTrue="1" operator="equal">
      <formula>"Title"</formula>
    </cfRule>
  </conditionalFormatting>
  <conditionalFormatting sqref="B236">
    <cfRule type="cellIs" dxfId="4921" priority="5399" stopIfTrue="1" operator="equal">
      <formula>"Title"</formula>
    </cfRule>
  </conditionalFormatting>
  <conditionalFormatting sqref="B239">
    <cfRule type="cellIs" dxfId="4920" priority="5398" stopIfTrue="1" operator="equal">
      <formula>"Title"</formula>
    </cfRule>
  </conditionalFormatting>
  <conditionalFormatting sqref="B224">
    <cfRule type="cellIs" dxfId="4919" priority="5397" stopIfTrue="1" operator="equal">
      <formula>"Title"</formula>
    </cfRule>
  </conditionalFormatting>
  <conditionalFormatting sqref="B227">
    <cfRule type="cellIs" dxfId="4918" priority="5396" stopIfTrue="1" operator="equal">
      <formula>"Title"</formula>
    </cfRule>
  </conditionalFormatting>
  <conditionalFormatting sqref="B225">
    <cfRule type="cellIs" dxfId="4917" priority="5395" stopIfTrue="1" operator="equal">
      <formula>"Title"</formula>
    </cfRule>
  </conditionalFormatting>
  <conditionalFormatting sqref="B228">
    <cfRule type="cellIs" dxfId="4916" priority="5394" stopIfTrue="1" operator="equal">
      <formula>"Title"</formula>
    </cfRule>
  </conditionalFormatting>
  <conditionalFormatting sqref="B225">
    <cfRule type="cellIs" dxfId="4915" priority="5393" stopIfTrue="1" operator="equal">
      <formula>"Title"</formula>
    </cfRule>
  </conditionalFormatting>
  <conditionalFormatting sqref="B228">
    <cfRule type="cellIs" dxfId="4914" priority="5392" stopIfTrue="1" operator="equal">
      <formula>"Title"</formula>
    </cfRule>
  </conditionalFormatting>
  <conditionalFormatting sqref="B226">
    <cfRule type="cellIs" dxfId="4913" priority="5391" stopIfTrue="1" operator="equal">
      <formula>"Title"</formula>
    </cfRule>
  </conditionalFormatting>
  <conditionalFormatting sqref="B229">
    <cfRule type="cellIs" dxfId="4912" priority="5390" stopIfTrue="1" operator="equal">
      <formula>"Title"</formula>
    </cfRule>
  </conditionalFormatting>
  <conditionalFormatting sqref="B225">
    <cfRule type="cellIs" dxfId="4911" priority="5389" stopIfTrue="1" operator="equal">
      <formula>"Title"</formula>
    </cfRule>
  </conditionalFormatting>
  <conditionalFormatting sqref="B228">
    <cfRule type="cellIs" dxfId="4910" priority="5388" stopIfTrue="1" operator="equal">
      <formula>"Title"</formula>
    </cfRule>
  </conditionalFormatting>
  <conditionalFormatting sqref="B226">
    <cfRule type="cellIs" dxfId="4909" priority="5387" stopIfTrue="1" operator="equal">
      <formula>"Title"</formula>
    </cfRule>
  </conditionalFormatting>
  <conditionalFormatting sqref="B229">
    <cfRule type="cellIs" dxfId="4908" priority="5386" stopIfTrue="1" operator="equal">
      <formula>"Title"</formula>
    </cfRule>
  </conditionalFormatting>
  <conditionalFormatting sqref="B226">
    <cfRule type="cellIs" dxfId="4907" priority="5385" stopIfTrue="1" operator="equal">
      <formula>"Title"</formula>
    </cfRule>
  </conditionalFormatting>
  <conditionalFormatting sqref="B229">
    <cfRule type="cellIs" dxfId="4906" priority="5384" stopIfTrue="1" operator="equal">
      <formula>"Title"</formula>
    </cfRule>
  </conditionalFormatting>
  <conditionalFormatting sqref="B227">
    <cfRule type="cellIs" dxfId="4905" priority="5383" stopIfTrue="1" operator="equal">
      <formula>"Title"</formula>
    </cfRule>
  </conditionalFormatting>
  <conditionalFormatting sqref="B230">
    <cfRule type="cellIs" dxfId="4904" priority="5382" stopIfTrue="1" operator="equal">
      <formula>"Title"</formula>
    </cfRule>
  </conditionalFormatting>
  <conditionalFormatting sqref="B225">
    <cfRule type="cellIs" dxfId="4903" priority="5381" stopIfTrue="1" operator="equal">
      <formula>"Title"</formula>
    </cfRule>
  </conditionalFormatting>
  <conditionalFormatting sqref="B228">
    <cfRule type="cellIs" dxfId="4902" priority="5380" stopIfTrue="1" operator="equal">
      <formula>"Title"</formula>
    </cfRule>
  </conditionalFormatting>
  <conditionalFormatting sqref="B226">
    <cfRule type="cellIs" dxfId="4901" priority="5379" stopIfTrue="1" operator="equal">
      <formula>"Title"</formula>
    </cfRule>
  </conditionalFormatting>
  <conditionalFormatting sqref="B229">
    <cfRule type="cellIs" dxfId="4900" priority="5378" stopIfTrue="1" operator="equal">
      <formula>"Title"</formula>
    </cfRule>
  </conditionalFormatting>
  <conditionalFormatting sqref="B226">
    <cfRule type="cellIs" dxfId="4899" priority="5377" stopIfTrue="1" operator="equal">
      <formula>"Title"</formula>
    </cfRule>
  </conditionalFormatting>
  <conditionalFormatting sqref="B229">
    <cfRule type="cellIs" dxfId="4898" priority="5376" stopIfTrue="1" operator="equal">
      <formula>"Title"</formula>
    </cfRule>
  </conditionalFormatting>
  <conditionalFormatting sqref="B227">
    <cfRule type="cellIs" dxfId="4897" priority="5375" stopIfTrue="1" operator="equal">
      <formula>"Title"</formula>
    </cfRule>
  </conditionalFormatting>
  <conditionalFormatting sqref="B230">
    <cfRule type="cellIs" dxfId="4896" priority="5374" stopIfTrue="1" operator="equal">
      <formula>"Title"</formula>
    </cfRule>
  </conditionalFormatting>
  <conditionalFormatting sqref="B226">
    <cfRule type="cellIs" dxfId="4895" priority="5373" stopIfTrue="1" operator="equal">
      <formula>"Title"</formula>
    </cfRule>
  </conditionalFormatting>
  <conditionalFormatting sqref="B229">
    <cfRule type="cellIs" dxfId="4894" priority="5372" stopIfTrue="1" operator="equal">
      <formula>"Title"</formula>
    </cfRule>
  </conditionalFormatting>
  <conditionalFormatting sqref="B227">
    <cfRule type="cellIs" dxfId="4893" priority="5371" stopIfTrue="1" operator="equal">
      <formula>"Title"</formula>
    </cfRule>
  </conditionalFormatting>
  <conditionalFormatting sqref="B230">
    <cfRule type="cellIs" dxfId="4892" priority="5370" stopIfTrue="1" operator="equal">
      <formula>"Title"</formula>
    </cfRule>
  </conditionalFormatting>
  <conditionalFormatting sqref="B227">
    <cfRule type="cellIs" dxfId="4891" priority="5369" stopIfTrue="1" operator="equal">
      <formula>"Title"</formula>
    </cfRule>
  </conditionalFormatting>
  <conditionalFormatting sqref="B230">
    <cfRule type="cellIs" dxfId="4890" priority="5368" stopIfTrue="1" operator="equal">
      <formula>"Title"</formula>
    </cfRule>
  </conditionalFormatting>
  <conditionalFormatting sqref="B228">
    <cfRule type="cellIs" dxfId="4889" priority="5367" stopIfTrue="1" operator="equal">
      <formula>"Title"</formula>
    </cfRule>
  </conditionalFormatting>
  <conditionalFormatting sqref="B231">
    <cfRule type="cellIs" dxfId="4888" priority="5366" stopIfTrue="1" operator="equal">
      <formula>"Title"</formula>
    </cfRule>
  </conditionalFormatting>
  <conditionalFormatting sqref="B225">
    <cfRule type="cellIs" dxfId="4887" priority="5365" stopIfTrue="1" operator="equal">
      <formula>"Title"</formula>
    </cfRule>
  </conditionalFormatting>
  <conditionalFormatting sqref="B228">
    <cfRule type="cellIs" dxfId="4886" priority="5364" stopIfTrue="1" operator="equal">
      <formula>"Title"</formula>
    </cfRule>
  </conditionalFormatting>
  <conditionalFormatting sqref="B226">
    <cfRule type="cellIs" dxfId="4885" priority="5363" stopIfTrue="1" operator="equal">
      <formula>"Title"</formula>
    </cfRule>
  </conditionalFormatting>
  <conditionalFormatting sqref="B229">
    <cfRule type="cellIs" dxfId="4884" priority="5362" stopIfTrue="1" operator="equal">
      <formula>"Title"</formula>
    </cfRule>
  </conditionalFormatting>
  <conditionalFormatting sqref="B226">
    <cfRule type="cellIs" dxfId="4883" priority="5361" stopIfTrue="1" operator="equal">
      <formula>"Title"</formula>
    </cfRule>
  </conditionalFormatting>
  <conditionalFormatting sqref="B229">
    <cfRule type="cellIs" dxfId="4882" priority="5360" stopIfTrue="1" operator="equal">
      <formula>"Title"</formula>
    </cfRule>
  </conditionalFormatting>
  <conditionalFormatting sqref="B227">
    <cfRule type="cellIs" dxfId="4881" priority="5359" stopIfTrue="1" operator="equal">
      <formula>"Title"</formula>
    </cfRule>
  </conditionalFormatting>
  <conditionalFormatting sqref="B230">
    <cfRule type="cellIs" dxfId="4880" priority="5358" stopIfTrue="1" operator="equal">
      <formula>"Title"</formula>
    </cfRule>
  </conditionalFormatting>
  <conditionalFormatting sqref="B226">
    <cfRule type="cellIs" dxfId="4879" priority="5357" stopIfTrue="1" operator="equal">
      <formula>"Title"</formula>
    </cfRule>
  </conditionalFormatting>
  <conditionalFormatting sqref="B229">
    <cfRule type="cellIs" dxfId="4878" priority="5356" stopIfTrue="1" operator="equal">
      <formula>"Title"</formula>
    </cfRule>
  </conditionalFormatting>
  <conditionalFormatting sqref="B227">
    <cfRule type="cellIs" dxfId="4877" priority="5355" stopIfTrue="1" operator="equal">
      <formula>"Title"</formula>
    </cfRule>
  </conditionalFormatting>
  <conditionalFormatting sqref="B230">
    <cfRule type="cellIs" dxfId="4876" priority="5354" stopIfTrue="1" operator="equal">
      <formula>"Title"</formula>
    </cfRule>
  </conditionalFormatting>
  <conditionalFormatting sqref="B227">
    <cfRule type="cellIs" dxfId="4875" priority="5353" stopIfTrue="1" operator="equal">
      <formula>"Title"</formula>
    </cfRule>
  </conditionalFormatting>
  <conditionalFormatting sqref="B230">
    <cfRule type="cellIs" dxfId="4874" priority="5352" stopIfTrue="1" operator="equal">
      <formula>"Title"</formula>
    </cfRule>
  </conditionalFormatting>
  <conditionalFormatting sqref="B228">
    <cfRule type="cellIs" dxfId="4873" priority="5351" stopIfTrue="1" operator="equal">
      <formula>"Title"</formula>
    </cfRule>
  </conditionalFormatting>
  <conditionalFormatting sqref="B231">
    <cfRule type="cellIs" dxfId="4872" priority="5350" stopIfTrue="1" operator="equal">
      <formula>"Title"</formula>
    </cfRule>
  </conditionalFormatting>
  <conditionalFormatting sqref="B226">
    <cfRule type="cellIs" dxfId="4871" priority="5349" stopIfTrue="1" operator="equal">
      <formula>"Title"</formula>
    </cfRule>
  </conditionalFormatting>
  <conditionalFormatting sqref="B229">
    <cfRule type="cellIs" dxfId="4870" priority="5348" stopIfTrue="1" operator="equal">
      <formula>"Title"</formula>
    </cfRule>
  </conditionalFormatting>
  <conditionalFormatting sqref="B227">
    <cfRule type="cellIs" dxfId="4869" priority="5347" stopIfTrue="1" operator="equal">
      <formula>"Title"</formula>
    </cfRule>
  </conditionalFormatting>
  <conditionalFormatting sqref="B230">
    <cfRule type="cellIs" dxfId="4868" priority="5346" stopIfTrue="1" operator="equal">
      <formula>"Title"</formula>
    </cfRule>
  </conditionalFormatting>
  <conditionalFormatting sqref="B227">
    <cfRule type="cellIs" dxfId="4867" priority="5345" stopIfTrue="1" operator="equal">
      <formula>"Title"</formula>
    </cfRule>
  </conditionalFormatting>
  <conditionalFormatting sqref="B230">
    <cfRule type="cellIs" dxfId="4866" priority="5344" stopIfTrue="1" operator="equal">
      <formula>"Title"</formula>
    </cfRule>
  </conditionalFormatting>
  <conditionalFormatting sqref="B228">
    <cfRule type="cellIs" dxfId="4865" priority="5343" stopIfTrue="1" operator="equal">
      <formula>"Title"</formula>
    </cfRule>
  </conditionalFormatting>
  <conditionalFormatting sqref="B231">
    <cfRule type="cellIs" dxfId="4864" priority="5342" stopIfTrue="1" operator="equal">
      <formula>"Title"</formula>
    </cfRule>
  </conditionalFormatting>
  <conditionalFormatting sqref="B227">
    <cfRule type="cellIs" dxfId="4863" priority="5341" stopIfTrue="1" operator="equal">
      <formula>"Title"</formula>
    </cfRule>
  </conditionalFormatting>
  <conditionalFormatting sqref="B230">
    <cfRule type="cellIs" dxfId="4862" priority="5340" stopIfTrue="1" operator="equal">
      <formula>"Title"</formula>
    </cfRule>
  </conditionalFormatting>
  <conditionalFormatting sqref="B228">
    <cfRule type="cellIs" dxfId="4861" priority="5339" stopIfTrue="1" operator="equal">
      <formula>"Title"</formula>
    </cfRule>
  </conditionalFormatting>
  <conditionalFormatting sqref="B231">
    <cfRule type="cellIs" dxfId="4860" priority="5338" stopIfTrue="1" operator="equal">
      <formula>"Title"</formula>
    </cfRule>
  </conditionalFormatting>
  <conditionalFormatting sqref="B228">
    <cfRule type="cellIs" dxfId="4859" priority="5337" stopIfTrue="1" operator="equal">
      <formula>"Title"</formula>
    </cfRule>
  </conditionalFormatting>
  <conditionalFormatting sqref="B231">
    <cfRule type="cellIs" dxfId="4858" priority="5336" stopIfTrue="1" operator="equal">
      <formula>"Title"</formula>
    </cfRule>
  </conditionalFormatting>
  <conditionalFormatting sqref="B229">
    <cfRule type="cellIs" dxfId="4857" priority="5335" stopIfTrue="1" operator="equal">
      <formula>"Title"</formula>
    </cfRule>
  </conditionalFormatting>
  <conditionalFormatting sqref="B232">
    <cfRule type="cellIs" dxfId="4856" priority="5334" stopIfTrue="1" operator="equal">
      <formula>"Title"</formula>
    </cfRule>
  </conditionalFormatting>
  <conditionalFormatting sqref="B239">
    <cfRule type="cellIs" dxfId="4855" priority="5332" stopIfTrue="1" operator="equal">
      <formula>"Title"</formula>
    </cfRule>
  </conditionalFormatting>
  <conditionalFormatting sqref="B239">
    <cfRule type="cellIs" dxfId="4854" priority="5331" stopIfTrue="1" operator="equal">
      <formula>"Title"</formula>
    </cfRule>
  </conditionalFormatting>
  <conditionalFormatting sqref="B239">
    <cfRule type="cellIs" dxfId="4853" priority="5330" stopIfTrue="1" operator="equal">
      <formula>"Title"</formula>
    </cfRule>
  </conditionalFormatting>
  <conditionalFormatting sqref="B239">
    <cfRule type="cellIs" dxfId="4852" priority="5329" stopIfTrue="1" operator="equal">
      <formula>"Title"</formula>
    </cfRule>
  </conditionalFormatting>
  <conditionalFormatting sqref="B240">
    <cfRule type="cellIs" dxfId="4851" priority="5328" stopIfTrue="1" operator="equal">
      <formula>"Title"</formula>
    </cfRule>
  </conditionalFormatting>
  <conditionalFormatting sqref="B239">
    <cfRule type="cellIs" dxfId="4850" priority="5327" stopIfTrue="1" operator="equal">
      <formula>"Title"</formula>
    </cfRule>
  </conditionalFormatting>
  <conditionalFormatting sqref="B239">
    <cfRule type="cellIs" dxfId="4849" priority="5326" stopIfTrue="1" operator="equal">
      <formula>"Title"</formula>
    </cfRule>
  </conditionalFormatting>
  <conditionalFormatting sqref="B239">
    <cfRule type="cellIs" dxfId="4848" priority="5325" stopIfTrue="1" operator="equal">
      <formula>"Title"</formula>
    </cfRule>
  </conditionalFormatting>
  <conditionalFormatting sqref="B239">
    <cfRule type="cellIs" dxfId="4847" priority="5324" stopIfTrue="1" operator="equal">
      <formula>"Title"</formula>
    </cfRule>
  </conditionalFormatting>
  <conditionalFormatting sqref="B240">
    <cfRule type="cellIs" dxfId="4846" priority="5323" stopIfTrue="1" operator="equal">
      <formula>"Title"</formula>
    </cfRule>
  </conditionalFormatting>
  <conditionalFormatting sqref="B239">
    <cfRule type="cellIs" dxfId="4845" priority="5322" stopIfTrue="1" operator="equal">
      <formula>"Title"</formula>
    </cfRule>
  </conditionalFormatting>
  <conditionalFormatting sqref="B239">
    <cfRule type="cellIs" dxfId="4844" priority="5321" stopIfTrue="1" operator="equal">
      <formula>"Title"</formula>
    </cfRule>
  </conditionalFormatting>
  <conditionalFormatting sqref="B239">
    <cfRule type="cellIs" dxfId="4843" priority="5320" stopIfTrue="1" operator="equal">
      <formula>"Title"</formula>
    </cfRule>
  </conditionalFormatting>
  <conditionalFormatting sqref="B240">
    <cfRule type="cellIs" dxfId="4842" priority="5319" stopIfTrue="1" operator="equal">
      <formula>"Title"</formula>
    </cfRule>
  </conditionalFormatting>
  <conditionalFormatting sqref="B239">
    <cfRule type="cellIs" dxfId="4841" priority="5318" stopIfTrue="1" operator="equal">
      <formula>"Title"</formula>
    </cfRule>
  </conditionalFormatting>
  <conditionalFormatting sqref="B240">
    <cfRule type="cellIs" dxfId="4840" priority="5316" stopIfTrue="1" operator="equal">
      <formula>"Title"</formula>
    </cfRule>
  </conditionalFormatting>
  <conditionalFormatting sqref="B239">
    <cfRule type="cellIs" dxfId="4839" priority="5315" stopIfTrue="1" operator="equal">
      <formula>"Title"</formula>
    </cfRule>
  </conditionalFormatting>
  <conditionalFormatting sqref="B240">
    <cfRule type="cellIs" dxfId="4838" priority="5314" stopIfTrue="1" operator="equal">
      <formula>"Title"</formula>
    </cfRule>
  </conditionalFormatting>
  <conditionalFormatting sqref="B240">
    <cfRule type="cellIs" dxfId="4837" priority="5313" stopIfTrue="1" operator="equal">
      <formula>"Title"</formula>
    </cfRule>
  </conditionalFormatting>
  <conditionalFormatting sqref="B241">
    <cfRule type="cellIs" dxfId="4836" priority="5312" stopIfTrue="1" operator="equal">
      <formula>"Title"</formula>
    </cfRule>
  </conditionalFormatting>
  <conditionalFormatting sqref="B239">
    <cfRule type="cellIs" dxfId="4835" priority="5311" stopIfTrue="1" operator="equal">
      <formula>"Title"</formula>
    </cfRule>
  </conditionalFormatting>
  <conditionalFormatting sqref="B239">
    <cfRule type="cellIs" dxfId="4834" priority="5310" stopIfTrue="1" operator="equal">
      <formula>"Title"</formula>
    </cfRule>
  </conditionalFormatting>
  <conditionalFormatting sqref="B239">
    <cfRule type="cellIs" dxfId="4833" priority="5308" stopIfTrue="1" operator="equal">
      <formula>"Title"</formula>
    </cfRule>
  </conditionalFormatting>
  <conditionalFormatting sqref="B239">
    <cfRule type="cellIs" dxfId="4832" priority="5307" stopIfTrue="1" operator="equal">
      <formula>"Title"</formula>
    </cfRule>
  </conditionalFormatting>
  <conditionalFormatting sqref="B239">
    <cfRule type="cellIs" dxfId="4831" priority="5306" stopIfTrue="1" operator="equal">
      <formula>"Title"</formula>
    </cfRule>
  </conditionalFormatting>
  <conditionalFormatting sqref="B239">
    <cfRule type="cellIs" dxfId="4830" priority="5304" stopIfTrue="1" operator="equal">
      <formula>"Title"</formula>
    </cfRule>
  </conditionalFormatting>
  <conditionalFormatting sqref="B239">
    <cfRule type="cellIs" dxfId="4829" priority="5302" stopIfTrue="1" operator="equal">
      <formula>"Title"</formula>
    </cfRule>
  </conditionalFormatting>
  <conditionalFormatting sqref="B239">
    <cfRule type="cellIs" dxfId="4828" priority="5301" stopIfTrue="1" operator="equal">
      <formula>"Title"</formula>
    </cfRule>
  </conditionalFormatting>
  <conditionalFormatting sqref="B239">
    <cfRule type="cellIs" dxfId="4827" priority="5300" stopIfTrue="1" operator="equal">
      <formula>"Title"</formula>
    </cfRule>
  </conditionalFormatting>
  <conditionalFormatting sqref="B240">
    <cfRule type="cellIs" dxfId="4826" priority="5299" stopIfTrue="1" operator="equal">
      <formula>"Title"</formula>
    </cfRule>
  </conditionalFormatting>
  <conditionalFormatting sqref="B239">
    <cfRule type="cellIs" dxfId="4825" priority="5298" stopIfTrue="1" operator="equal">
      <formula>"Title"</formula>
    </cfRule>
  </conditionalFormatting>
  <conditionalFormatting sqref="B239">
    <cfRule type="cellIs" dxfId="4824" priority="5297" stopIfTrue="1" operator="equal">
      <formula>"Title"</formula>
    </cfRule>
  </conditionalFormatting>
  <conditionalFormatting sqref="B239">
    <cfRule type="cellIs" dxfId="4823" priority="5296" stopIfTrue="1" operator="equal">
      <formula>"Title"</formula>
    </cfRule>
  </conditionalFormatting>
  <conditionalFormatting sqref="B239">
    <cfRule type="cellIs" dxfId="4822" priority="5295" stopIfTrue="1" operator="equal">
      <formula>"Title"</formula>
    </cfRule>
  </conditionalFormatting>
  <conditionalFormatting sqref="B240">
    <cfRule type="cellIs" dxfId="4821" priority="5294" stopIfTrue="1" operator="equal">
      <formula>"Title"</formula>
    </cfRule>
  </conditionalFormatting>
  <conditionalFormatting sqref="B239">
    <cfRule type="cellIs" dxfId="4820" priority="5293" stopIfTrue="1" operator="equal">
      <formula>"Title"</formula>
    </cfRule>
  </conditionalFormatting>
  <conditionalFormatting sqref="B239">
    <cfRule type="cellIs" dxfId="4819" priority="5292" stopIfTrue="1" operator="equal">
      <formula>"Title"</formula>
    </cfRule>
  </conditionalFormatting>
  <conditionalFormatting sqref="B239">
    <cfRule type="cellIs" dxfId="4818" priority="5291" stopIfTrue="1" operator="equal">
      <formula>"Title"</formula>
    </cfRule>
  </conditionalFormatting>
  <conditionalFormatting sqref="B240">
    <cfRule type="cellIs" dxfId="4817" priority="5290" stopIfTrue="1" operator="equal">
      <formula>"Title"</formula>
    </cfRule>
  </conditionalFormatting>
  <conditionalFormatting sqref="B239">
    <cfRule type="cellIs" dxfId="4816" priority="5289" stopIfTrue="1" operator="equal">
      <formula>"Title"</formula>
    </cfRule>
  </conditionalFormatting>
  <conditionalFormatting sqref="B239">
    <cfRule type="cellIs" dxfId="4815" priority="5288" stopIfTrue="1" operator="equal">
      <formula>"Title"</formula>
    </cfRule>
  </conditionalFormatting>
  <conditionalFormatting sqref="B240">
    <cfRule type="cellIs" dxfId="4814" priority="5287" stopIfTrue="1" operator="equal">
      <formula>"Title"</formula>
    </cfRule>
  </conditionalFormatting>
  <conditionalFormatting sqref="B239">
    <cfRule type="cellIs" dxfId="4813" priority="5286" stopIfTrue="1" operator="equal">
      <formula>"Title"</formula>
    </cfRule>
  </conditionalFormatting>
  <conditionalFormatting sqref="B240">
    <cfRule type="cellIs" dxfId="4812" priority="5285" stopIfTrue="1" operator="equal">
      <formula>"Title"</formula>
    </cfRule>
  </conditionalFormatting>
  <conditionalFormatting sqref="B240">
    <cfRule type="cellIs" dxfId="4811" priority="5284" stopIfTrue="1" operator="equal">
      <formula>"Title"</formula>
    </cfRule>
  </conditionalFormatting>
  <conditionalFormatting sqref="B241">
    <cfRule type="cellIs" dxfId="4810" priority="5283" stopIfTrue="1" operator="equal">
      <formula>"Title"</formula>
    </cfRule>
  </conditionalFormatting>
  <conditionalFormatting sqref="B239">
    <cfRule type="cellIs" dxfId="4809" priority="5282" stopIfTrue="1" operator="equal">
      <formula>"Title"</formula>
    </cfRule>
  </conditionalFormatting>
  <conditionalFormatting sqref="B239">
    <cfRule type="cellIs" dxfId="4808" priority="5281" stopIfTrue="1" operator="equal">
      <formula>"Title"</formula>
    </cfRule>
  </conditionalFormatting>
  <conditionalFormatting sqref="B239">
    <cfRule type="cellIs" dxfId="4807" priority="5280" stopIfTrue="1" operator="equal">
      <formula>"Title"</formula>
    </cfRule>
  </conditionalFormatting>
  <conditionalFormatting sqref="B239">
    <cfRule type="cellIs" dxfId="4806" priority="5279" stopIfTrue="1" operator="equal">
      <formula>"Title"</formula>
    </cfRule>
  </conditionalFormatting>
  <conditionalFormatting sqref="B239">
    <cfRule type="cellIs" dxfId="4805" priority="5278" stopIfTrue="1" operator="equal">
      <formula>"Title"</formula>
    </cfRule>
  </conditionalFormatting>
  <conditionalFormatting sqref="B239">
    <cfRule type="cellIs" dxfId="4804" priority="5277" stopIfTrue="1" operator="equal">
      <formula>"Title"</formula>
    </cfRule>
  </conditionalFormatting>
  <conditionalFormatting sqref="B240">
    <cfRule type="cellIs" dxfId="4803" priority="5276" stopIfTrue="1" operator="equal">
      <formula>"Title"</formula>
    </cfRule>
  </conditionalFormatting>
  <conditionalFormatting sqref="B239">
    <cfRule type="cellIs" dxfId="4802" priority="5275" stopIfTrue="1" operator="equal">
      <formula>"Title"</formula>
    </cfRule>
  </conditionalFormatting>
  <conditionalFormatting sqref="B239">
    <cfRule type="cellIs" dxfId="4801" priority="5274" stopIfTrue="1" operator="equal">
      <formula>"Title"</formula>
    </cfRule>
  </conditionalFormatting>
  <conditionalFormatting sqref="B239">
    <cfRule type="cellIs" dxfId="4800" priority="5273" stopIfTrue="1" operator="equal">
      <formula>"Title"</formula>
    </cfRule>
  </conditionalFormatting>
  <conditionalFormatting sqref="B239">
    <cfRule type="cellIs" dxfId="4799" priority="5272" stopIfTrue="1" operator="equal">
      <formula>"Title"</formula>
    </cfRule>
  </conditionalFormatting>
  <conditionalFormatting sqref="B240">
    <cfRule type="cellIs" dxfId="4798" priority="5271" stopIfTrue="1" operator="equal">
      <formula>"Title"</formula>
    </cfRule>
  </conditionalFormatting>
  <conditionalFormatting sqref="B239">
    <cfRule type="cellIs" dxfId="4797" priority="5270" stopIfTrue="1" operator="equal">
      <formula>"Title"</formula>
    </cfRule>
  </conditionalFormatting>
  <conditionalFormatting sqref="B239">
    <cfRule type="cellIs" dxfId="4796" priority="5269" stopIfTrue="1" operator="equal">
      <formula>"Title"</formula>
    </cfRule>
  </conditionalFormatting>
  <conditionalFormatting sqref="B239">
    <cfRule type="cellIs" dxfId="4795" priority="5268" stopIfTrue="1" operator="equal">
      <formula>"Title"</formula>
    </cfRule>
  </conditionalFormatting>
  <conditionalFormatting sqref="B240">
    <cfRule type="cellIs" dxfId="4794" priority="5267" stopIfTrue="1" operator="equal">
      <formula>"Title"</formula>
    </cfRule>
  </conditionalFormatting>
  <conditionalFormatting sqref="B239">
    <cfRule type="cellIs" dxfId="4793" priority="5266" stopIfTrue="1" operator="equal">
      <formula>"Title"</formula>
    </cfRule>
  </conditionalFormatting>
  <conditionalFormatting sqref="B239">
    <cfRule type="cellIs" dxfId="4792" priority="5265" stopIfTrue="1" operator="equal">
      <formula>"Title"</formula>
    </cfRule>
  </conditionalFormatting>
  <conditionalFormatting sqref="B240">
    <cfRule type="cellIs" dxfId="4791" priority="5264" stopIfTrue="1" operator="equal">
      <formula>"Title"</formula>
    </cfRule>
  </conditionalFormatting>
  <conditionalFormatting sqref="B239">
    <cfRule type="cellIs" dxfId="4790" priority="5263" stopIfTrue="1" operator="equal">
      <formula>"Title"</formula>
    </cfRule>
  </conditionalFormatting>
  <conditionalFormatting sqref="B240">
    <cfRule type="cellIs" dxfId="4789" priority="5262" stopIfTrue="1" operator="equal">
      <formula>"Title"</formula>
    </cfRule>
  </conditionalFormatting>
  <conditionalFormatting sqref="B240">
    <cfRule type="cellIs" dxfId="4788" priority="5261" stopIfTrue="1" operator="equal">
      <formula>"Title"</formula>
    </cfRule>
  </conditionalFormatting>
  <conditionalFormatting sqref="B241">
    <cfRule type="cellIs" dxfId="4787" priority="5260" stopIfTrue="1" operator="equal">
      <formula>"Title"</formula>
    </cfRule>
  </conditionalFormatting>
  <conditionalFormatting sqref="B239">
    <cfRule type="cellIs" dxfId="4786" priority="5259" stopIfTrue="1" operator="equal">
      <formula>"Title"</formula>
    </cfRule>
  </conditionalFormatting>
  <conditionalFormatting sqref="B239">
    <cfRule type="cellIs" dxfId="4785" priority="5258" stopIfTrue="1" operator="equal">
      <formula>"Title"</formula>
    </cfRule>
  </conditionalFormatting>
  <conditionalFormatting sqref="B239">
    <cfRule type="cellIs" dxfId="4784" priority="5257" stopIfTrue="1" operator="equal">
      <formula>"Title"</formula>
    </cfRule>
  </conditionalFormatting>
  <conditionalFormatting sqref="B240">
    <cfRule type="cellIs" dxfId="4783" priority="5256" stopIfTrue="1" operator="equal">
      <formula>"Title"</formula>
    </cfRule>
  </conditionalFormatting>
  <conditionalFormatting sqref="B239">
    <cfRule type="cellIs" dxfId="4782" priority="5255" stopIfTrue="1" operator="equal">
      <formula>"Title"</formula>
    </cfRule>
  </conditionalFormatting>
  <conditionalFormatting sqref="B239">
    <cfRule type="cellIs" dxfId="4781" priority="5254" stopIfTrue="1" operator="equal">
      <formula>"Title"</formula>
    </cfRule>
  </conditionalFormatting>
  <conditionalFormatting sqref="B240">
    <cfRule type="cellIs" dxfId="4780" priority="5253" stopIfTrue="1" operator="equal">
      <formula>"Title"</formula>
    </cfRule>
  </conditionalFormatting>
  <conditionalFormatting sqref="B239">
    <cfRule type="cellIs" dxfId="4779" priority="5252" stopIfTrue="1" operator="equal">
      <formula>"Title"</formula>
    </cfRule>
  </conditionalFormatting>
  <conditionalFormatting sqref="B240">
    <cfRule type="cellIs" dxfId="4778" priority="5251" stopIfTrue="1" operator="equal">
      <formula>"Title"</formula>
    </cfRule>
  </conditionalFormatting>
  <conditionalFormatting sqref="B240">
    <cfRule type="cellIs" dxfId="4777" priority="5250" stopIfTrue="1" operator="equal">
      <formula>"Title"</formula>
    </cfRule>
  </conditionalFormatting>
  <conditionalFormatting sqref="B241">
    <cfRule type="cellIs" dxfId="4776" priority="5249" stopIfTrue="1" operator="equal">
      <formula>"Title"</formula>
    </cfRule>
  </conditionalFormatting>
  <conditionalFormatting sqref="B239">
    <cfRule type="cellIs" dxfId="4775" priority="5248" stopIfTrue="1" operator="equal">
      <formula>"Title"</formula>
    </cfRule>
  </conditionalFormatting>
  <conditionalFormatting sqref="B239">
    <cfRule type="cellIs" dxfId="4774" priority="5247" stopIfTrue="1" operator="equal">
      <formula>"Title"</formula>
    </cfRule>
  </conditionalFormatting>
  <conditionalFormatting sqref="B240">
    <cfRule type="cellIs" dxfId="4773" priority="5246" stopIfTrue="1" operator="equal">
      <formula>"Title"</formula>
    </cfRule>
  </conditionalFormatting>
  <conditionalFormatting sqref="B239">
    <cfRule type="cellIs" dxfId="4772" priority="5245" stopIfTrue="1" operator="equal">
      <formula>"Title"</formula>
    </cfRule>
  </conditionalFormatting>
  <conditionalFormatting sqref="B240">
    <cfRule type="cellIs" dxfId="4771" priority="5244" stopIfTrue="1" operator="equal">
      <formula>"Title"</formula>
    </cfRule>
  </conditionalFormatting>
  <conditionalFormatting sqref="B240">
    <cfRule type="cellIs" dxfId="4770" priority="5243" stopIfTrue="1" operator="equal">
      <formula>"Title"</formula>
    </cfRule>
  </conditionalFormatting>
  <conditionalFormatting sqref="B241">
    <cfRule type="cellIs" dxfId="4769" priority="5242" stopIfTrue="1" operator="equal">
      <formula>"Title"</formula>
    </cfRule>
  </conditionalFormatting>
  <conditionalFormatting sqref="B239">
    <cfRule type="cellIs" dxfId="4768" priority="5241" stopIfTrue="1" operator="equal">
      <formula>"Title"</formula>
    </cfRule>
  </conditionalFormatting>
  <conditionalFormatting sqref="B240">
    <cfRule type="cellIs" dxfId="4767" priority="5240" stopIfTrue="1" operator="equal">
      <formula>"Title"</formula>
    </cfRule>
  </conditionalFormatting>
  <conditionalFormatting sqref="B240">
    <cfRule type="cellIs" dxfId="4766" priority="5239" stopIfTrue="1" operator="equal">
      <formula>"Title"</formula>
    </cfRule>
  </conditionalFormatting>
  <conditionalFormatting sqref="B241">
    <cfRule type="cellIs" dxfId="4765" priority="5238" stopIfTrue="1" operator="equal">
      <formula>"Title"</formula>
    </cfRule>
  </conditionalFormatting>
  <conditionalFormatting sqref="B240">
    <cfRule type="cellIs" dxfId="4764" priority="5237" stopIfTrue="1" operator="equal">
      <formula>"Title"</formula>
    </cfRule>
  </conditionalFormatting>
  <conditionalFormatting sqref="B241">
    <cfRule type="cellIs" dxfId="4763" priority="5236" stopIfTrue="1" operator="equal">
      <formula>"Title"</formula>
    </cfRule>
  </conditionalFormatting>
  <conditionalFormatting sqref="B241">
    <cfRule type="cellIs" dxfId="4762" priority="5235" stopIfTrue="1" operator="equal">
      <formula>"Title"</formula>
    </cfRule>
  </conditionalFormatting>
  <conditionalFormatting sqref="B239">
    <cfRule type="cellIs" dxfId="4761" priority="5230" stopIfTrue="1" operator="equal">
      <formula>"Title"</formula>
    </cfRule>
  </conditionalFormatting>
  <conditionalFormatting sqref="B239">
    <cfRule type="cellIs" dxfId="4760" priority="5226" stopIfTrue="1" operator="equal">
      <formula>"Title"</formula>
    </cfRule>
  </conditionalFormatting>
  <conditionalFormatting sqref="B239">
    <cfRule type="cellIs" dxfId="4759" priority="5223" stopIfTrue="1" operator="equal">
      <formula>"Title"</formula>
    </cfRule>
  </conditionalFormatting>
  <conditionalFormatting sqref="B239">
    <cfRule type="cellIs" dxfId="4758" priority="5221" stopIfTrue="1" operator="equal">
      <formula>"Title"</formula>
    </cfRule>
  </conditionalFormatting>
  <conditionalFormatting sqref="B239">
    <cfRule type="cellIs" dxfId="4757" priority="5220" stopIfTrue="1" operator="equal">
      <formula>"Title"</formula>
    </cfRule>
  </conditionalFormatting>
  <conditionalFormatting sqref="B239">
    <cfRule type="cellIs" dxfId="4756" priority="5219" stopIfTrue="1" operator="equal">
      <formula>"Title"</formula>
    </cfRule>
  </conditionalFormatting>
  <conditionalFormatting sqref="B240">
    <cfRule type="cellIs" dxfId="4755" priority="5215" stopIfTrue="1" operator="equal">
      <formula>"Title"</formula>
    </cfRule>
  </conditionalFormatting>
  <conditionalFormatting sqref="B240">
    <cfRule type="cellIs" dxfId="4754" priority="5212" stopIfTrue="1" operator="equal">
      <formula>"Title"</formula>
    </cfRule>
  </conditionalFormatting>
  <conditionalFormatting sqref="B238:C238">
    <cfRule type="cellIs" dxfId="4753" priority="5210" stopIfTrue="1" operator="equal">
      <formula>"Title"</formula>
    </cfRule>
  </conditionalFormatting>
  <conditionalFormatting sqref="C238">
    <cfRule type="cellIs" dxfId="4752" priority="5209" stopIfTrue="1" operator="equal">
      <formula>"Adjustment to Income/Expense/Rate Base:"</formula>
    </cfRule>
  </conditionalFormatting>
  <conditionalFormatting sqref="B241">
    <cfRule type="cellIs" dxfId="4751" priority="5208" stopIfTrue="1" operator="equal">
      <formula>"Title"</formula>
    </cfRule>
  </conditionalFormatting>
  <conditionalFormatting sqref="B241">
    <cfRule type="cellIs" dxfId="4750" priority="5205" stopIfTrue="1" operator="equal">
      <formula>"Title"</formula>
    </cfRule>
  </conditionalFormatting>
  <conditionalFormatting sqref="B241">
    <cfRule type="cellIs" dxfId="4749" priority="5203" stopIfTrue="1" operator="equal">
      <formula>"Title"</formula>
    </cfRule>
  </conditionalFormatting>
  <conditionalFormatting sqref="B242">
    <cfRule type="cellIs" dxfId="4748" priority="5202" stopIfTrue="1" operator="equal">
      <formula>"Title"</formula>
    </cfRule>
  </conditionalFormatting>
  <conditionalFormatting sqref="B241">
    <cfRule type="cellIs" dxfId="4747" priority="5201" stopIfTrue="1" operator="equal">
      <formula>"Title"</formula>
    </cfRule>
  </conditionalFormatting>
  <conditionalFormatting sqref="B241">
    <cfRule type="cellIs" dxfId="4746" priority="5199" stopIfTrue="1" operator="equal">
      <formula>"Title"</formula>
    </cfRule>
  </conditionalFormatting>
  <conditionalFormatting sqref="B241">
    <cfRule type="cellIs" dxfId="4745" priority="5198" stopIfTrue="1" operator="equal">
      <formula>"Title"</formula>
    </cfRule>
  </conditionalFormatting>
  <conditionalFormatting sqref="B241">
    <cfRule type="cellIs" dxfId="4744" priority="5197" stopIfTrue="1" operator="equal">
      <formula>"Title"</formula>
    </cfRule>
  </conditionalFormatting>
  <conditionalFormatting sqref="B241">
    <cfRule type="cellIs" dxfId="4743" priority="5196" stopIfTrue="1" operator="equal">
      <formula>"Title"</formula>
    </cfRule>
  </conditionalFormatting>
  <conditionalFormatting sqref="B242">
    <cfRule type="cellIs" dxfId="4742" priority="5195" stopIfTrue="1" operator="equal">
      <formula>"Title"</formula>
    </cfRule>
  </conditionalFormatting>
  <conditionalFormatting sqref="B241">
    <cfRule type="cellIs" dxfId="4741" priority="5194" stopIfTrue="1" operator="equal">
      <formula>"Title"</formula>
    </cfRule>
  </conditionalFormatting>
  <conditionalFormatting sqref="B241">
    <cfRule type="cellIs" dxfId="4740" priority="5192" stopIfTrue="1" operator="equal">
      <formula>"Title"</formula>
    </cfRule>
  </conditionalFormatting>
  <conditionalFormatting sqref="B242">
    <cfRule type="cellIs" dxfId="4739" priority="5186" stopIfTrue="1" operator="equal">
      <formula>"Title"</formula>
    </cfRule>
  </conditionalFormatting>
  <conditionalFormatting sqref="B242">
    <cfRule type="cellIs" dxfId="4738" priority="5181" stopIfTrue="1" operator="equal">
      <formula>"Title"</formula>
    </cfRule>
  </conditionalFormatting>
  <conditionalFormatting sqref="B241">
    <cfRule type="cellIs" dxfId="4737" priority="5177" stopIfTrue="1" operator="equal">
      <formula>"Title"</formula>
    </cfRule>
  </conditionalFormatting>
  <conditionalFormatting sqref="B241">
    <cfRule type="cellIs" dxfId="4736" priority="5174" stopIfTrue="1" operator="equal">
      <formula>"Title"</formula>
    </cfRule>
  </conditionalFormatting>
  <conditionalFormatting sqref="B242">
    <cfRule type="cellIs" dxfId="4735" priority="5172" stopIfTrue="1" operator="equal">
      <formula>"Title"</formula>
    </cfRule>
  </conditionalFormatting>
  <conditionalFormatting sqref="B241">
    <cfRule type="cellIs" dxfId="4734" priority="5171" stopIfTrue="1" operator="equal">
      <formula>"Title"</formula>
    </cfRule>
  </conditionalFormatting>
  <conditionalFormatting sqref="B241">
    <cfRule type="cellIs" dxfId="4733" priority="5170" stopIfTrue="1" operator="equal">
      <formula>"Title"</formula>
    </cfRule>
  </conditionalFormatting>
  <conditionalFormatting sqref="B241">
    <cfRule type="cellIs" dxfId="4732" priority="5169" stopIfTrue="1" operator="equal">
      <formula>"Title"</formula>
    </cfRule>
  </conditionalFormatting>
  <conditionalFormatting sqref="B241">
    <cfRule type="cellIs" dxfId="4731" priority="5168" stopIfTrue="1" operator="equal">
      <formula>"Title"</formula>
    </cfRule>
  </conditionalFormatting>
  <conditionalFormatting sqref="B241">
    <cfRule type="cellIs" dxfId="4730" priority="5167" stopIfTrue="1" operator="equal">
      <formula>"Title"</formula>
    </cfRule>
  </conditionalFormatting>
  <conditionalFormatting sqref="B242">
    <cfRule type="cellIs" dxfId="4729" priority="5166" stopIfTrue="1" operator="equal">
      <formula>"Title"</formula>
    </cfRule>
  </conditionalFormatting>
  <conditionalFormatting sqref="B241">
    <cfRule type="cellIs" dxfId="4728" priority="5165" stopIfTrue="1" operator="equal">
      <formula>"Title"</formula>
    </cfRule>
  </conditionalFormatting>
  <conditionalFormatting sqref="B241">
    <cfRule type="cellIs" dxfId="4727" priority="5164" stopIfTrue="1" operator="equal">
      <formula>"Title"</formula>
    </cfRule>
  </conditionalFormatting>
  <conditionalFormatting sqref="B241">
    <cfRule type="cellIs" dxfId="4726" priority="5163" stopIfTrue="1" operator="equal">
      <formula>"Title"</formula>
    </cfRule>
  </conditionalFormatting>
  <conditionalFormatting sqref="B241">
    <cfRule type="cellIs" dxfId="4725" priority="5162" stopIfTrue="1" operator="equal">
      <formula>"Title"</formula>
    </cfRule>
  </conditionalFormatting>
  <conditionalFormatting sqref="B242">
    <cfRule type="cellIs" dxfId="4724" priority="5161" stopIfTrue="1" operator="equal">
      <formula>"Title"</formula>
    </cfRule>
  </conditionalFormatting>
  <conditionalFormatting sqref="B241">
    <cfRule type="cellIs" dxfId="4723" priority="5160" stopIfTrue="1" operator="equal">
      <formula>"Title"</formula>
    </cfRule>
  </conditionalFormatting>
  <conditionalFormatting sqref="B241">
    <cfRule type="cellIs" dxfId="4722" priority="5159" stopIfTrue="1" operator="equal">
      <formula>"Title"</formula>
    </cfRule>
  </conditionalFormatting>
  <conditionalFormatting sqref="B241">
    <cfRule type="cellIs" dxfId="4721" priority="5158" stopIfTrue="1" operator="equal">
      <formula>"Title"</formula>
    </cfRule>
  </conditionalFormatting>
  <conditionalFormatting sqref="B242">
    <cfRule type="cellIs" dxfId="4720" priority="5157" stopIfTrue="1" operator="equal">
      <formula>"Title"</formula>
    </cfRule>
  </conditionalFormatting>
  <conditionalFormatting sqref="B241">
    <cfRule type="cellIs" dxfId="4719" priority="5156" stopIfTrue="1" operator="equal">
      <formula>"Title"</formula>
    </cfRule>
  </conditionalFormatting>
  <conditionalFormatting sqref="B241">
    <cfRule type="cellIs" dxfId="4718" priority="5155" stopIfTrue="1" operator="equal">
      <formula>"Title"</formula>
    </cfRule>
  </conditionalFormatting>
  <conditionalFormatting sqref="B242">
    <cfRule type="cellIs" dxfId="4717" priority="5154" stopIfTrue="1" operator="equal">
      <formula>"Title"</formula>
    </cfRule>
  </conditionalFormatting>
  <conditionalFormatting sqref="B241">
    <cfRule type="cellIs" dxfId="4716" priority="5153" stopIfTrue="1" operator="equal">
      <formula>"Title"</formula>
    </cfRule>
  </conditionalFormatting>
  <conditionalFormatting sqref="B242">
    <cfRule type="cellIs" dxfId="4715" priority="5152" stopIfTrue="1" operator="equal">
      <formula>"Title"</formula>
    </cfRule>
  </conditionalFormatting>
  <conditionalFormatting sqref="B242">
    <cfRule type="cellIs" dxfId="4714" priority="5151" stopIfTrue="1" operator="equal">
      <formula>"Title"</formula>
    </cfRule>
  </conditionalFormatting>
  <conditionalFormatting sqref="B243">
    <cfRule type="cellIs" dxfId="4713" priority="5150" stopIfTrue="1" operator="equal">
      <formula>"Title"</formula>
    </cfRule>
  </conditionalFormatting>
  <conditionalFormatting sqref="B241">
    <cfRule type="cellIs" dxfId="4712" priority="5149" stopIfTrue="1" operator="equal">
      <formula>"Title"</formula>
    </cfRule>
  </conditionalFormatting>
  <conditionalFormatting sqref="B241">
    <cfRule type="cellIs" dxfId="4711" priority="5148" stopIfTrue="1" operator="equal">
      <formula>"Title"</formula>
    </cfRule>
  </conditionalFormatting>
  <conditionalFormatting sqref="B241">
    <cfRule type="cellIs" dxfId="4710" priority="5147" stopIfTrue="1" operator="equal">
      <formula>"Title"</formula>
    </cfRule>
  </conditionalFormatting>
  <conditionalFormatting sqref="B241">
    <cfRule type="cellIs" dxfId="4709" priority="5146" stopIfTrue="1" operator="equal">
      <formula>"Title"</formula>
    </cfRule>
  </conditionalFormatting>
  <conditionalFormatting sqref="B241">
    <cfRule type="cellIs" dxfId="4708" priority="5145" stopIfTrue="1" operator="equal">
      <formula>"Title"</formula>
    </cfRule>
  </conditionalFormatting>
  <conditionalFormatting sqref="B241">
    <cfRule type="cellIs" dxfId="4707" priority="5144" stopIfTrue="1" operator="equal">
      <formula>"Title"</formula>
    </cfRule>
  </conditionalFormatting>
  <conditionalFormatting sqref="B242">
    <cfRule type="cellIs" dxfId="4706" priority="5143" stopIfTrue="1" operator="equal">
      <formula>"Title"</formula>
    </cfRule>
  </conditionalFormatting>
  <conditionalFormatting sqref="B241">
    <cfRule type="cellIs" dxfId="4705" priority="5142" stopIfTrue="1" operator="equal">
      <formula>"Title"</formula>
    </cfRule>
  </conditionalFormatting>
  <conditionalFormatting sqref="B241">
    <cfRule type="cellIs" dxfId="4704" priority="5141" stopIfTrue="1" operator="equal">
      <formula>"Title"</formula>
    </cfRule>
  </conditionalFormatting>
  <conditionalFormatting sqref="B241">
    <cfRule type="cellIs" dxfId="4703" priority="5140" stopIfTrue="1" operator="equal">
      <formula>"Title"</formula>
    </cfRule>
  </conditionalFormatting>
  <conditionalFormatting sqref="B241">
    <cfRule type="cellIs" dxfId="4702" priority="5139" stopIfTrue="1" operator="equal">
      <formula>"Title"</formula>
    </cfRule>
  </conditionalFormatting>
  <conditionalFormatting sqref="B242">
    <cfRule type="cellIs" dxfId="4701" priority="5138" stopIfTrue="1" operator="equal">
      <formula>"Title"</formula>
    </cfRule>
  </conditionalFormatting>
  <conditionalFormatting sqref="B241">
    <cfRule type="cellIs" dxfId="4700" priority="5137" stopIfTrue="1" operator="equal">
      <formula>"Title"</formula>
    </cfRule>
  </conditionalFormatting>
  <conditionalFormatting sqref="B241">
    <cfRule type="cellIs" dxfId="4699" priority="5133" stopIfTrue="1" operator="equal">
      <formula>"Title"</formula>
    </cfRule>
  </conditionalFormatting>
  <conditionalFormatting sqref="B242">
    <cfRule type="cellIs" dxfId="4698" priority="5131" stopIfTrue="1" operator="equal">
      <formula>"Title"</formula>
    </cfRule>
  </conditionalFormatting>
  <conditionalFormatting sqref="B241">
    <cfRule type="cellIs" dxfId="4697" priority="5130" stopIfTrue="1" operator="equal">
      <formula>"Title"</formula>
    </cfRule>
  </conditionalFormatting>
  <conditionalFormatting sqref="B242">
    <cfRule type="cellIs" dxfId="4696" priority="5129" stopIfTrue="1" operator="equal">
      <formula>"Title"</formula>
    </cfRule>
  </conditionalFormatting>
  <conditionalFormatting sqref="B242">
    <cfRule type="cellIs" dxfId="4695" priority="5128" stopIfTrue="1" operator="equal">
      <formula>"Title"</formula>
    </cfRule>
  </conditionalFormatting>
  <conditionalFormatting sqref="B243">
    <cfRule type="cellIs" dxfId="4694" priority="5127" stopIfTrue="1" operator="equal">
      <formula>"Title"</formula>
    </cfRule>
  </conditionalFormatting>
  <conditionalFormatting sqref="B241">
    <cfRule type="cellIs" dxfId="4693" priority="5126" stopIfTrue="1" operator="equal">
      <formula>"Title"</formula>
    </cfRule>
  </conditionalFormatting>
  <conditionalFormatting sqref="B241">
    <cfRule type="cellIs" dxfId="4692" priority="5125" stopIfTrue="1" operator="equal">
      <formula>"Title"</formula>
    </cfRule>
  </conditionalFormatting>
  <conditionalFormatting sqref="B241">
    <cfRule type="cellIs" dxfId="4691" priority="5124" stopIfTrue="1" operator="equal">
      <formula>"Title"</formula>
    </cfRule>
  </conditionalFormatting>
  <conditionalFormatting sqref="B242">
    <cfRule type="cellIs" dxfId="4690" priority="5123" stopIfTrue="1" operator="equal">
      <formula>"Title"</formula>
    </cfRule>
  </conditionalFormatting>
  <conditionalFormatting sqref="B241">
    <cfRule type="cellIs" dxfId="4689" priority="5122" stopIfTrue="1" operator="equal">
      <formula>"Title"</formula>
    </cfRule>
  </conditionalFormatting>
  <conditionalFormatting sqref="B241">
    <cfRule type="cellIs" dxfId="4688" priority="5121" stopIfTrue="1" operator="equal">
      <formula>"Title"</formula>
    </cfRule>
  </conditionalFormatting>
  <conditionalFormatting sqref="B242">
    <cfRule type="cellIs" dxfId="4687" priority="5120" stopIfTrue="1" operator="equal">
      <formula>"Title"</formula>
    </cfRule>
  </conditionalFormatting>
  <conditionalFormatting sqref="B241">
    <cfRule type="cellIs" dxfId="4686" priority="5119" stopIfTrue="1" operator="equal">
      <formula>"Title"</formula>
    </cfRule>
  </conditionalFormatting>
  <conditionalFormatting sqref="B242">
    <cfRule type="cellIs" dxfId="4685" priority="5118" stopIfTrue="1" operator="equal">
      <formula>"Title"</formula>
    </cfRule>
  </conditionalFormatting>
  <conditionalFormatting sqref="B242">
    <cfRule type="cellIs" dxfId="4684" priority="5117" stopIfTrue="1" operator="equal">
      <formula>"Title"</formula>
    </cfRule>
  </conditionalFormatting>
  <conditionalFormatting sqref="B243">
    <cfRule type="cellIs" dxfId="4683" priority="5116" stopIfTrue="1" operator="equal">
      <formula>"Title"</formula>
    </cfRule>
  </conditionalFormatting>
  <conditionalFormatting sqref="B241">
    <cfRule type="cellIs" dxfId="4682" priority="5115" stopIfTrue="1" operator="equal">
      <formula>"Title"</formula>
    </cfRule>
  </conditionalFormatting>
  <conditionalFormatting sqref="B241">
    <cfRule type="cellIs" dxfId="4681" priority="5114" stopIfTrue="1" operator="equal">
      <formula>"Title"</formula>
    </cfRule>
  </conditionalFormatting>
  <conditionalFormatting sqref="B242">
    <cfRule type="cellIs" dxfId="4680" priority="5113" stopIfTrue="1" operator="equal">
      <formula>"Title"</formula>
    </cfRule>
  </conditionalFormatting>
  <conditionalFormatting sqref="B241">
    <cfRule type="cellIs" dxfId="4679" priority="5112" stopIfTrue="1" operator="equal">
      <formula>"Title"</formula>
    </cfRule>
  </conditionalFormatting>
  <conditionalFormatting sqref="B242">
    <cfRule type="cellIs" dxfId="4678" priority="5111" stopIfTrue="1" operator="equal">
      <formula>"Title"</formula>
    </cfRule>
  </conditionalFormatting>
  <conditionalFormatting sqref="B242">
    <cfRule type="cellIs" dxfId="4677" priority="5110" stopIfTrue="1" operator="equal">
      <formula>"Title"</formula>
    </cfRule>
  </conditionalFormatting>
  <conditionalFormatting sqref="B243">
    <cfRule type="cellIs" dxfId="4676" priority="5109" stopIfTrue="1" operator="equal">
      <formula>"Title"</formula>
    </cfRule>
  </conditionalFormatting>
  <conditionalFormatting sqref="B241">
    <cfRule type="cellIs" dxfId="4675" priority="5108" stopIfTrue="1" operator="equal">
      <formula>"Title"</formula>
    </cfRule>
  </conditionalFormatting>
  <conditionalFormatting sqref="B242">
    <cfRule type="cellIs" dxfId="4674" priority="5107" stopIfTrue="1" operator="equal">
      <formula>"Title"</formula>
    </cfRule>
  </conditionalFormatting>
  <conditionalFormatting sqref="B242">
    <cfRule type="cellIs" dxfId="4673" priority="5106" stopIfTrue="1" operator="equal">
      <formula>"Title"</formula>
    </cfRule>
  </conditionalFormatting>
  <conditionalFormatting sqref="B243">
    <cfRule type="cellIs" dxfId="4672" priority="5105" stopIfTrue="1" operator="equal">
      <formula>"Title"</formula>
    </cfRule>
  </conditionalFormatting>
  <conditionalFormatting sqref="B242">
    <cfRule type="cellIs" dxfId="4671" priority="5104" stopIfTrue="1" operator="equal">
      <formula>"Title"</formula>
    </cfRule>
  </conditionalFormatting>
  <conditionalFormatting sqref="B243">
    <cfRule type="cellIs" dxfId="4670" priority="5103" stopIfTrue="1" operator="equal">
      <formula>"Title"</formula>
    </cfRule>
  </conditionalFormatting>
  <conditionalFormatting sqref="B243">
    <cfRule type="cellIs" dxfId="4669" priority="5102" stopIfTrue="1" operator="equal">
      <formula>"Title"</formula>
    </cfRule>
  </conditionalFormatting>
  <conditionalFormatting sqref="B241">
    <cfRule type="cellIs" dxfId="4668" priority="5101" stopIfTrue="1" operator="equal">
      <formula>"Title"</formula>
    </cfRule>
  </conditionalFormatting>
  <conditionalFormatting sqref="B244">
    <cfRule type="cellIs" dxfId="4667" priority="5100" stopIfTrue="1" operator="equal">
      <formula>"Title"</formula>
    </cfRule>
  </conditionalFormatting>
  <conditionalFormatting sqref="B241">
    <cfRule type="cellIs" dxfId="4666" priority="5099" stopIfTrue="1" operator="equal">
      <formula>"Title"</formula>
    </cfRule>
  </conditionalFormatting>
  <conditionalFormatting sqref="B241">
    <cfRule type="cellIs" dxfId="4665" priority="5098" stopIfTrue="1" operator="equal">
      <formula>"Title"</formula>
    </cfRule>
  </conditionalFormatting>
  <conditionalFormatting sqref="B241">
    <cfRule type="cellIs" dxfId="4664" priority="5097" stopIfTrue="1" operator="equal">
      <formula>"Title"</formula>
    </cfRule>
  </conditionalFormatting>
  <conditionalFormatting sqref="B241">
    <cfRule type="cellIs" dxfId="4663" priority="5096" stopIfTrue="1" operator="equal">
      <formula>"Title"</formula>
    </cfRule>
  </conditionalFormatting>
  <conditionalFormatting sqref="B241">
    <cfRule type="cellIs" dxfId="4662" priority="5095" stopIfTrue="1" operator="equal">
      <formula>"Title"</formula>
    </cfRule>
  </conditionalFormatting>
  <conditionalFormatting sqref="B242">
    <cfRule type="cellIs" dxfId="4661" priority="5094" stopIfTrue="1" operator="equal">
      <formula>"Title"</formula>
    </cfRule>
  </conditionalFormatting>
  <conditionalFormatting sqref="B241">
    <cfRule type="cellIs" dxfId="4660" priority="5093" stopIfTrue="1" operator="equal">
      <formula>"Title"</formula>
    </cfRule>
  </conditionalFormatting>
  <conditionalFormatting sqref="B241">
    <cfRule type="cellIs" dxfId="4659" priority="5092" stopIfTrue="1" operator="equal">
      <formula>"Title"</formula>
    </cfRule>
  </conditionalFormatting>
  <conditionalFormatting sqref="B241">
    <cfRule type="cellIs" dxfId="4658" priority="5091" stopIfTrue="1" operator="equal">
      <formula>"Title"</formula>
    </cfRule>
  </conditionalFormatting>
  <conditionalFormatting sqref="B241">
    <cfRule type="cellIs" dxfId="4657" priority="5090" stopIfTrue="1" operator="equal">
      <formula>"Title"</formula>
    </cfRule>
  </conditionalFormatting>
  <conditionalFormatting sqref="B242">
    <cfRule type="cellIs" dxfId="4656" priority="5089" stopIfTrue="1" operator="equal">
      <formula>"Title"</formula>
    </cfRule>
  </conditionalFormatting>
  <conditionalFormatting sqref="B241">
    <cfRule type="cellIs" dxfId="4655" priority="5088" stopIfTrue="1" operator="equal">
      <formula>"Title"</formula>
    </cfRule>
  </conditionalFormatting>
  <conditionalFormatting sqref="B241">
    <cfRule type="cellIs" dxfId="4654" priority="5087" stopIfTrue="1" operator="equal">
      <formula>"Title"</formula>
    </cfRule>
  </conditionalFormatting>
  <conditionalFormatting sqref="B241">
    <cfRule type="cellIs" dxfId="4653" priority="5086" stopIfTrue="1" operator="equal">
      <formula>"Title"</formula>
    </cfRule>
  </conditionalFormatting>
  <conditionalFormatting sqref="B242">
    <cfRule type="cellIs" dxfId="4652" priority="5085" stopIfTrue="1" operator="equal">
      <formula>"Title"</formula>
    </cfRule>
  </conditionalFormatting>
  <conditionalFormatting sqref="B241">
    <cfRule type="cellIs" dxfId="4651" priority="5084" stopIfTrue="1" operator="equal">
      <formula>"Title"</formula>
    </cfRule>
  </conditionalFormatting>
  <conditionalFormatting sqref="B241">
    <cfRule type="cellIs" dxfId="4650" priority="5083" stopIfTrue="1" operator="equal">
      <formula>"Title"</formula>
    </cfRule>
  </conditionalFormatting>
  <conditionalFormatting sqref="B242">
    <cfRule type="cellIs" dxfId="4649" priority="5082" stopIfTrue="1" operator="equal">
      <formula>"Title"</formula>
    </cfRule>
  </conditionalFormatting>
  <conditionalFormatting sqref="B241">
    <cfRule type="cellIs" dxfId="4648" priority="5081" stopIfTrue="1" operator="equal">
      <formula>"Title"</formula>
    </cfRule>
  </conditionalFormatting>
  <conditionalFormatting sqref="B242">
    <cfRule type="cellIs" dxfId="4647" priority="5080" stopIfTrue="1" operator="equal">
      <formula>"Title"</formula>
    </cfRule>
  </conditionalFormatting>
  <conditionalFormatting sqref="B242">
    <cfRule type="cellIs" dxfId="4646" priority="5079" stopIfTrue="1" operator="equal">
      <formula>"Title"</formula>
    </cfRule>
  </conditionalFormatting>
  <conditionalFormatting sqref="B243">
    <cfRule type="cellIs" dxfId="4645" priority="5078" stopIfTrue="1" operator="equal">
      <formula>"Title"</formula>
    </cfRule>
  </conditionalFormatting>
  <conditionalFormatting sqref="B240:C240">
    <cfRule type="cellIs" dxfId="4644" priority="5077" stopIfTrue="1" operator="equal">
      <formula>"Title"</formula>
    </cfRule>
  </conditionalFormatting>
  <conditionalFormatting sqref="C240">
    <cfRule type="cellIs" dxfId="4643" priority="5076" stopIfTrue="1" operator="equal">
      <formula>"Adjustment to Income/Expense/Rate Base:"</formula>
    </cfRule>
  </conditionalFormatting>
  <conditionalFormatting sqref="B486">
    <cfRule type="cellIs" dxfId="4642" priority="5075" stopIfTrue="1" operator="equal">
      <formula>"Adjustment to Income/Expense/Rate Base:"</formula>
    </cfRule>
  </conditionalFormatting>
  <conditionalFormatting sqref="B10">
    <cfRule type="cellIs" dxfId="4641" priority="5073" stopIfTrue="1" operator="equal">
      <formula>"Title"</formula>
    </cfRule>
  </conditionalFormatting>
  <conditionalFormatting sqref="B49:B51">
    <cfRule type="cellIs" dxfId="4640" priority="5074" stopIfTrue="1" operator="equal">
      <formula>"Adjustment to Income/Expense/Rate Base:"</formula>
    </cfRule>
  </conditionalFormatting>
  <conditionalFormatting sqref="B1914">
    <cfRule type="cellIs" dxfId="4639" priority="5072" stopIfTrue="1" operator="equal">
      <formula>"Title"</formula>
    </cfRule>
  </conditionalFormatting>
  <conditionalFormatting sqref="B962:B963 B965">
    <cfRule type="cellIs" dxfId="4638" priority="5070" stopIfTrue="1" operator="equal">
      <formula>"Title"</formula>
    </cfRule>
  </conditionalFormatting>
  <conditionalFormatting sqref="B970 B975">
    <cfRule type="cellIs" dxfId="4637" priority="5071" stopIfTrue="1" operator="equal">
      <formula>"Adjustment to Income/Expense/Rate Base:"</formula>
    </cfRule>
  </conditionalFormatting>
  <conditionalFormatting sqref="B971">
    <cfRule type="cellIs" dxfId="4636" priority="5069" stopIfTrue="1" operator="equal">
      <formula>"Adjustment to Income/Expense/Rate Base:"</formula>
    </cfRule>
  </conditionalFormatting>
  <conditionalFormatting sqref="B978">
    <cfRule type="cellIs" dxfId="4635" priority="5068" stopIfTrue="1" operator="equal">
      <formula>"Adjustment to Income/Expense/Rate Base:"</formula>
    </cfRule>
  </conditionalFormatting>
  <conditionalFormatting sqref="B78:B79">
    <cfRule type="cellIs" dxfId="4634" priority="5067" stopIfTrue="1" operator="equal">
      <formula>"Title"</formula>
    </cfRule>
  </conditionalFormatting>
  <conditionalFormatting sqref="B1182">
    <cfRule type="cellIs" dxfId="4633" priority="5066" stopIfTrue="1" operator="equal">
      <formula>"Adjustment to Income/Expense/Rate Base:"</formula>
    </cfRule>
  </conditionalFormatting>
  <conditionalFormatting sqref="B1448">
    <cfRule type="cellIs" dxfId="4632" priority="5064" stopIfTrue="1" operator="equal">
      <formula>"Title"</formula>
    </cfRule>
  </conditionalFormatting>
  <conditionalFormatting sqref="B1453">
    <cfRule type="cellIs" dxfId="4631" priority="5065" stopIfTrue="1" operator="equal">
      <formula>"Adjustment to Income/Expense/Rate Base:"</formula>
    </cfRule>
  </conditionalFormatting>
  <conditionalFormatting sqref="B1454">
    <cfRule type="cellIs" dxfId="4630" priority="5063" stopIfTrue="1" operator="equal">
      <formula>"Adjustment to Income/Expense/Rate Base:"</formula>
    </cfRule>
  </conditionalFormatting>
  <conditionalFormatting sqref="B1446">
    <cfRule type="cellIs" dxfId="4629" priority="5061" stopIfTrue="1" operator="equal">
      <formula>"Title"</formula>
    </cfRule>
  </conditionalFormatting>
  <conditionalFormatting sqref="B1451">
    <cfRule type="cellIs" dxfId="4628" priority="5062" stopIfTrue="1" operator="equal">
      <formula>"Adjustment to Income/Expense/Rate Base:"</formula>
    </cfRule>
  </conditionalFormatting>
  <conditionalFormatting sqref="B1452">
    <cfRule type="cellIs" dxfId="4627" priority="5060" stopIfTrue="1" operator="equal">
      <formula>"Adjustment to Income/Expense/Rate Base:"</formula>
    </cfRule>
  </conditionalFormatting>
  <conditionalFormatting sqref="B1446">
    <cfRule type="cellIs" dxfId="4626" priority="5058" stopIfTrue="1" operator="equal">
      <formula>"Title"</formula>
    </cfRule>
  </conditionalFormatting>
  <conditionalFormatting sqref="B1451">
    <cfRule type="cellIs" dxfId="4625" priority="5059" stopIfTrue="1" operator="equal">
      <formula>"Adjustment to Income/Expense/Rate Base:"</formula>
    </cfRule>
  </conditionalFormatting>
  <conditionalFormatting sqref="B1452">
    <cfRule type="cellIs" dxfId="4624" priority="5057" stopIfTrue="1" operator="equal">
      <formula>"Adjustment to Income/Expense/Rate Base:"</formula>
    </cfRule>
  </conditionalFormatting>
  <conditionalFormatting sqref="B1444">
    <cfRule type="cellIs" dxfId="4623" priority="5055" stopIfTrue="1" operator="equal">
      <formula>"Title"</formula>
    </cfRule>
  </conditionalFormatting>
  <conditionalFormatting sqref="B1449">
    <cfRule type="cellIs" dxfId="4622" priority="5056" stopIfTrue="1" operator="equal">
      <formula>"Adjustment to Income/Expense/Rate Base:"</formula>
    </cfRule>
  </conditionalFormatting>
  <conditionalFormatting sqref="B1450">
    <cfRule type="cellIs" dxfId="4621" priority="5054" stopIfTrue="1" operator="equal">
      <formula>"Adjustment to Income/Expense/Rate Base:"</formula>
    </cfRule>
  </conditionalFormatting>
  <conditionalFormatting sqref="B1451">
    <cfRule type="cellIs" dxfId="4620" priority="5053" stopIfTrue="1" operator="equal">
      <formula>"Adjustment to Income/Expense/Rate Base:"</formula>
    </cfRule>
  </conditionalFormatting>
  <conditionalFormatting sqref="B1452">
    <cfRule type="cellIs" dxfId="4619" priority="5052" stopIfTrue="1" operator="equal">
      <formula>"Adjustment to Income/Expense/Rate Base:"</formula>
    </cfRule>
  </conditionalFormatting>
  <conditionalFormatting sqref="B1449">
    <cfRule type="cellIs" dxfId="4618" priority="5051" stopIfTrue="1" operator="equal">
      <formula>"Adjustment to Income/Expense/Rate Base:"</formula>
    </cfRule>
  </conditionalFormatting>
  <conditionalFormatting sqref="B1450">
    <cfRule type="cellIs" dxfId="4617" priority="5050" stopIfTrue="1" operator="equal">
      <formula>"Adjustment to Income/Expense/Rate Base:"</formula>
    </cfRule>
  </conditionalFormatting>
  <conditionalFormatting sqref="B1449">
    <cfRule type="cellIs" dxfId="4616" priority="5049" stopIfTrue="1" operator="equal">
      <formula>"Adjustment to Income/Expense/Rate Base:"</formula>
    </cfRule>
  </conditionalFormatting>
  <conditionalFormatting sqref="B1450">
    <cfRule type="cellIs" dxfId="4615" priority="5048" stopIfTrue="1" operator="equal">
      <formula>"Adjustment to Income/Expense/Rate Base:"</formula>
    </cfRule>
  </conditionalFormatting>
  <conditionalFormatting sqref="B1447">
    <cfRule type="cellIs" dxfId="4614" priority="5047" stopIfTrue="1" operator="equal">
      <formula>"Adjustment to Income/Expense/Rate Base:"</formula>
    </cfRule>
  </conditionalFormatting>
  <conditionalFormatting sqref="B1448">
    <cfRule type="cellIs" dxfId="4613" priority="5046" stopIfTrue="1" operator="equal">
      <formula>"Adjustment to Income/Expense/Rate Base:"</formula>
    </cfRule>
  </conditionalFormatting>
  <conditionalFormatting sqref="B1108">
    <cfRule type="cellIs" dxfId="4612" priority="5044" stopIfTrue="1" operator="equal">
      <formula>"Title"</formula>
    </cfRule>
  </conditionalFormatting>
  <conditionalFormatting sqref="B1113">
    <cfRule type="cellIs" dxfId="4611" priority="5045" stopIfTrue="1" operator="equal">
      <formula>"Adjustment to Income/Expense/Rate Base:"</formula>
    </cfRule>
  </conditionalFormatting>
  <conditionalFormatting sqref="B1114">
    <cfRule type="cellIs" dxfId="4610" priority="5043" stopIfTrue="1" operator="equal">
      <formula>"Adjustment to Income/Expense/Rate Base:"</formula>
    </cfRule>
  </conditionalFormatting>
  <conditionalFormatting sqref="B1106">
    <cfRule type="cellIs" dxfId="4609" priority="5041" stopIfTrue="1" operator="equal">
      <formula>"Title"</formula>
    </cfRule>
  </conditionalFormatting>
  <conditionalFormatting sqref="B1111">
    <cfRule type="cellIs" dxfId="4608" priority="5042" stopIfTrue="1" operator="equal">
      <formula>"Adjustment to Income/Expense/Rate Base:"</formula>
    </cfRule>
  </conditionalFormatting>
  <conditionalFormatting sqref="B1112">
    <cfRule type="cellIs" dxfId="4607" priority="5040" stopIfTrue="1" operator="equal">
      <formula>"Adjustment to Income/Expense/Rate Base:"</formula>
    </cfRule>
  </conditionalFormatting>
  <conditionalFormatting sqref="B1106">
    <cfRule type="cellIs" dxfId="4606" priority="5038" stopIfTrue="1" operator="equal">
      <formula>"Title"</formula>
    </cfRule>
  </conditionalFormatting>
  <conditionalFormatting sqref="B1111">
    <cfRule type="cellIs" dxfId="4605" priority="5039" stopIfTrue="1" operator="equal">
      <formula>"Adjustment to Income/Expense/Rate Base:"</formula>
    </cfRule>
  </conditionalFormatting>
  <conditionalFormatting sqref="B1112">
    <cfRule type="cellIs" dxfId="4604" priority="5037" stopIfTrue="1" operator="equal">
      <formula>"Adjustment to Income/Expense/Rate Base:"</formula>
    </cfRule>
  </conditionalFormatting>
  <conditionalFormatting sqref="B1104">
    <cfRule type="cellIs" dxfId="4603" priority="5035" stopIfTrue="1" operator="equal">
      <formula>"Title"</formula>
    </cfRule>
  </conditionalFormatting>
  <conditionalFormatting sqref="B1109">
    <cfRule type="cellIs" dxfId="4602" priority="5036" stopIfTrue="1" operator="equal">
      <formula>"Adjustment to Income/Expense/Rate Base:"</formula>
    </cfRule>
  </conditionalFormatting>
  <conditionalFormatting sqref="B1110">
    <cfRule type="cellIs" dxfId="4601" priority="5034" stopIfTrue="1" operator="equal">
      <formula>"Adjustment to Income/Expense/Rate Base:"</formula>
    </cfRule>
  </conditionalFormatting>
  <conditionalFormatting sqref="B1111">
    <cfRule type="cellIs" dxfId="4600" priority="5033" stopIfTrue="1" operator="equal">
      <formula>"Adjustment to Income/Expense/Rate Base:"</formula>
    </cfRule>
  </conditionalFormatting>
  <conditionalFormatting sqref="B1112">
    <cfRule type="cellIs" dxfId="4599" priority="5032" stopIfTrue="1" operator="equal">
      <formula>"Adjustment to Income/Expense/Rate Base:"</formula>
    </cfRule>
  </conditionalFormatting>
  <conditionalFormatting sqref="B1109">
    <cfRule type="cellIs" dxfId="4598" priority="5031" stopIfTrue="1" operator="equal">
      <formula>"Adjustment to Income/Expense/Rate Base:"</formula>
    </cfRule>
  </conditionalFormatting>
  <conditionalFormatting sqref="B1110">
    <cfRule type="cellIs" dxfId="4597" priority="5030" stopIfTrue="1" operator="equal">
      <formula>"Adjustment to Income/Expense/Rate Base:"</formula>
    </cfRule>
  </conditionalFormatting>
  <conditionalFormatting sqref="B1109">
    <cfRule type="cellIs" dxfId="4596" priority="5029" stopIfTrue="1" operator="equal">
      <formula>"Adjustment to Income/Expense/Rate Base:"</formula>
    </cfRule>
  </conditionalFormatting>
  <conditionalFormatting sqref="B1110">
    <cfRule type="cellIs" dxfId="4595" priority="5028" stopIfTrue="1" operator="equal">
      <formula>"Adjustment to Income/Expense/Rate Base:"</formula>
    </cfRule>
  </conditionalFormatting>
  <conditionalFormatting sqref="B1107">
    <cfRule type="cellIs" dxfId="4594" priority="5027" stopIfTrue="1" operator="equal">
      <formula>"Adjustment to Income/Expense/Rate Base:"</formula>
    </cfRule>
  </conditionalFormatting>
  <conditionalFormatting sqref="B1108">
    <cfRule type="cellIs" dxfId="4593" priority="5026" stopIfTrue="1" operator="equal">
      <formula>"Adjustment to Income/Expense/Rate Base:"</formula>
    </cfRule>
  </conditionalFormatting>
  <conditionalFormatting sqref="B1245">
    <cfRule type="cellIs" dxfId="4592" priority="5024" stopIfTrue="1" operator="equal">
      <formula>"Title"</formula>
    </cfRule>
  </conditionalFormatting>
  <conditionalFormatting sqref="B1251">
    <cfRule type="cellIs" dxfId="4591" priority="5023" stopIfTrue="1" operator="equal">
      <formula>"Adjustment to Income/Expense/Rate Base:"</formula>
    </cfRule>
  </conditionalFormatting>
  <conditionalFormatting sqref="B1243">
    <cfRule type="cellIs" dxfId="4590" priority="5021" stopIfTrue="1" operator="equal">
      <formula>"Title"</formula>
    </cfRule>
  </conditionalFormatting>
  <conditionalFormatting sqref="B1248">
    <cfRule type="cellIs" dxfId="4589" priority="5022" stopIfTrue="1" operator="equal">
      <formula>"Adjustment to Income/Expense/Rate Base:"</formula>
    </cfRule>
  </conditionalFormatting>
  <conditionalFormatting sqref="B1249">
    <cfRule type="cellIs" dxfId="4588" priority="5020" stopIfTrue="1" operator="equal">
      <formula>"Adjustment to Income/Expense/Rate Base:"</formula>
    </cfRule>
  </conditionalFormatting>
  <conditionalFormatting sqref="B1243">
    <cfRule type="cellIs" dxfId="4587" priority="5018" stopIfTrue="1" operator="equal">
      <formula>"Title"</formula>
    </cfRule>
  </conditionalFormatting>
  <conditionalFormatting sqref="B1248">
    <cfRule type="cellIs" dxfId="4586" priority="5019" stopIfTrue="1" operator="equal">
      <formula>"Adjustment to Income/Expense/Rate Base:"</formula>
    </cfRule>
  </conditionalFormatting>
  <conditionalFormatting sqref="B1249">
    <cfRule type="cellIs" dxfId="4585" priority="5017" stopIfTrue="1" operator="equal">
      <formula>"Adjustment to Income/Expense/Rate Base:"</formula>
    </cfRule>
  </conditionalFormatting>
  <conditionalFormatting sqref="B1241">
    <cfRule type="cellIs" dxfId="4584" priority="5015" stopIfTrue="1" operator="equal">
      <formula>"Title"</formula>
    </cfRule>
  </conditionalFormatting>
  <conditionalFormatting sqref="B1246">
    <cfRule type="cellIs" dxfId="4583" priority="5016" stopIfTrue="1" operator="equal">
      <formula>"Adjustment to Income/Expense/Rate Base:"</formula>
    </cfRule>
  </conditionalFormatting>
  <conditionalFormatting sqref="B1247">
    <cfRule type="cellIs" dxfId="4582" priority="5014" stopIfTrue="1" operator="equal">
      <formula>"Adjustment to Income/Expense/Rate Base:"</formula>
    </cfRule>
  </conditionalFormatting>
  <conditionalFormatting sqref="B1248">
    <cfRule type="cellIs" dxfId="4581" priority="5013" stopIfTrue="1" operator="equal">
      <formula>"Adjustment to Income/Expense/Rate Base:"</formula>
    </cfRule>
  </conditionalFormatting>
  <conditionalFormatting sqref="B1249">
    <cfRule type="cellIs" dxfId="4580" priority="5012" stopIfTrue="1" operator="equal">
      <formula>"Adjustment to Income/Expense/Rate Base:"</formula>
    </cfRule>
  </conditionalFormatting>
  <conditionalFormatting sqref="B1246">
    <cfRule type="cellIs" dxfId="4579" priority="5011" stopIfTrue="1" operator="equal">
      <formula>"Adjustment to Income/Expense/Rate Base:"</formula>
    </cfRule>
  </conditionalFormatting>
  <conditionalFormatting sqref="B1247">
    <cfRule type="cellIs" dxfId="4578" priority="5010" stopIfTrue="1" operator="equal">
      <formula>"Adjustment to Income/Expense/Rate Base:"</formula>
    </cfRule>
  </conditionalFormatting>
  <conditionalFormatting sqref="B1246">
    <cfRule type="cellIs" dxfId="4577" priority="5009" stopIfTrue="1" operator="equal">
      <formula>"Adjustment to Income/Expense/Rate Base:"</formula>
    </cfRule>
  </conditionalFormatting>
  <conditionalFormatting sqref="B1247">
    <cfRule type="cellIs" dxfId="4576" priority="5008" stopIfTrue="1" operator="equal">
      <formula>"Adjustment to Income/Expense/Rate Base:"</formula>
    </cfRule>
  </conditionalFormatting>
  <conditionalFormatting sqref="B1244">
    <cfRule type="cellIs" dxfId="4575" priority="5007" stopIfTrue="1" operator="equal">
      <formula>"Adjustment to Income/Expense/Rate Base:"</formula>
    </cfRule>
  </conditionalFormatting>
  <conditionalFormatting sqref="B1245">
    <cfRule type="cellIs" dxfId="4574" priority="5006" stopIfTrue="1" operator="equal">
      <formula>"Adjustment to Income/Expense/Rate Base:"</formula>
    </cfRule>
  </conditionalFormatting>
  <conditionalFormatting sqref="B1246">
    <cfRule type="cellIs" dxfId="4573" priority="5005" stopIfTrue="1" operator="equal">
      <formula>"Adjustment to Income/Expense/Rate Base:"</formula>
    </cfRule>
  </conditionalFormatting>
  <conditionalFormatting sqref="B1247">
    <cfRule type="cellIs" dxfId="4572" priority="5004" stopIfTrue="1" operator="equal">
      <formula>"Adjustment to Income/Expense/Rate Base:"</formula>
    </cfRule>
  </conditionalFormatting>
  <conditionalFormatting sqref="B1244">
    <cfRule type="cellIs" dxfId="4571" priority="5003" stopIfTrue="1" operator="equal">
      <formula>"Adjustment to Income/Expense/Rate Base:"</formula>
    </cfRule>
  </conditionalFormatting>
  <conditionalFormatting sqref="B1245">
    <cfRule type="cellIs" dxfId="4570" priority="5002" stopIfTrue="1" operator="equal">
      <formula>"Adjustment to Income/Expense/Rate Base:"</formula>
    </cfRule>
  </conditionalFormatting>
  <conditionalFormatting sqref="B1244">
    <cfRule type="cellIs" dxfId="4569" priority="5001" stopIfTrue="1" operator="equal">
      <formula>"Adjustment to Income/Expense/Rate Base:"</formula>
    </cfRule>
  </conditionalFormatting>
  <conditionalFormatting sqref="B1245">
    <cfRule type="cellIs" dxfId="4568" priority="5000" stopIfTrue="1" operator="equal">
      <formula>"Adjustment to Income/Expense/Rate Base:"</formula>
    </cfRule>
  </conditionalFormatting>
  <conditionalFormatting sqref="B1242">
    <cfRule type="cellIs" dxfId="4567" priority="4999" stopIfTrue="1" operator="equal">
      <formula>"Adjustment to Income/Expense/Rate Base:"</formula>
    </cfRule>
  </conditionalFormatting>
  <conditionalFormatting sqref="B1243">
    <cfRule type="cellIs" dxfId="4566" priority="4998" stopIfTrue="1" operator="equal">
      <formula>"Adjustment to Income/Expense/Rate Base:"</formula>
    </cfRule>
  </conditionalFormatting>
  <conditionalFormatting sqref="B1244">
    <cfRule type="cellIs" dxfId="4565" priority="4997" stopIfTrue="1" operator="equal">
      <formula>"Adjustment to Income/Expense/Rate Base:"</formula>
    </cfRule>
  </conditionalFormatting>
  <conditionalFormatting sqref="B1245">
    <cfRule type="cellIs" dxfId="4564" priority="4996" stopIfTrue="1" operator="equal">
      <formula>"Adjustment to Income/Expense/Rate Base:"</formula>
    </cfRule>
  </conditionalFormatting>
  <conditionalFormatting sqref="B1242">
    <cfRule type="cellIs" dxfId="4563" priority="4995" stopIfTrue="1" operator="equal">
      <formula>"Adjustment to Income/Expense/Rate Base:"</formula>
    </cfRule>
  </conditionalFormatting>
  <conditionalFormatting sqref="B1243">
    <cfRule type="cellIs" dxfId="4562" priority="4994" stopIfTrue="1" operator="equal">
      <formula>"Adjustment to Income/Expense/Rate Base:"</formula>
    </cfRule>
  </conditionalFormatting>
  <conditionalFormatting sqref="B1242">
    <cfRule type="cellIs" dxfId="4561" priority="4993" stopIfTrue="1" operator="equal">
      <formula>"Adjustment to Income/Expense/Rate Base:"</formula>
    </cfRule>
  </conditionalFormatting>
  <conditionalFormatting sqref="B1243">
    <cfRule type="cellIs" dxfId="4560" priority="4992" stopIfTrue="1" operator="equal">
      <formula>"Adjustment to Income/Expense/Rate Base:"</formula>
    </cfRule>
  </conditionalFormatting>
  <conditionalFormatting sqref="B1244">
    <cfRule type="cellIs" dxfId="4559" priority="4990" stopIfTrue="1" operator="equal">
      <formula>"Title"</formula>
    </cfRule>
  </conditionalFormatting>
  <conditionalFormatting sqref="B1249">
    <cfRule type="cellIs" dxfId="4558" priority="4991" stopIfTrue="1" operator="equal">
      <formula>"Adjustment to Income/Expense/Rate Base:"</formula>
    </cfRule>
  </conditionalFormatting>
  <conditionalFormatting sqref="B1242">
    <cfRule type="cellIs" dxfId="4557" priority="4987" stopIfTrue="1" operator="equal">
      <formula>"Title"</formula>
    </cfRule>
  </conditionalFormatting>
  <conditionalFormatting sqref="B1247">
    <cfRule type="cellIs" dxfId="4556" priority="4988" stopIfTrue="1" operator="equal">
      <formula>"Adjustment to Income/Expense/Rate Base:"</formula>
    </cfRule>
  </conditionalFormatting>
  <conditionalFormatting sqref="B1248">
    <cfRule type="cellIs" dxfId="4555" priority="4986" stopIfTrue="1" operator="equal">
      <formula>"Adjustment to Income/Expense/Rate Base:"</formula>
    </cfRule>
  </conditionalFormatting>
  <conditionalFormatting sqref="B1242">
    <cfRule type="cellIs" dxfId="4554" priority="4984" stopIfTrue="1" operator="equal">
      <formula>"Title"</formula>
    </cfRule>
  </conditionalFormatting>
  <conditionalFormatting sqref="B1247">
    <cfRule type="cellIs" dxfId="4553" priority="4985" stopIfTrue="1" operator="equal">
      <formula>"Adjustment to Income/Expense/Rate Base:"</formula>
    </cfRule>
  </conditionalFormatting>
  <conditionalFormatting sqref="B1248">
    <cfRule type="cellIs" dxfId="4552" priority="4983" stopIfTrue="1" operator="equal">
      <formula>"Adjustment to Income/Expense/Rate Base:"</formula>
    </cfRule>
  </conditionalFormatting>
  <conditionalFormatting sqref="B1240">
    <cfRule type="cellIs" dxfId="4551" priority="4981" stopIfTrue="1" operator="equal">
      <formula>"Title"</formula>
    </cfRule>
  </conditionalFormatting>
  <conditionalFormatting sqref="B1245">
    <cfRule type="cellIs" dxfId="4550" priority="4982" stopIfTrue="1" operator="equal">
      <formula>"Adjustment to Income/Expense/Rate Base:"</formula>
    </cfRule>
  </conditionalFormatting>
  <conditionalFormatting sqref="B1246">
    <cfRule type="cellIs" dxfId="4549" priority="4980" stopIfTrue="1" operator="equal">
      <formula>"Adjustment to Income/Expense/Rate Base:"</formula>
    </cfRule>
  </conditionalFormatting>
  <conditionalFormatting sqref="B1247">
    <cfRule type="cellIs" dxfId="4548" priority="4979" stopIfTrue="1" operator="equal">
      <formula>"Adjustment to Income/Expense/Rate Base:"</formula>
    </cfRule>
  </conditionalFormatting>
  <conditionalFormatting sqref="B1248">
    <cfRule type="cellIs" dxfId="4547" priority="4978" stopIfTrue="1" operator="equal">
      <formula>"Adjustment to Income/Expense/Rate Base:"</formula>
    </cfRule>
  </conditionalFormatting>
  <conditionalFormatting sqref="B1245">
    <cfRule type="cellIs" dxfId="4546" priority="4977" stopIfTrue="1" operator="equal">
      <formula>"Adjustment to Income/Expense/Rate Base:"</formula>
    </cfRule>
  </conditionalFormatting>
  <conditionalFormatting sqref="B1246">
    <cfRule type="cellIs" dxfId="4545" priority="4976" stopIfTrue="1" operator="equal">
      <formula>"Adjustment to Income/Expense/Rate Base:"</formula>
    </cfRule>
  </conditionalFormatting>
  <conditionalFormatting sqref="B1245">
    <cfRule type="cellIs" dxfId="4544" priority="4975" stopIfTrue="1" operator="equal">
      <formula>"Adjustment to Income/Expense/Rate Base:"</formula>
    </cfRule>
  </conditionalFormatting>
  <conditionalFormatting sqref="B1246">
    <cfRule type="cellIs" dxfId="4543" priority="4974" stopIfTrue="1" operator="equal">
      <formula>"Adjustment to Income/Expense/Rate Base:"</formula>
    </cfRule>
  </conditionalFormatting>
  <conditionalFormatting sqref="B1243">
    <cfRule type="cellIs" dxfId="4542" priority="4973" stopIfTrue="1" operator="equal">
      <formula>"Adjustment to Income/Expense/Rate Base:"</formula>
    </cfRule>
  </conditionalFormatting>
  <conditionalFormatting sqref="B1244">
    <cfRule type="cellIs" dxfId="4541" priority="4972" stopIfTrue="1" operator="equal">
      <formula>"Adjustment to Income/Expense/Rate Base:"</formula>
    </cfRule>
  </conditionalFormatting>
  <conditionalFormatting sqref="B1245">
    <cfRule type="cellIs" dxfId="4540" priority="4971" stopIfTrue="1" operator="equal">
      <formula>"Adjustment to Income/Expense/Rate Base:"</formula>
    </cfRule>
  </conditionalFormatting>
  <conditionalFormatting sqref="B1246">
    <cfRule type="cellIs" dxfId="4539" priority="4970" stopIfTrue="1" operator="equal">
      <formula>"Adjustment to Income/Expense/Rate Base:"</formula>
    </cfRule>
  </conditionalFormatting>
  <conditionalFormatting sqref="B1243">
    <cfRule type="cellIs" dxfId="4538" priority="4969" stopIfTrue="1" operator="equal">
      <formula>"Adjustment to Income/Expense/Rate Base:"</formula>
    </cfRule>
  </conditionalFormatting>
  <conditionalFormatting sqref="B1244">
    <cfRule type="cellIs" dxfId="4537" priority="4968" stopIfTrue="1" operator="equal">
      <formula>"Adjustment to Income/Expense/Rate Base:"</formula>
    </cfRule>
  </conditionalFormatting>
  <conditionalFormatting sqref="B1243">
    <cfRule type="cellIs" dxfId="4536" priority="4967" stopIfTrue="1" operator="equal">
      <formula>"Adjustment to Income/Expense/Rate Base:"</formula>
    </cfRule>
  </conditionalFormatting>
  <conditionalFormatting sqref="B1244">
    <cfRule type="cellIs" dxfId="4535" priority="4966" stopIfTrue="1" operator="equal">
      <formula>"Adjustment to Income/Expense/Rate Base:"</formula>
    </cfRule>
  </conditionalFormatting>
  <conditionalFormatting sqref="B1241">
    <cfRule type="cellIs" dxfId="4534" priority="4965" stopIfTrue="1" operator="equal">
      <formula>"Adjustment to Income/Expense/Rate Base:"</formula>
    </cfRule>
  </conditionalFormatting>
  <conditionalFormatting sqref="B1242">
    <cfRule type="cellIs" dxfId="4533" priority="4964" stopIfTrue="1" operator="equal">
      <formula>"Adjustment to Income/Expense/Rate Base:"</formula>
    </cfRule>
  </conditionalFormatting>
  <conditionalFormatting sqref="B1243">
    <cfRule type="cellIs" dxfId="4532" priority="4963" stopIfTrue="1" operator="equal">
      <formula>"Adjustment to Income/Expense/Rate Base:"</formula>
    </cfRule>
  </conditionalFormatting>
  <conditionalFormatting sqref="B1244">
    <cfRule type="cellIs" dxfId="4531" priority="4962" stopIfTrue="1" operator="equal">
      <formula>"Adjustment to Income/Expense/Rate Base:"</formula>
    </cfRule>
  </conditionalFormatting>
  <conditionalFormatting sqref="B1241">
    <cfRule type="cellIs" dxfId="4530" priority="4961" stopIfTrue="1" operator="equal">
      <formula>"Adjustment to Income/Expense/Rate Base:"</formula>
    </cfRule>
  </conditionalFormatting>
  <conditionalFormatting sqref="B1242">
    <cfRule type="cellIs" dxfId="4529" priority="4960" stopIfTrue="1" operator="equal">
      <formula>"Adjustment to Income/Expense/Rate Base:"</formula>
    </cfRule>
  </conditionalFormatting>
  <conditionalFormatting sqref="B1241">
    <cfRule type="cellIs" dxfId="4528" priority="4959" stopIfTrue="1" operator="equal">
      <formula>"Adjustment to Income/Expense/Rate Base:"</formula>
    </cfRule>
  </conditionalFormatting>
  <conditionalFormatting sqref="B1242">
    <cfRule type="cellIs" dxfId="4527" priority="4958" stopIfTrue="1" operator="equal">
      <formula>"Adjustment to Income/Expense/Rate Base:"</formula>
    </cfRule>
  </conditionalFormatting>
  <conditionalFormatting sqref="B1312">
    <cfRule type="cellIs" dxfId="4526" priority="4956" stopIfTrue="1" operator="equal">
      <formula>"Title"</formula>
    </cfRule>
  </conditionalFormatting>
  <conditionalFormatting sqref="B1317">
    <cfRule type="cellIs" dxfId="4525" priority="4957" stopIfTrue="1" operator="equal">
      <formula>"Adjustment to Income/Expense/Rate Base:"</formula>
    </cfRule>
  </conditionalFormatting>
  <conditionalFormatting sqref="B1318">
    <cfRule type="cellIs" dxfId="4524" priority="4955" stopIfTrue="1" operator="equal">
      <formula>"Adjustment to Income/Expense/Rate Base:"</formula>
    </cfRule>
  </conditionalFormatting>
  <conditionalFormatting sqref="B1310">
    <cfRule type="cellIs" dxfId="4523" priority="4953" stopIfTrue="1" operator="equal">
      <formula>"Title"</formula>
    </cfRule>
  </conditionalFormatting>
  <conditionalFormatting sqref="B1315">
    <cfRule type="cellIs" dxfId="4522" priority="4954" stopIfTrue="1" operator="equal">
      <formula>"Adjustment to Income/Expense/Rate Base:"</formula>
    </cfRule>
  </conditionalFormatting>
  <conditionalFormatting sqref="B1316">
    <cfRule type="cellIs" dxfId="4521" priority="4952" stopIfTrue="1" operator="equal">
      <formula>"Adjustment to Income/Expense/Rate Base:"</formula>
    </cfRule>
  </conditionalFormatting>
  <conditionalFormatting sqref="B1310">
    <cfRule type="cellIs" dxfId="4520" priority="4950" stopIfTrue="1" operator="equal">
      <formula>"Title"</formula>
    </cfRule>
  </conditionalFormatting>
  <conditionalFormatting sqref="B1315">
    <cfRule type="cellIs" dxfId="4519" priority="4951" stopIfTrue="1" operator="equal">
      <formula>"Adjustment to Income/Expense/Rate Base:"</formula>
    </cfRule>
  </conditionalFormatting>
  <conditionalFormatting sqref="B1316">
    <cfRule type="cellIs" dxfId="4518" priority="4949" stopIfTrue="1" operator="equal">
      <formula>"Adjustment to Income/Expense/Rate Base:"</formula>
    </cfRule>
  </conditionalFormatting>
  <conditionalFormatting sqref="B1308">
    <cfRule type="cellIs" dxfId="4517" priority="4947" stopIfTrue="1" operator="equal">
      <formula>"Title"</formula>
    </cfRule>
  </conditionalFormatting>
  <conditionalFormatting sqref="B1313">
    <cfRule type="cellIs" dxfId="4516" priority="4948" stopIfTrue="1" operator="equal">
      <formula>"Adjustment to Income/Expense/Rate Base:"</formula>
    </cfRule>
  </conditionalFormatting>
  <conditionalFormatting sqref="B1314">
    <cfRule type="cellIs" dxfId="4515" priority="4946" stopIfTrue="1" operator="equal">
      <formula>"Adjustment to Income/Expense/Rate Base:"</formula>
    </cfRule>
  </conditionalFormatting>
  <conditionalFormatting sqref="B1315">
    <cfRule type="cellIs" dxfId="4514" priority="4945" stopIfTrue="1" operator="equal">
      <formula>"Adjustment to Income/Expense/Rate Base:"</formula>
    </cfRule>
  </conditionalFormatting>
  <conditionalFormatting sqref="B1316">
    <cfRule type="cellIs" dxfId="4513" priority="4944" stopIfTrue="1" operator="equal">
      <formula>"Adjustment to Income/Expense/Rate Base:"</formula>
    </cfRule>
  </conditionalFormatting>
  <conditionalFormatting sqref="B1313">
    <cfRule type="cellIs" dxfId="4512" priority="4943" stopIfTrue="1" operator="equal">
      <formula>"Adjustment to Income/Expense/Rate Base:"</formula>
    </cfRule>
  </conditionalFormatting>
  <conditionalFormatting sqref="B1314">
    <cfRule type="cellIs" dxfId="4511" priority="4942" stopIfTrue="1" operator="equal">
      <formula>"Adjustment to Income/Expense/Rate Base:"</formula>
    </cfRule>
  </conditionalFormatting>
  <conditionalFormatting sqref="B1313">
    <cfRule type="cellIs" dxfId="4510" priority="4941" stopIfTrue="1" operator="equal">
      <formula>"Adjustment to Income/Expense/Rate Base:"</formula>
    </cfRule>
  </conditionalFormatting>
  <conditionalFormatting sqref="B1314">
    <cfRule type="cellIs" dxfId="4509" priority="4940" stopIfTrue="1" operator="equal">
      <formula>"Adjustment to Income/Expense/Rate Base:"</formula>
    </cfRule>
  </conditionalFormatting>
  <conditionalFormatting sqref="B1311">
    <cfRule type="cellIs" dxfId="4508" priority="4939" stopIfTrue="1" operator="equal">
      <formula>"Adjustment to Income/Expense/Rate Base:"</formula>
    </cfRule>
  </conditionalFormatting>
  <conditionalFormatting sqref="B1312">
    <cfRule type="cellIs" dxfId="4507" priority="4938" stopIfTrue="1" operator="equal">
      <formula>"Adjustment to Income/Expense/Rate Base:"</formula>
    </cfRule>
  </conditionalFormatting>
  <conditionalFormatting sqref="B1516">
    <cfRule type="cellIs" dxfId="4506" priority="4936" stopIfTrue="1" operator="equal">
      <formula>"Title"</formula>
    </cfRule>
  </conditionalFormatting>
  <conditionalFormatting sqref="B1521">
    <cfRule type="cellIs" dxfId="4505" priority="4937" stopIfTrue="1" operator="equal">
      <formula>"Adjustment to Income/Expense/Rate Base:"</formula>
    </cfRule>
  </conditionalFormatting>
  <conditionalFormatting sqref="B1522">
    <cfRule type="cellIs" dxfId="4504" priority="4935" stopIfTrue="1" operator="equal">
      <formula>"Adjustment to Income/Expense/Rate Base:"</formula>
    </cfRule>
  </conditionalFormatting>
  <conditionalFormatting sqref="B1514">
    <cfRule type="cellIs" dxfId="4503" priority="4933" stopIfTrue="1" operator="equal">
      <formula>"Title"</formula>
    </cfRule>
  </conditionalFormatting>
  <conditionalFormatting sqref="B1519">
    <cfRule type="cellIs" dxfId="4502" priority="4934" stopIfTrue="1" operator="equal">
      <formula>"Adjustment to Income/Expense/Rate Base:"</formula>
    </cfRule>
  </conditionalFormatting>
  <conditionalFormatting sqref="B1520">
    <cfRule type="cellIs" dxfId="4501" priority="4932" stopIfTrue="1" operator="equal">
      <formula>"Adjustment to Income/Expense/Rate Base:"</formula>
    </cfRule>
  </conditionalFormatting>
  <conditionalFormatting sqref="B1514">
    <cfRule type="cellIs" dxfId="4500" priority="4930" stopIfTrue="1" operator="equal">
      <formula>"Title"</formula>
    </cfRule>
  </conditionalFormatting>
  <conditionalFormatting sqref="B1519">
    <cfRule type="cellIs" dxfId="4499" priority="4931" stopIfTrue="1" operator="equal">
      <formula>"Adjustment to Income/Expense/Rate Base:"</formula>
    </cfRule>
  </conditionalFormatting>
  <conditionalFormatting sqref="B1520">
    <cfRule type="cellIs" dxfId="4498" priority="4929" stopIfTrue="1" operator="equal">
      <formula>"Adjustment to Income/Expense/Rate Base:"</formula>
    </cfRule>
  </conditionalFormatting>
  <conditionalFormatting sqref="B1512">
    <cfRule type="cellIs" dxfId="4497" priority="4927" stopIfTrue="1" operator="equal">
      <formula>"Title"</formula>
    </cfRule>
  </conditionalFormatting>
  <conditionalFormatting sqref="B1517">
    <cfRule type="cellIs" dxfId="4496" priority="4928" stopIfTrue="1" operator="equal">
      <formula>"Adjustment to Income/Expense/Rate Base:"</formula>
    </cfRule>
  </conditionalFormatting>
  <conditionalFormatting sqref="B1518">
    <cfRule type="cellIs" dxfId="4495" priority="4926" stopIfTrue="1" operator="equal">
      <formula>"Adjustment to Income/Expense/Rate Base:"</formula>
    </cfRule>
  </conditionalFormatting>
  <conditionalFormatting sqref="B1519">
    <cfRule type="cellIs" dxfId="4494" priority="4925" stopIfTrue="1" operator="equal">
      <formula>"Adjustment to Income/Expense/Rate Base:"</formula>
    </cfRule>
  </conditionalFormatting>
  <conditionalFormatting sqref="B1520">
    <cfRule type="cellIs" dxfId="4493" priority="4924" stopIfTrue="1" operator="equal">
      <formula>"Adjustment to Income/Expense/Rate Base:"</formula>
    </cfRule>
  </conditionalFormatting>
  <conditionalFormatting sqref="B1517">
    <cfRule type="cellIs" dxfId="4492" priority="4923" stopIfTrue="1" operator="equal">
      <formula>"Adjustment to Income/Expense/Rate Base:"</formula>
    </cfRule>
  </conditionalFormatting>
  <conditionalFormatting sqref="B1518">
    <cfRule type="cellIs" dxfId="4491" priority="4922" stopIfTrue="1" operator="equal">
      <formula>"Adjustment to Income/Expense/Rate Base:"</formula>
    </cfRule>
  </conditionalFormatting>
  <conditionalFormatting sqref="B1517">
    <cfRule type="cellIs" dxfId="4490" priority="4921" stopIfTrue="1" operator="equal">
      <formula>"Adjustment to Income/Expense/Rate Base:"</formula>
    </cfRule>
  </conditionalFormatting>
  <conditionalFormatting sqref="B1518">
    <cfRule type="cellIs" dxfId="4489" priority="4920" stopIfTrue="1" operator="equal">
      <formula>"Adjustment to Income/Expense/Rate Base:"</formula>
    </cfRule>
  </conditionalFormatting>
  <conditionalFormatting sqref="B1515">
    <cfRule type="cellIs" dxfId="4488" priority="4919" stopIfTrue="1" operator="equal">
      <formula>"Adjustment to Income/Expense/Rate Base:"</formula>
    </cfRule>
  </conditionalFormatting>
  <conditionalFormatting sqref="B1516">
    <cfRule type="cellIs" dxfId="4487" priority="4918" stopIfTrue="1" operator="equal">
      <formula>"Adjustment to Income/Expense/Rate Base:"</formula>
    </cfRule>
  </conditionalFormatting>
  <conditionalFormatting sqref="B1993">
    <cfRule type="cellIs" dxfId="4486" priority="4916" stopIfTrue="1" operator="equal">
      <formula>"Title"</formula>
    </cfRule>
  </conditionalFormatting>
  <conditionalFormatting sqref="B2002:B2003">
    <cfRule type="cellIs" dxfId="4485" priority="4915" stopIfTrue="1" operator="equal">
      <formula>"Adjustment to Income/Expense/Rate Base:"</formula>
    </cfRule>
  </conditionalFormatting>
  <conditionalFormatting sqref="B1043:B1045">
    <cfRule type="cellIs" dxfId="4484" priority="4913" stopIfTrue="1" operator="equal">
      <formula>"Adjustment to Income/Expense/Rate Base:"</formula>
    </cfRule>
  </conditionalFormatting>
  <conditionalFormatting sqref="B1725">
    <cfRule type="cellIs" dxfId="4483" priority="4912" stopIfTrue="1" operator="equal">
      <formula>"Adjustment to Income/Expense/Rate Base:"</formula>
    </cfRule>
  </conditionalFormatting>
  <conditionalFormatting sqref="B1737">
    <cfRule type="cellIs" dxfId="4482" priority="4910" stopIfTrue="1" operator="equal">
      <formula>"Adjustment to Income/Expense/Rate Base:"</formula>
    </cfRule>
  </conditionalFormatting>
  <conditionalFormatting sqref="B1736">
    <cfRule type="cellIs" dxfId="4481" priority="4909" stopIfTrue="1" operator="equal">
      <formula>"Adjustment to Income/Expense/Rate Base:"</formula>
    </cfRule>
  </conditionalFormatting>
  <conditionalFormatting sqref="B1372">
    <cfRule type="cellIs" dxfId="4480" priority="4908" stopIfTrue="1" operator="equal">
      <formula>"Title"</formula>
    </cfRule>
  </conditionalFormatting>
  <conditionalFormatting sqref="B1377">
    <cfRule type="cellIs" dxfId="4479" priority="4907" stopIfTrue="1" operator="equal">
      <formula>"Adjustment to Income/Expense/Rate Base:"</formula>
    </cfRule>
  </conditionalFormatting>
  <conditionalFormatting sqref="B1384 B1381 B1378">
    <cfRule type="cellIs" dxfId="4478" priority="4905" stopIfTrue="1" operator="equal">
      <formula>"Title"</formula>
    </cfRule>
  </conditionalFormatting>
  <conditionalFormatting sqref="B1386">
    <cfRule type="cellIs" dxfId="4477" priority="4906" stopIfTrue="1" operator="equal">
      <formula>"Adjustment to Income/Expense/Rate Base:"</formula>
    </cfRule>
  </conditionalFormatting>
  <conditionalFormatting sqref="B1378">
    <cfRule type="cellIs" dxfId="4476" priority="4904" stopIfTrue="1" operator="equal">
      <formula>"Adjustment to Income/Expense/Rate Base:"</formula>
    </cfRule>
  </conditionalFormatting>
  <conditionalFormatting sqref="B1385 B1382 B1379">
    <cfRule type="cellIs" dxfId="4475" priority="4902" stopIfTrue="1" operator="equal">
      <formula>"Title"</formula>
    </cfRule>
  </conditionalFormatting>
  <conditionalFormatting sqref="B1387">
    <cfRule type="cellIs" dxfId="4474" priority="4903" stopIfTrue="1" operator="equal">
      <formula>"Adjustment to Income/Expense/Rate Base:"</formula>
    </cfRule>
  </conditionalFormatting>
  <conditionalFormatting sqref="B1374">
    <cfRule type="cellIs" dxfId="4473" priority="4901" stopIfTrue="1" operator="equal">
      <formula>"Title"</formula>
    </cfRule>
  </conditionalFormatting>
  <conditionalFormatting sqref="B1379">
    <cfRule type="cellIs" dxfId="4472" priority="4900" stopIfTrue="1" operator="equal">
      <formula>"Adjustment to Income/Expense/Rate Base:"</formula>
    </cfRule>
  </conditionalFormatting>
  <conditionalFormatting sqref="B1386 B1377 B1383 B1380">
    <cfRule type="cellIs" dxfId="4471" priority="4898" stopIfTrue="1" operator="equal">
      <formula>"Title"</formula>
    </cfRule>
  </conditionalFormatting>
  <conditionalFormatting sqref="B1388">
    <cfRule type="cellIs" dxfId="4470" priority="4899" stopIfTrue="1" operator="equal">
      <formula>"Adjustment to Income/Expense/Rate Base:"</formula>
    </cfRule>
  </conditionalFormatting>
  <conditionalFormatting sqref="B1380">
    <cfRule type="cellIs" dxfId="4469" priority="4897" stopIfTrue="1" operator="equal">
      <formula>"Adjustment to Income/Expense/Rate Base:"</formula>
    </cfRule>
  </conditionalFormatting>
  <conditionalFormatting sqref="B1388">
    <cfRule type="cellIs" dxfId="4468" priority="4896" stopIfTrue="1" operator="equal">
      <formula>"Adjustment to Income/Expense/Rate Base:"</formula>
    </cfRule>
  </conditionalFormatting>
  <conditionalFormatting sqref="B1380">
    <cfRule type="cellIs" dxfId="4467" priority="4895" stopIfTrue="1" operator="equal">
      <formula>"Adjustment to Income/Expense/Rate Base:"</formula>
    </cfRule>
  </conditionalFormatting>
  <conditionalFormatting sqref="B1389">
    <cfRule type="cellIs" dxfId="4466" priority="4894" stopIfTrue="1" operator="equal">
      <formula>"Adjustment to Income/Expense/Rate Base:"</formula>
    </cfRule>
  </conditionalFormatting>
  <conditionalFormatting sqref="B1381">
    <cfRule type="cellIs" dxfId="4465" priority="4893" stopIfTrue="1" operator="equal">
      <formula>"Adjustment to Income/Expense/Rate Base:"</formula>
    </cfRule>
  </conditionalFormatting>
  <conditionalFormatting sqref="B1390">
    <cfRule type="cellIs" dxfId="4464" priority="4892" stopIfTrue="1" operator="equal">
      <formula>"Adjustment to Income/Expense/Rate Base:"</formula>
    </cfRule>
  </conditionalFormatting>
  <conditionalFormatting sqref="B1382">
    <cfRule type="cellIs" dxfId="4463" priority="4891" stopIfTrue="1" operator="equal">
      <formula>"Adjustment to Income/Expense/Rate Base:"</formula>
    </cfRule>
  </conditionalFormatting>
  <conditionalFormatting sqref="B1391">
    <cfRule type="cellIs" dxfId="4462" priority="4890" stopIfTrue="1" operator="equal">
      <formula>"Adjustment to Income/Expense/Rate Base:"</formula>
    </cfRule>
  </conditionalFormatting>
  <conditionalFormatting sqref="B1383">
    <cfRule type="cellIs" dxfId="4461" priority="4889" stopIfTrue="1" operator="equal">
      <formula>"Adjustment to Income/Expense/Rate Base:"</formula>
    </cfRule>
  </conditionalFormatting>
  <conditionalFormatting sqref="B1375">
    <cfRule type="cellIs" dxfId="4460" priority="4888" stopIfTrue="1" operator="equal">
      <formula>"Title"</formula>
    </cfRule>
  </conditionalFormatting>
  <conditionalFormatting sqref="B1384 B1381 B1378">
    <cfRule type="cellIs" dxfId="4459" priority="4886" stopIfTrue="1" operator="equal">
      <formula>"Title"</formula>
    </cfRule>
  </conditionalFormatting>
  <conditionalFormatting sqref="B1386">
    <cfRule type="cellIs" dxfId="4458" priority="4887" stopIfTrue="1" operator="equal">
      <formula>"Adjustment to Income/Expense/Rate Base:"</formula>
    </cfRule>
  </conditionalFormatting>
  <conditionalFormatting sqref="B1378">
    <cfRule type="cellIs" dxfId="4457" priority="4885" stopIfTrue="1" operator="equal">
      <formula>"Adjustment to Income/Expense/Rate Base:"</formula>
    </cfRule>
  </conditionalFormatting>
  <conditionalFormatting sqref="B1385 B1382 B1379">
    <cfRule type="cellIs" dxfId="4456" priority="4883" stopIfTrue="1" operator="equal">
      <formula>"Title"</formula>
    </cfRule>
  </conditionalFormatting>
  <conditionalFormatting sqref="B1387">
    <cfRule type="cellIs" dxfId="4455" priority="4884" stopIfTrue="1" operator="equal">
      <formula>"Adjustment to Income/Expense/Rate Base:"</formula>
    </cfRule>
  </conditionalFormatting>
  <conditionalFormatting sqref="B1379">
    <cfRule type="cellIs" dxfId="4454" priority="4882" stopIfTrue="1" operator="equal">
      <formula>"Adjustment to Income/Expense/Rate Base:"</formula>
    </cfRule>
  </conditionalFormatting>
  <conditionalFormatting sqref="B1386 B1377 B1383 B1380">
    <cfRule type="cellIs" dxfId="4453" priority="4880" stopIfTrue="1" operator="equal">
      <formula>"Title"</formula>
    </cfRule>
  </conditionalFormatting>
  <conditionalFormatting sqref="B1388">
    <cfRule type="cellIs" dxfId="4452" priority="4881" stopIfTrue="1" operator="equal">
      <formula>"Adjustment to Income/Expense/Rate Base:"</formula>
    </cfRule>
  </conditionalFormatting>
  <conditionalFormatting sqref="B1380">
    <cfRule type="cellIs" dxfId="4451" priority="4879" stopIfTrue="1" operator="equal">
      <formula>"Adjustment to Income/Expense/Rate Base:"</formula>
    </cfRule>
  </conditionalFormatting>
  <conditionalFormatting sqref="B1387 B1378 B1384 B1381">
    <cfRule type="cellIs" dxfId="4450" priority="4877" stopIfTrue="1" operator="equal">
      <formula>"Title"</formula>
    </cfRule>
  </conditionalFormatting>
  <conditionalFormatting sqref="B1389">
    <cfRule type="cellIs" dxfId="4449" priority="4878" stopIfTrue="1" operator="equal">
      <formula>"Adjustment to Income/Expense/Rate Base:"</formula>
    </cfRule>
  </conditionalFormatting>
  <conditionalFormatting sqref="B1381">
    <cfRule type="cellIs" dxfId="4448" priority="4876" stopIfTrue="1" operator="equal">
      <formula>"Adjustment to Income/Expense/Rate Base:"</formula>
    </cfRule>
  </conditionalFormatting>
  <conditionalFormatting sqref="B1389">
    <cfRule type="cellIs" dxfId="4447" priority="4875" stopIfTrue="1" operator="equal">
      <formula>"Adjustment to Income/Expense/Rate Base:"</formula>
    </cfRule>
  </conditionalFormatting>
  <conditionalFormatting sqref="B1381">
    <cfRule type="cellIs" dxfId="4446" priority="4874" stopIfTrue="1" operator="equal">
      <formula>"Adjustment to Income/Expense/Rate Base:"</formula>
    </cfRule>
  </conditionalFormatting>
  <conditionalFormatting sqref="B1390">
    <cfRule type="cellIs" dxfId="4445" priority="4873" stopIfTrue="1" operator="equal">
      <formula>"Adjustment to Income/Expense/Rate Base:"</formula>
    </cfRule>
  </conditionalFormatting>
  <conditionalFormatting sqref="B1382">
    <cfRule type="cellIs" dxfId="4444" priority="4872" stopIfTrue="1" operator="equal">
      <formula>"Adjustment to Income/Expense/Rate Base:"</formula>
    </cfRule>
  </conditionalFormatting>
  <conditionalFormatting sqref="B1391">
    <cfRule type="cellIs" dxfId="4443" priority="4871" stopIfTrue="1" operator="equal">
      <formula>"Adjustment to Income/Expense/Rate Base:"</formula>
    </cfRule>
  </conditionalFormatting>
  <conditionalFormatting sqref="B1383">
    <cfRule type="cellIs" dxfId="4442" priority="4870" stopIfTrue="1" operator="equal">
      <formula>"Adjustment to Income/Expense/Rate Base:"</formula>
    </cfRule>
  </conditionalFormatting>
  <conditionalFormatting sqref="B1392">
    <cfRule type="cellIs" dxfId="4441" priority="4869" stopIfTrue="1" operator="equal">
      <formula>"Adjustment to Income/Expense/Rate Base:"</formula>
    </cfRule>
  </conditionalFormatting>
  <conditionalFormatting sqref="B1384">
    <cfRule type="cellIs" dxfId="4440" priority="4868" stopIfTrue="1" operator="equal">
      <formula>"Adjustment to Income/Expense/Rate Base:"</formula>
    </cfRule>
  </conditionalFormatting>
  <conditionalFormatting sqref="B1384 B1381 B1378">
    <cfRule type="cellIs" dxfId="4439" priority="4866" stopIfTrue="1" operator="equal">
      <formula>"Title"</formula>
    </cfRule>
  </conditionalFormatting>
  <conditionalFormatting sqref="B1386">
    <cfRule type="cellIs" dxfId="4438" priority="4867" stopIfTrue="1" operator="equal">
      <formula>"Adjustment to Income/Expense/Rate Base:"</formula>
    </cfRule>
  </conditionalFormatting>
  <conditionalFormatting sqref="B1373">
    <cfRule type="cellIs" dxfId="4437" priority="4865" stopIfTrue="1" operator="equal">
      <formula>"Title"</formula>
    </cfRule>
  </conditionalFormatting>
  <conditionalFormatting sqref="B1378">
    <cfRule type="cellIs" dxfId="4436" priority="4864" stopIfTrue="1" operator="equal">
      <formula>"Adjustment to Income/Expense/Rate Base:"</formula>
    </cfRule>
  </conditionalFormatting>
  <conditionalFormatting sqref="B1385 B1382 B1379">
    <cfRule type="cellIs" dxfId="4435" priority="4862" stopIfTrue="1" operator="equal">
      <formula>"Title"</formula>
    </cfRule>
  </conditionalFormatting>
  <conditionalFormatting sqref="B1387">
    <cfRule type="cellIs" dxfId="4434" priority="4863" stopIfTrue="1" operator="equal">
      <formula>"Adjustment to Income/Expense/Rate Base:"</formula>
    </cfRule>
  </conditionalFormatting>
  <conditionalFormatting sqref="B1379">
    <cfRule type="cellIs" dxfId="4433" priority="4861" stopIfTrue="1" operator="equal">
      <formula>"Adjustment to Income/Expense/Rate Base:"</formula>
    </cfRule>
  </conditionalFormatting>
  <conditionalFormatting sqref="B1386 B1377 B1383 B1380">
    <cfRule type="cellIs" dxfId="4432" priority="4859" stopIfTrue="1" operator="equal">
      <formula>"Title"</formula>
    </cfRule>
  </conditionalFormatting>
  <conditionalFormatting sqref="B1388">
    <cfRule type="cellIs" dxfId="4431" priority="4860" stopIfTrue="1" operator="equal">
      <formula>"Adjustment to Income/Expense/Rate Base:"</formula>
    </cfRule>
  </conditionalFormatting>
  <conditionalFormatting sqref="B1375">
    <cfRule type="cellIs" dxfId="4430" priority="4858" stopIfTrue="1" operator="equal">
      <formula>"Title"</formula>
    </cfRule>
  </conditionalFormatting>
  <conditionalFormatting sqref="B1380">
    <cfRule type="cellIs" dxfId="4429" priority="4857" stopIfTrue="1" operator="equal">
      <formula>"Adjustment to Income/Expense/Rate Base:"</formula>
    </cfRule>
  </conditionalFormatting>
  <conditionalFormatting sqref="B1387 B1378 B1384 B1381">
    <cfRule type="cellIs" dxfId="4428" priority="4855" stopIfTrue="1" operator="equal">
      <formula>"Title"</formula>
    </cfRule>
  </conditionalFormatting>
  <conditionalFormatting sqref="B1389">
    <cfRule type="cellIs" dxfId="4427" priority="4856" stopIfTrue="1" operator="equal">
      <formula>"Adjustment to Income/Expense/Rate Base:"</formula>
    </cfRule>
  </conditionalFormatting>
  <conditionalFormatting sqref="B1381">
    <cfRule type="cellIs" dxfId="4426" priority="4854" stopIfTrue="1" operator="equal">
      <formula>"Adjustment to Income/Expense/Rate Base:"</formula>
    </cfRule>
  </conditionalFormatting>
  <conditionalFormatting sqref="B1389">
    <cfRule type="cellIs" dxfId="4425" priority="4853" stopIfTrue="1" operator="equal">
      <formula>"Adjustment to Income/Expense/Rate Base:"</formula>
    </cfRule>
  </conditionalFormatting>
  <conditionalFormatting sqref="B1381">
    <cfRule type="cellIs" dxfId="4424" priority="4852" stopIfTrue="1" operator="equal">
      <formula>"Adjustment to Income/Expense/Rate Base:"</formula>
    </cfRule>
  </conditionalFormatting>
  <conditionalFormatting sqref="B1390">
    <cfRule type="cellIs" dxfId="4423" priority="4851" stopIfTrue="1" operator="equal">
      <formula>"Adjustment to Income/Expense/Rate Base:"</formula>
    </cfRule>
  </conditionalFormatting>
  <conditionalFormatting sqref="B1382">
    <cfRule type="cellIs" dxfId="4422" priority="4850" stopIfTrue="1" operator="equal">
      <formula>"Adjustment to Income/Expense/Rate Base:"</formula>
    </cfRule>
  </conditionalFormatting>
  <conditionalFormatting sqref="B1391">
    <cfRule type="cellIs" dxfId="4421" priority="4849" stopIfTrue="1" operator="equal">
      <formula>"Adjustment to Income/Expense/Rate Base:"</formula>
    </cfRule>
  </conditionalFormatting>
  <conditionalFormatting sqref="B1383">
    <cfRule type="cellIs" dxfId="4420" priority="4848" stopIfTrue="1" operator="equal">
      <formula>"Adjustment to Income/Expense/Rate Base:"</formula>
    </cfRule>
  </conditionalFormatting>
  <conditionalFormatting sqref="B1392">
    <cfRule type="cellIs" dxfId="4419" priority="4847" stopIfTrue="1" operator="equal">
      <formula>"Adjustment to Income/Expense/Rate Base:"</formula>
    </cfRule>
  </conditionalFormatting>
  <conditionalFormatting sqref="B1384">
    <cfRule type="cellIs" dxfId="4418" priority="4846" stopIfTrue="1" operator="equal">
      <formula>"Adjustment to Income/Expense/Rate Base:"</formula>
    </cfRule>
  </conditionalFormatting>
  <conditionalFormatting sqref="B1376">
    <cfRule type="cellIs" dxfId="4417" priority="4845" stopIfTrue="1" operator="equal">
      <formula>"Title"</formula>
    </cfRule>
  </conditionalFormatting>
  <conditionalFormatting sqref="B1385 B1382 B1379">
    <cfRule type="cellIs" dxfId="4416" priority="4843" stopIfTrue="1" operator="equal">
      <formula>"Title"</formula>
    </cfRule>
  </conditionalFormatting>
  <conditionalFormatting sqref="B1387">
    <cfRule type="cellIs" dxfId="4415" priority="4844" stopIfTrue="1" operator="equal">
      <formula>"Adjustment to Income/Expense/Rate Base:"</formula>
    </cfRule>
  </conditionalFormatting>
  <conditionalFormatting sqref="B1379">
    <cfRule type="cellIs" dxfId="4414" priority="4842" stopIfTrue="1" operator="equal">
      <formula>"Adjustment to Income/Expense/Rate Base:"</formula>
    </cfRule>
  </conditionalFormatting>
  <conditionalFormatting sqref="B1386 B1377 B1383 B1380">
    <cfRule type="cellIs" dxfId="4413" priority="4840" stopIfTrue="1" operator="equal">
      <formula>"Title"</formula>
    </cfRule>
  </conditionalFormatting>
  <conditionalFormatting sqref="B1388">
    <cfRule type="cellIs" dxfId="4412" priority="4841" stopIfTrue="1" operator="equal">
      <formula>"Adjustment to Income/Expense/Rate Base:"</formula>
    </cfRule>
  </conditionalFormatting>
  <conditionalFormatting sqref="B1380">
    <cfRule type="cellIs" dxfId="4411" priority="4839" stopIfTrue="1" operator="equal">
      <formula>"Adjustment to Income/Expense/Rate Base:"</formula>
    </cfRule>
  </conditionalFormatting>
  <conditionalFormatting sqref="B1387 B1378 B1384 B1381">
    <cfRule type="cellIs" dxfId="4410" priority="4837" stopIfTrue="1" operator="equal">
      <formula>"Title"</formula>
    </cfRule>
  </conditionalFormatting>
  <conditionalFormatting sqref="B1389">
    <cfRule type="cellIs" dxfId="4409" priority="4838" stopIfTrue="1" operator="equal">
      <formula>"Adjustment to Income/Expense/Rate Base:"</formula>
    </cfRule>
  </conditionalFormatting>
  <conditionalFormatting sqref="B1381">
    <cfRule type="cellIs" dxfId="4408" priority="4836" stopIfTrue="1" operator="equal">
      <formula>"Adjustment to Income/Expense/Rate Base:"</formula>
    </cfRule>
  </conditionalFormatting>
  <conditionalFormatting sqref="B1388 B1379 B1385 B1382">
    <cfRule type="cellIs" dxfId="4407" priority="4834" stopIfTrue="1" operator="equal">
      <formula>"Title"</formula>
    </cfRule>
  </conditionalFormatting>
  <conditionalFormatting sqref="B1390">
    <cfRule type="cellIs" dxfId="4406" priority="4835" stopIfTrue="1" operator="equal">
      <formula>"Adjustment to Income/Expense/Rate Base:"</formula>
    </cfRule>
  </conditionalFormatting>
  <conditionalFormatting sqref="B1382">
    <cfRule type="cellIs" dxfId="4405" priority="4833" stopIfTrue="1" operator="equal">
      <formula>"Adjustment to Income/Expense/Rate Base:"</formula>
    </cfRule>
  </conditionalFormatting>
  <conditionalFormatting sqref="B1390">
    <cfRule type="cellIs" dxfId="4404" priority="4832" stopIfTrue="1" operator="equal">
      <formula>"Adjustment to Income/Expense/Rate Base:"</formula>
    </cfRule>
  </conditionalFormatting>
  <conditionalFormatting sqref="B1382">
    <cfRule type="cellIs" dxfId="4403" priority="4831" stopIfTrue="1" operator="equal">
      <formula>"Adjustment to Income/Expense/Rate Base:"</formula>
    </cfRule>
  </conditionalFormatting>
  <conditionalFormatting sqref="B1391">
    <cfRule type="cellIs" dxfId="4402" priority="4830" stopIfTrue="1" operator="equal">
      <formula>"Adjustment to Income/Expense/Rate Base:"</formula>
    </cfRule>
  </conditionalFormatting>
  <conditionalFormatting sqref="B1383">
    <cfRule type="cellIs" dxfId="4401" priority="4829" stopIfTrue="1" operator="equal">
      <formula>"Adjustment to Income/Expense/Rate Base:"</formula>
    </cfRule>
  </conditionalFormatting>
  <conditionalFormatting sqref="B1392">
    <cfRule type="cellIs" dxfId="4400" priority="4828" stopIfTrue="1" operator="equal">
      <formula>"Adjustment to Income/Expense/Rate Base:"</formula>
    </cfRule>
  </conditionalFormatting>
  <conditionalFormatting sqref="B1384">
    <cfRule type="cellIs" dxfId="4399" priority="4827" stopIfTrue="1" operator="equal">
      <formula>"Adjustment to Income/Expense/Rate Base:"</formula>
    </cfRule>
  </conditionalFormatting>
  <conditionalFormatting sqref="B1393">
    <cfRule type="cellIs" dxfId="4398" priority="4826" stopIfTrue="1" operator="equal">
      <formula>"Adjustment to Income/Expense/Rate Base:"</formula>
    </cfRule>
  </conditionalFormatting>
  <conditionalFormatting sqref="B1385">
    <cfRule type="cellIs" dxfId="4397" priority="4825" stopIfTrue="1" operator="equal">
      <formula>"Adjustment to Income/Expense/Rate Base:"</formula>
    </cfRule>
  </conditionalFormatting>
  <conditionalFormatting sqref="B1800">
    <cfRule type="cellIs" dxfId="4396" priority="4824" stopIfTrue="1" operator="equal">
      <formula>"Adjustment to Income/Expense/Rate Base:"</formula>
    </cfRule>
  </conditionalFormatting>
  <conditionalFormatting sqref="B1799">
    <cfRule type="cellIs" dxfId="4395" priority="4823" stopIfTrue="1" operator="equal">
      <formula>"Adjustment to Income/Expense/Rate Base:"</formula>
    </cfRule>
  </conditionalFormatting>
  <conditionalFormatting sqref="B1801">
    <cfRule type="cellIs" dxfId="4394" priority="4822" stopIfTrue="1" operator="equal">
      <formula>"Adjustment to Income/Expense/Rate Base:"</formula>
    </cfRule>
  </conditionalFormatting>
  <conditionalFormatting sqref="B1728">
    <cfRule type="cellIs" dxfId="4393" priority="4821" stopIfTrue="1" operator="equal">
      <formula>"Adjustment to Income/Expense/Rate Base:"</formula>
    </cfRule>
  </conditionalFormatting>
  <conditionalFormatting sqref="B1726">
    <cfRule type="cellIs" dxfId="4392" priority="4820" stopIfTrue="1" operator="equal">
      <formula>"Adjustment to Income/Expense/Rate Base:"</formula>
    </cfRule>
  </conditionalFormatting>
  <conditionalFormatting sqref="B1738">
    <cfRule type="cellIs" dxfId="4391" priority="4819" stopIfTrue="1" operator="equal">
      <formula>"Adjustment to Income/Expense/Rate Base:"</formula>
    </cfRule>
  </conditionalFormatting>
  <conditionalFormatting sqref="B1737">
    <cfRule type="cellIs" dxfId="4390" priority="4818" stopIfTrue="1" operator="equal">
      <formula>"Adjustment to Income/Expense/Rate Base:"</formula>
    </cfRule>
  </conditionalFormatting>
  <conditionalFormatting sqref="B1728">
    <cfRule type="cellIs" dxfId="4389" priority="4817" stopIfTrue="1" operator="equal">
      <formula>"Adjustment to Income/Expense/Rate Base:"</formula>
    </cfRule>
  </conditionalFormatting>
  <conditionalFormatting sqref="B1726">
    <cfRule type="cellIs" dxfId="4388" priority="4816" stopIfTrue="1" operator="equal">
      <formula>"Adjustment to Income/Expense/Rate Base:"</formula>
    </cfRule>
  </conditionalFormatting>
  <conditionalFormatting sqref="B1738">
    <cfRule type="cellIs" dxfId="4387" priority="4815" stopIfTrue="1" operator="equal">
      <formula>"Adjustment to Income/Expense/Rate Base:"</formula>
    </cfRule>
  </conditionalFormatting>
  <conditionalFormatting sqref="B1737">
    <cfRule type="cellIs" dxfId="4386" priority="4814" stopIfTrue="1" operator="equal">
      <formula>"Adjustment to Income/Expense/Rate Base:"</formula>
    </cfRule>
  </conditionalFormatting>
  <conditionalFormatting sqref="B1729">
    <cfRule type="cellIs" dxfId="4385" priority="4813" stopIfTrue="1" operator="equal">
      <formula>"Adjustment to Income/Expense/Rate Base:"</formula>
    </cfRule>
  </conditionalFormatting>
  <conditionalFormatting sqref="B1727">
    <cfRule type="cellIs" dxfId="4384" priority="4812" stopIfTrue="1" operator="equal">
      <formula>"Adjustment to Income/Expense/Rate Base:"</formula>
    </cfRule>
  </conditionalFormatting>
  <conditionalFormatting sqref="B1739">
    <cfRule type="cellIs" dxfId="4383" priority="4811" stopIfTrue="1" operator="equal">
      <formula>"Adjustment to Income/Expense/Rate Base:"</formula>
    </cfRule>
  </conditionalFormatting>
  <conditionalFormatting sqref="B1738">
    <cfRule type="cellIs" dxfId="4382" priority="4810" stopIfTrue="1" operator="equal">
      <formula>"Adjustment to Income/Expense/Rate Base:"</formula>
    </cfRule>
  </conditionalFormatting>
  <conditionalFormatting sqref="B1729">
    <cfRule type="cellIs" dxfId="4381" priority="4809" stopIfTrue="1" operator="equal">
      <formula>"Adjustment to Income/Expense/Rate Base:"</formula>
    </cfRule>
  </conditionalFormatting>
  <conditionalFormatting sqref="B1727">
    <cfRule type="cellIs" dxfId="4380" priority="4808" stopIfTrue="1" operator="equal">
      <formula>"Adjustment to Income/Expense/Rate Base:"</formula>
    </cfRule>
  </conditionalFormatting>
  <conditionalFormatting sqref="B1739">
    <cfRule type="cellIs" dxfId="4379" priority="4807" stopIfTrue="1" operator="equal">
      <formula>"Adjustment to Income/Expense/Rate Base:"</formula>
    </cfRule>
  </conditionalFormatting>
  <conditionalFormatting sqref="B1738">
    <cfRule type="cellIs" dxfId="4378" priority="4806" stopIfTrue="1" operator="equal">
      <formula>"Adjustment to Income/Expense/Rate Base:"</formula>
    </cfRule>
  </conditionalFormatting>
  <conditionalFormatting sqref="B1730">
    <cfRule type="cellIs" dxfId="4377" priority="4805" stopIfTrue="1" operator="equal">
      <formula>"Adjustment to Income/Expense/Rate Base:"</formula>
    </cfRule>
  </conditionalFormatting>
  <conditionalFormatting sqref="B1728">
    <cfRule type="cellIs" dxfId="4376" priority="4804" stopIfTrue="1" operator="equal">
      <formula>"Adjustment to Income/Expense/Rate Base:"</formula>
    </cfRule>
  </conditionalFormatting>
  <conditionalFormatting sqref="B1740">
    <cfRule type="cellIs" dxfId="4375" priority="4803" stopIfTrue="1" operator="equal">
      <formula>"Adjustment to Income/Expense/Rate Base:"</formula>
    </cfRule>
  </conditionalFormatting>
  <conditionalFormatting sqref="B1739">
    <cfRule type="cellIs" dxfId="4374" priority="4802" stopIfTrue="1" operator="equal">
      <formula>"Adjustment to Income/Expense/Rate Base:"</formula>
    </cfRule>
  </conditionalFormatting>
  <conditionalFormatting sqref="B1730">
    <cfRule type="cellIs" dxfId="4373" priority="4801" stopIfTrue="1" operator="equal">
      <formula>"Adjustment to Income/Expense/Rate Base:"</formula>
    </cfRule>
  </conditionalFormatting>
  <conditionalFormatting sqref="B1728">
    <cfRule type="cellIs" dxfId="4372" priority="4800" stopIfTrue="1" operator="equal">
      <formula>"Adjustment to Income/Expense/Rate Base:"</formula>
    </cfRule>
  </conditionalFormatting>
  <conditionalFormatting sqref="B1740">
    <cfRule type="cellIs" dxfId="4371" priority="4799" stopIfTrue="1" operator="equal">
      <formula>"Adjustment to Income/Expense/Rate Base:"</formula>
    </cfRule>
  </conditionalFormatting>
  <conditionalFormatting sqref="B1739">
    <cfRule type="cellIs" dxfId="4370" priority="4798" stopIfTrue="1" operator="equal">
      <formula>"Adjustment to Income/Expense/Rate Base:"</formula>
    </cfRule>
  </conditionalFormatting>
  <conditionalFormatting sqref="B1731">
    <cfRule type="cellIs" dxfId="4369" priority="4797" stopIfTrue="1" operator="equal">
      <formula>"Adjustment to Income/Expense/Rate Base:"</formula>
    </cfRule>
  </conditionalFormatting>
  <conditionalFormatting sqref="B1729">
    <cfRule type="cellIs" dxfId="4368" priority="4796" stopIfTrue="1" operator="equal">
      <formula>"Adjustment to Income/Expense/Rate Base:"</formula>
    </cfRule>
  </conditionalFormatting>
  <conditionalFormatting sqref="B1741">
    <cfRule type="cellIs" dxfId="4367" priority="4795" stopIfTrue="1" operator="equal">
      <formula>"Adjustment to Income/Expense/Rate Base:"</formula>
    </cfRule>
  </conditionalFormatting>
  <conditionalFormatting sqref="B1740">
    <cfRule type="cellIs" dxfId="4366" priority="4794" stopIfTrue="1" operator="equal">
      <formula>"Adjustment to Income/Expense/Rate Base:"</formula>
    </cfRule>
  </conditionalFormatting>
  <conditionalFormatting sqref="B1728">
    <cfRule type="cellIs" dxfId="4365" priority="4793" stopIfTrue="1" operator="equal">
      <formula>"Adjustment to Income/Expense/Rate Base:"</formula>
    </cfRule>
  </conditionalFormatting>
  <conditionalFormatting sqref="B1726">
    <cfRule type="cellIs" dxfId="4364" priority="4792" stopIfTrue="1" operator="equal">
      <formula>"Adjustment to Income/Expense/Rate Base:"</formula>
    </cfRule>
  </conditionalFormatting>
  <conditionalFormatting sqref="B1738">
    <cfRule type="cellIs" dxfId="4363" priority="4791" stopIfTrue="1" operator="equal">
      <formula>"Adjustment to Income/Expense/Rate Base:"</formula>
    </cfRule>
  </conditionalFormatting>
  <conditionalFormatting sqref="B1737">
    <cfRule type="cellIs" dxfId="4362" priority="4790" stopIfTrue="1" operator="equal">
      <formula>"Adjustment to Income/Expense/Rate Base:"</formula>
    </cfRule>
  </conditionalFormatting>
  <conditionalFormatting sqref="B1729">
    <cfRule type="cellIs" dxfId="4361" priority="4789" stopIfTrue="1" operator="equal">
      <formula>"Adjustment to Income/Expense/Rate Base:"</formula>
    </cfRule>
  </conditionalFormatting>
  <conditionalFormatting sqref="B1727">
    <cfRule type="cellIs" dxfId="4360" priority="4788" stopIfTrue="1" operator="equal">
      <formula>"Adjustment to Income/Expense/Rate Base:"</formula>
    </cfRule>
  </conditionalFormatting>
  <conditionalFormatting sqref="B1739">
    <cfRule type="cellIs" dxfId="4359" priority="4787" stopIfTrue="1" operator="equal">
      <formula>"Adjustment to Income/Expense/Rate Base:"</formula>
    </cfRule>
  </conditionalFormatting>
  <conditionalFormatting sqref="B1738">
    <cfRule type="cellIs" dxfId="4358" priority="4786" stopIfTrue="1" operator="equal">
      <formula>"Adjustment to Income/Expense/Rate Base:"</formula>
    </cfRule>
  </conditionalFormatting>
  <conditionalFormatting sqref="B1729">
    <cfRule type="cellIs" dxfId="4357" priority="4785" stopIfTrue="1" operator="equal">
      <formula>"Adjustment to Income/Expense/Rate Base:"</formula>
    </cfRule>
  </conditionalFormatting>
  <conditionalFormatting sqref="B1727">
    <cfRule type="cellIs" dxfId="4356" priority="4784" stopIfTrue="1" operator="equal">
      <formula>"Adjustment to Income/Expense/Rate Base:"</formula>
    </cfRule>
  </conditionalFormatting>
  <conditionalFormatting sqref="B1739">
    <cfRule type="cellIs" dxfId="4355" priority="4783" stopIfTrue="1" operator="equal">
      <formula>"Adjustment to Income/Expense/Rate Base:"</formula>
    </cfRule>
  </conditionalFormatting>
  <conditionalFormatting sqref="B1738">
    <cfRule type="cellIs" dxfId="4354" priority="4782" stopIfTrue="1" operator="equal">
      <formula>"Adjustment to Income/Expense/Rate Base:"</formula>
    </cfRule>
  </conditionalFormatting>
  <conditionalFormatting sqref="B1730">
    <cfRule type="cellIs" dxfId="4353" priority="4781" stopIfTrue="1" operator="equal">
      <formula>"Adjustment to Income/Expense/Rate Base:"</formula>
    </cfRule>
  </conditionalFormatting>
  <conditionalFormatting sqref="B1728">
    <cfRule type="cellIs" dxfId="4352" priority="4780" stopIfTrue="1" operator="equal">
      <formula>"Adjustment to Income/Expense/Rate Base:"</formula>
    </cfRule>
  </conditionalFormatting>
  <conditionalFormatting sqref="B1740">
    <cfRule type="cellIs" dxfId="4351" priority="4779" stopIfTrue="1" operator="equal">
      <formula>"Adjustment to Income/Expense/Rate Base:"</formula>
    </cfRule>
  </conditionalFormatting>
  <conditionalFormatting sqref="B1739">
    <cfRule type="cellIs" dxfId="4350" priority="4778" stopIfTrue="1" operator="equal">
      <formula>"Adjustment to Income/Expense/Rate Base:"</formula>
    </cfRule>
  </conditionalFormatting>
  <conditionalFormatting sqref="B1730">
    <cfRule type="cellIs" dxfId="4349" priority="4777" stopIfTrue="1" operator="equal">
      <formula>"Adjustment to Income/Expense/Rate Base:"</formula>
    </cfRule>
  </conditionalFormatting>
  <conditionalFormatting sqref="B1728">
    <cfRule type="cellIs" dxfId="4348" priority="4776" stopIfTrue="1" operator="equal">
      <formula>"Adjustment to Income/Expense/Rate Base:"</formula>
    </cfRule>
  </conditionalFormatting>
  <conditionalFormatting sqref="B1740">
    <cfRule type="cellIs" dxfId="4347" priority="4775" stopIfTrue="1" operator="equal">
      <formula>"Adjustment to Income/Expense/Rate Base:"</formula>
    </cfRule>
  </conditionalFormatting>
  <conditionalFormatting sqref="B1739">
    <cfRule type="cellIs" dxfId="4346" priority="4774" stopIfTrue="1" operator="equal">
      <formula>"Adjustment to Income/Expense/Rate Base:"</formula>
    </cfRule>
  </conditionalFormatting>
  <conditionalFormatting sqref="B1731">
    <cfRule type="cellIs" dxfId="4345" priority="4773" stopIfTrue="1" operator="equal">
      <formula>"Adjustment to Income/Expense/Rate Base:"</formula>
    </cfRule>
  </conditionalFormatting>
  <conditionalFormatting sqref="B1729">
    <cfRule type="cellIs" dxfId="4344" priority="4772" stopIfTrue="1" operator="equal">
      <formula>"Adjustment to Income/Expense/Rate Base:"</formula>
    </cfRule>
  </conditionalFormatting>
  <conditionalFormatting sqref="B1741">
    <cfRule type="cellIs" dxfId="4343" priority="4771" stopIfTrue="1" operator="equal">
      <formula>"Adjustment to Income/Expense/Rate Base:"</formula>
    </cfRule>
  </conditionalFormatting>
  <conditionalFormatting sqref="B1740">
    <cfRule type="cellIs" dxfId="4342" priority="4770" stopIfTrue="1" operator="equal">
      <formula>"Adjustment to Income/Expense/Rate Base:"</formula>
    </cfRule>
  </conditionalFormatting>
  <conditionalFormatting sqref="B1731">
    <cfRule type="cellIs" dxfId="4341" priority="4769" stopIfTrue="1" operator="equal">
      <formula>"Adjustment to Income/Expense/Rate Base:"</formula>
    </cfRule>
  </conditionalFormatting>
  <conditionalFormatting sqref="B1729">
    <cfRule type="cellIs" dxfId="4340" priority="4768" stopIfTrue="1" operator="equal">
      <formula>"Adjustment to Income/Expense/Rate Base:"</formula>
    </cfRule>
  </conditionalFormatting>
  <conditionalFormatting sqref="B1741">
    <cfRule type="cellIs" dxfId="4339" priority="4767" stopIfTrue="1" operator="equal">
      <formula>"Adjustment to Income/Expense/Rate Base:"</formula>
    </cfRule>
  </conditionalFormatting>
  <conditionalFormatting sqref="B1740">
    <cfRule type="cellIs" dxfId="4338" priority="4766" stopIfTrue="1" operator="equal">
      <formula>"Adjustment to Income/Expense/Rate Base:"</formula>
    </cfRule>
  </conditionalFormatting>
  <conditionalFormatting sqref="B1732">
    <cfRule type="cellIs" dxfId="4337" priority="4765" stopIfTrue="1" operator="equal">
      <formula>"Adjustment to Income/Expense/Rate Base:"</formula>
    </cfRule>
  </conditionalFormatting>
  <conditionalFormatting sqref="B1730">
    <cfRule type="cellIs" dxfId="4336" priority="4764" stopIfTrue="1" operator="equal">
      <formula>"Adjustment to Income/Expense/Rate Base:"</formula>
    </cfRule>
  </conditionalFormatting>
  <conditionalFormatting sqref="B1742">
    <cfRule type="cellIs" dxfId="4335" priority="4763" stopIfTrue="1" operator="equal">
      <formula>"Adjustment to Income/Expense/Rate Base:"</formula>
    </cfRule>
  </conditionalFormatting>
  <conditionalFormatting sqref="B1741">
    <cfRule type="cellIs" dxfId="4334" priority="4762" stopIfTrue="1" operator="equal">
      <formula>"Adjustment to Income/Expense/Rate Base:"</formula>
    </cfRule>
  </conditionalFormatting>
  <conditionalFormatting sqref="B1739">
    <cfRule type="cellIs" dxfId="4333" priority="4761" stopIfTrue="1" operator="equal">
      <formula>"Adjustment to Income/Expense/Rate Base:"</formula>
    </cfRule>
  </conditionalFormatting>
  <conditionalFormatting sqref="B1738">
    <cfRule type="cellIs" dxfId="4332" priority="4760" stopIfTrue="1" operator="equal">
      <formula>"Adjustment to Income/Expense/Rate Base:"</formula>
    </cfRule>
  </conditionalFormatting>
  <conditionalFormatting sqref="B1740">
    <cfRule type="cellIs" dxfId="4331" priority="4759" stopIfTrue="1" operator="equal">
      <formula>"Adjustment to Income/Expense/Rate Base:"</formula>
    </cfRule>
  </conditionalFormatting>
  <conditionalFormatting sqref="B1739">
    <cfRule type="cellIs" dxfId="4330" priority="4758" stopIfTrue="1" operator="equal">
      <formula>"Adjustment to Income/Expense/Rate Base:"</formula>
    </cfRule>
  </conditionalFormatting>
  <conditionalFormatting sqref="B1740">
    <cfRule type="cellIs" dxfId="4329" priority="4757" stopIfTrue="1" operator="equal">
      <formula>"Adjustment to Income/Expense/Rate Base:"</formula>
    </cfRule>
  </conditionalFormatting>
  <conditionalFormatting sqref="B1739">
    <cfRule type="cellIs" dxfId="4328" priority="4756" stopIfTrue="1" operator="equal">
      <formula>"Adjustment to Income/Expense/Rate Base:"</formula>
    </cfRule>
  </conditionalFormatting>
  <conditionalFormatting sqref="B1741">
    <cfRule type="cellIs" dxfId="4327" priority="4755" stopIfTrue="1" operator="equal">
      <formula>"Adjustment to Income/Expense/Rate Base:"</formula>
    </cfRule>
  </conditionalFormatting>
  <conditionalFormatting sqref="B1740">
    <cfRule type="cellIs" dxfId="4326" priority="4754" stopIfTrue="1" operator="equal">
      <formula>"Adjustment to Income/Expense/Rate Base:"</formula>
    </cfRule>
  </conditionalFormatting>
  <conditionalFormatting sqref="B1741">
    <cfRule type="cellIs" dxfId="4325" priority="4753" stopIfTrue="1" operator="equal">
      <formula>"Adjustment to Income/Expense/Rate Base:"</formula>
    </cfRule>
  </conditionalFormatting>
  <conditionalFormatting sqref="B1740">
    <cfRule type="cellIs" dxfId="4324" priority="4752" stopIfTrue="1" operator="equal">
      <formula>"Adjustment to Income/Expense/Rate Base:"</formula>
    </cfRule>
  </conditionalFormatting>
  <conditionalFormatting sqref="B1742">
    <cfRule type="cellIs" dxfId="4323" priority="4751" stopIfTrue="1" operator="equal">
      <formula>"Adjustment to Income/Expense/Rate Base:"</formula>
    </cfRule>
  </conditionalFormatting>
  <conditionalFormatting sqref="B1741">
    <cfRule type="cellIs" dxfId="4322" priority="4750" stopIfTrue="1" operator="equal">
      <formula>"Adjustment to Income/Expense/Rate Base:"</formula>
    </cfRule>
  </conditionalFormatting>
  <conditionalFormatting sqref="B1742">
    <cfRule type="cellIs" dxfId="4321" priority="4749" stopIfTrue="1" operator="equal">
      <formula>"Adjustment to Income/Expense/Rate Base:"</formula>
    </cfRule>
  </conditionalFormatting>
  <conditionalFormatting sqref="B1741">
    <cfRule type="cellIs" dxfId="4320" priority="4748" stopIfTrue="1" operator="equal">
      <formula>"Adjustment to Income/Expense/Rate Base:"</formula>
    </cfRule>
  </conditionalFormatting>
  <conditionalFormatting sqref="B1743">
    <cfRule type="cellIs" dxfId="4319" priority="4747" stopIfTrue="1" operator="equal">
      <formula>"Adjustment to Income/Expense/Rate Base:"</formula>
    </cfRule>
  </conditionalFormatting>
  <conditionalFormatting sqref="B1742">
    <cfRule type="cellIs" dxfId="4318" priority="4746" stopIfTrue="1" operator="equal">
      <formula>"Adjustment to Income/Expense/Rate Base:"</formula>
    </cfRule>
  </conditionalFormatting>
  <conditionalFormatting sqref="B1740">
    <cfRule type="cellIs" dxfId="4317" priority="4745" stopIfTrue="1" operator="equal">
      <formula>"Adjustment to Income/Expense/Rate Base:"</formula>
    </cfRule>
  </conditionalFormatting>
  <conditionalFormatting sqref="B1739">
    <cfRule type="cellIs" dxfId="4316" priority="4744" stopIfTrue="1" operator="equal">
      <formula>"Adjustment to Income/Expense/Rate Base:"</formula>
    </cfRule>
  </conditionalFormatting>
  <conditionalFormatting sqref="B1741">
    <cfRule type="cellIs" dxfId="4315" priority="4743" stopIfTrue="1" operator="equal">
      <formula>"Adjustment to Income/Expense/Rate Base:"</formula>
    </cfRule>
  </conditionalFormatting>
  <conditionalFormatting sqref="B1740">
    <cfRule type="cellIs" dxfId="4314" priority="4742" stopIfTrue="1" operator="equal">
      <formula>"Adjustment to Income/Expense/Rate Base:"</formula>
    </cfRule>
  </conditionalFormatting>
  <conditionalFormatting sqref="B1741">
    <cfRule type="cellIs" dxfId="4313" priority="4741" stopIfTrue="1" operator="equal">
      <formula>"Adjustment to Income/Expense/Rate Base:"</formula>
    </cfRule>
  </conditionalFormatting>
  <conditionalFormatting sqref="B1740">
    <cfRule type="cellIs" dxfId="4312" priority="4740" stopIfTrue="1" operator="equal">
      <formula>"Adjustment to Income/Expense/Rate Base:"</formula>
    </cfRule>
  </conditionalFormatting>
  <conditionalFormatting sqref="B1742">
    <cfRule type="cellIs" dxfId="4311" priority="4739" stopIfTrue="1" operator="equal">
      <formula>"Adjustment to Income/Expense/Rate Base:"</formula>
    </cfRule>
  </conditionalFormatting>
  <conditionalFormatting sqref="B1741">
    <cfRule type="cellIs" dxfId="4310" priority="4738" stopIfTrue="1" operator="equal">
      <formula>"Adjustment to Income/Expense/Rate Base:"</formula>
    </cfRule>
  </conditionalFormatting>
  <conditionalFormatting sqref="B1742">
    <cfRule type="cellIs" dxfId="4309" priority="4737" stopIfTrue="1" operator="equal">
      <formula>"Adjustment to Income/Expense/Rate Base:"</formula>
    </cfRule>
  </conditionalFormatting>
  <conditionalFormatting sqref="B1741">
    <cfRule type="cellIs" dxfId="4308" priority="4736" stopIfTrue="1" operator="equal">
      <formula>"Adjustment to Income/Expense/Rate Base:"</formula>
    </cfRule>
  </conditionalFormatting>
  <conditionalFormatting sqref="B1743">
    <cfRule type="cellIs" dxfId="4307" priority="4735" stopIfTrue="1" operator="equal">
      <formula>"Adjustment to Income/Expense/Rate Base:"</formula>
    </cfRule>
  </conditionalFormatting>
  <conditionalFormatting sqref="B1742">
    <cfRule type="cellIs" dxfId="4306" priority="4734" stopIfTrue="1" operator="equal">
      <formula>"Adjustment to Income/Expense/Rate Base:"</formula>
    </cfRule>
  </conditionalFormatting>
  <conditionalFormatting sqref="B1743">
    <cfRule type="cellIs" dxfId="4305" priority="4733" stopIfTrue="1" operator="equal">
      <formula>"Adjustment to Income/Expense/Rate Base:"</formula>
    </cfRule>
  </conditionalFormatting>
  <conditionalFormatting sqref="B1742">
    <cfRule type="cellIs" dxfId="4304" priority="4732" stopIfTrue="1" operator="equal">
      <formula>"Adjustment to Income/Expense/Rate Base:"</formula>
    </cfRule>
  </conditionalFormatting>
  <conditionalFormatting sqref="B1744">
    <cfRule type="cellIs" dxfId="4303" priority="4731" stopIfTrue="1" operator="equal">
      <formula>"Adjustment to Income/Expense/Rate Base:"</formula>
    </cfRule>
  </conditionalFormatting>
  <conditionalFormatting sqref="B1743">
    <cfRule type="cellIs" dxfId="4302" priority="4730" stopIfTrue="1" operator="equal">
      <formula>"Adjustment to Income/Expense/Rate Base:"</formula>
    </cfRule>
  </conditionalFormatting>
  <conditionalFormatting sqref="B1382">
    <cfRule type="cellIs" dxfId="4301" priority="4724" stopIfTrue="1" operator="equal">
      <formula>"Adjustment to Income/Expense/Rate Base:"</formula>
    </cfRule>
  </conditionalFormatting>
  <conditionalFormatting sqref="B1383">
    <cfRule type="cellIs" dxfId="4300" priority="4723" stopIfTrue="1" operator="equal">
      <formula>"Adjustment to Income/Expense/Rate Base:"</formula>
    </cfRule>
  </conditionalFormatting>
  <conditionalFormatting sqref="B1384">
    <cfRule type="cellIs" dxfId="4299" priority="4722" stopIfTrue="1" operator="equal">
      <formula>"Adjustment to Income/Expense/Rate Base:"</formula>
    </cfRule>
  </conditionalFormatting>
  <conditionalFormatting sqref="B1385">
    <cfRule type="cellIs" dxfId="4298" priority="4721" stopIfTrue="1" operator="equal">
      <formula>"Adjustment to Income/Expense/Rate Base:"</formula>
    </cfRule>
  </conditionalFormatting>
  <conditionalFormatting sqref="B1377">
    <cfRule type="cellIs" dxfId="4297" priority="4720" stopIfTrue="1" operator="equal">
      <formula>"Adjustment to Income/Expense/Rate Base:"</formula>
    </cfRule>
  </conditionalFormatting>
  <conditionalFormatting sqref="B1385">
    <cfRule type="cellIs" dxfId="4296" priority="4719" stopIfTrue="1" operator="equal">
      <formula>"Adjustment to Income/Expense/Rate Base:"</formula>
    </cfRule>
  </conditionalFormatting>
  <conditionalFormatting sqref="B1377">
    <cfRule type="cellIs" dxfId="4295" priority="4718" stopIfTrue="1" operator="equal">
      <formula>"Adjustment to Income/Expense/Rate Base:"</formula>
    </cfRule>
  </conditionalFormatting>
  <conditionalFormatting sqref="B1386">
    <cfRule type="cellIs" dxfId="4294" priority="4717" stopIfTrue="1" operator="equal">
      <formula>"Adjustment to Income/Expense/Rate Base:"</formula>
    </cfRule>
  </conditionalFormatting>
  <conditionalFormatting sqref="B1378">
    <cfRule type="cellIs" dxfId="4293" priority="4716" stopIfTrue="1" operator="equal">
      <formula>"Adjustment to Income/Expense/Rate Base:"</formula>
    </cfRule>
  </conditionalFormatting>
  <conditionalFormatting sqref="B1387">
    <cfRule type="cellIs" dxfId="4292" priority="4715" stopIfTrue="1" operator="equal">
      <formula>"Adjustment to Income/Expense/Rate Base:"</formula>
    </cfRule>
  </conditionalFormatting>
  <conditionalFormatting sqref="B1379">
    <cfRule type="cellIs" dxfId="4291" priority="4714" stopIfTrue="1" operator="equal">
      <formula>"Adjustment to Income/Expense/Rate Base:"</formula>
    </cfRule>
  </conditionalFormatting>
  <conditionalFormatting sqref="B1388">
    <cfRule type="cellIs" dxfId="4290" priority="4713" stopIfTrue="1" operator="equal">
      <formula>"Adjustment to Income/Expense/Rate Base:"</formula>
    </cfRule>
  </conditionalFormatting>
  <conditionalFormatting sqref="B1380">
    <cfRule type="cellIs" dxfId="4289" priority="4712" stopIfTrue="1" operator="equal">
      <formula>"Adjustment to Income/Expense/Rate Base:"</formula>
    </cfRule>
  </conditionalFormatting>
  <conditionalFormatting sqref="B1383">
    <cfRule type="cellIs" dxfId="4288" priority="4711" stopIfTrue="1" operator="equal">
      <formula>"Adjustment to Income/Expense/Rate Base:"</formula>
    </cfRule>
  </conditionalFormatting>
  <conditionalFormatting sqref="B1384">
    <cfRule type="cellIs" dxfId="4287" priority="4710" stopIfTrue="1" operator="equal">
      <formula>"Adjustment to Income/Expense/Rate Base:"</formula>
    </cfRule>
  </conditionalFormatting>
  <conditionalFormatting sqref="B1385">
    <cfRule type="cellIs" dxfId="4286" priority="4709" stopIfTrue="1" operator="equal">
      <formula>"Adjustment to Income/Expense/Rate Base:"</formula>
    </cfRule>
  </conditionalFormatting>
  <conditionalFormatting sqref="B1377">
    <cfRule type="cellIs" dxfId="4285" priority="4708" stopIfTrue="1" operator="equal">
      <formula>"Adjustment to Income/Expense/Rate Base:"</formula>
    </cfRule>
  </conditionalFormatting>
  <conditionalFormatting sqref="B1386">
    <cfRule type="cellIs" dxfId="4284" priority="4707" stopIfTrue="1" operator="equal">
      <formula>"Adjustment to Income/Expense/Rate Base:"</formula>
    </cfRule>
  </conditionalFormatting>
  <conditionalFormatting sqref="B1378">
    <cfRule type="cellIs" dxfId="4283" priority="4706" stopIfTrue="1" operator="equal">
      <formula>"Adjustment to Income/Expense/Rate Base:"</formula>
    </cfRule>
  </conditionalFormatting>
  <conditionalFormatting sqref="B1386">
    <cfRule type="cellIs" dxfId="4282" priority="4705" stopIfTrue="1" operator="equal">
      <formula>"Adjustment to Income/Expense/Rate Base:"</formula>
    </cfRule>
  </conditionalFormatting>
  <conditionalFormatting sqref="B1378">
    <cfRule type="cellIs" dxfId="4281" priority="4704" stopIfTrue="1" operator="equal">
      <formula>"Adjustment to Income/Expense/Rate Base:"</formula>
    </cfRule>
  </conditionalFormatting>
  <conditionalFormatting sqref="B1387">
    <cfRule type="cellIs" dxfId="4280" priority="4703" stopIfTrue="1" operator="equal">
      <formula>"Adjustment to Income/Expense/Rate Base:"</formula>
    </cfRule>
  </conditionalFormatting>
  <conditionalFormatting sqref="B1379">
    <cfRule type="cellIs" dxfId="4279" priority="4702" stopIfTrue="1" operator="equal">
      <formula>"Adjustment to Income/Expense/Rate Base:"</formula>
    </cfRule>
  </conditionalFormatting>
  <conditionalFormatting sqref="B1388">
    <cfRule type="cellIs" dxfId="4278" priority="4701" stopIfTrue="1" operator="equal">
      <formula>"Adjustment to Income/Expense/Rate Base:"</formula>
    </cfRule>
  </conditionalFormatting>
  <conditionalFormatting sqref="B1380">
    <cfRule type="cellIs" dxfId="4277" priority="4700" stopIfTrue="1" operator="equal">
      <formula>"Adjustment to Income/Expense/Rate Base:"</formula>
    </cfRule>
  </conditionalFormatting>
  <conditionalFormatting sqref="B1389">
    <cfRule type="cellIs" dxfId="4276" priority="4699" stopIfTrue="1" operator="equal">
      <formula>"Adjustment to Income/Expense/Rate Base:"</formula>
    </cfRule>
  </conditionalFormatting>
  <conditionalFormatting sqref="B1381">
    <cfRule type="cellIs" dxfId="4275" priority="4698" stopIfTrue="1" operator="equal">
      <formula>"Adjustment to Income/Expense/Rate Base:"</formula>
    </cfRule>
  </conditionalFormatting>
  <conditionalFormatting sqref="B1383">
    <cfRule type="cellIs" dxfId="4274" priority="4697" stopIfTrue="1" operator="equal">
      <formula>"Adjustment to Income/Expense/Rate Base:"</formula>
    </cfRule>
  </conditionalFormatting>
  <conditionalFormatting sqref="B1384">
    <cfRule type="cellIs" dxfId="4273" priority="4696" stopIfTrue="1" operator="equal">
      <formula>"Adjustment to Income/Expense/Rate Base:"</formula>
    </cfRule>
  </conditionalFormatting>
  <conditionalFormatting sqref="B1385">
    <cfRule type="cellIs" dxfId="4272" priority="4695" stopIfTrue="1" operator="equal">
      <formula>"Adjustment to Income/Expense/Rate Base:"</formula>
    </cfRule>
  </conditionalFormatting>
  <conditionalFormatting sqref="B1377">
    <cfRule type="cellIs" dxfId="4271" priority="4694" stopIfTrue="1" operator="equal">
      <formula>"Adjustment to Income/Expense/Rate Base:"</formula>
    </cfRule>
  </conditionalFormatting>
  <conditionalFormatting sqref="B1386">
    <cfRule type="cellIs" dxfId="4270" priority="4693" stopIfTrue="1" operator="equal">
      <formula>"Adjustment to Income/Expense/Rate Base:"</formula>
    </cfRule>
  </conditionalFormatting>
  <conditionalFormatting sqref="B1378">
    <cfRule type="cellIs" dxfId="4269" priority="4692" stopIfTrue="1" operator="equal">
      <formula>"Adjustment to Income/Expense/Rate Base:"</formula>
    </cfRule>
  </conditionalFormatting>
  <conditionalFormatting sqref="B1386">
    <cfRule type="cellIs" dxfId="4268" priority="4691" stopIfTrue="1" operator="equal">
      <formula>"Adjustment to Income/Expense/Rate Base:"</formula>
    </cfRule>
  </conditionalFormatting>
  <conditionalFormatting sqref="B1378">
    <cfRule type="cellIs" dxfId="4267" priority="4690" stopIfTrue="1" operator="equal">
      <formula>"Adjustment to Income/Expense/Rate Base:"</formula>
    </cfRule>
  </conditionalFormatting>
  <conditionalFormatting sqref="B1387">
    <cfRule type="cellIs" dxfId="4266" priority="4689" stopIfTrue="1" operator="equal">
      <formula>"Adjustment to Income/Expense/Rate Base:"</formula>
    </cfRule>
  </conditionalFormatting>
  <conditionalFormatting sqref="B1379">
    <cfRule type="cellIs" dxfId="4265" priority="4688" stopIfTrue="1" operator="equal">
      <formula>"Adjustment to Income/Expense/Rate Base:"</formula>
    </cfRule>
  </conditionalFormatting>
  <conditionalFormatting sqref="B1388">
    <cfRule type="cellIs" dxfId="4264" priority="4687" stopIfTrue="1" operator="equal">
      <formula>"Adjustment to Income/Expense/Rate Base:"</formula>
    </cfRule>
  </conditionalFormatting>
  <conditionalFormatting sqref="B1380">
    <cfRule type="cellIs" dxfId="4263" priority="4686" stopIfTrue="1" operator="equal">
      <formula>"Adjustment to Income/Expense/Rate Base:"</formula>
    </cfRule>
  </conditionalFormatting>
  <conditionalFormatting sqref="B1389">
    <cfRule type="cellIs" dxfId="4262" priority="4685" stopIfTrue="1" operator="equal">
      <formula>"Adjustment to Income/Expense/Rate Base:"</formula>
    </cfRule>
  </conditionalFormatting>
  <conditionalFormatting sqref="B1381">
    <cfRule type="cellIs" dxfId="4261" priority="4684" stopIfTrue="1" operator="equal">
      <formula>"Adjustment to Income/Expense/Rate Base:"</formula>
    </cfRule>
  </conditionalFormatting>
  <conditionalFormatting sqref="B1384">
    <cfRule type="cellIs" dxfId="4260" priority="4683" stopIfTrue="1" operator="equal">
      <formula>"Adjustment to Income/Expense/Rate Base:"</formula>
    </cfRule>
  </conditionalFormatting>
  <conditionalFormatting sqref="B1385">
    <cfRule type="cellIs" dxfId="4259" priority="4682" stopIfTrue="1" operator="equal">
      <formula>"Adjustment to Income/Expense/Rate Base:"</formula>
    </cfRule>
  </conditionalFormatting>
  <conditionalFormatting sqref="B1377">
    <cfRule type="cellIs" dxfId="4258" priority="4681" stopIfTrue="1" operator="equal">
      <formula>"Adjustment to Income/Expense/Rate Base:"</formula>
    </cfRule>
  </conditionalFormatting>
  <conditionalFormatting sqref="B1386">
    <cfRule type="cellIs" dxfId="4257" priority="4680" stopIfTrue="1" operator="equal">
      <formula>"Adjustment to Income/Expense/Rate Base:"</formula>
    </cfRule>
  </conditionalFormatting>
  <conditionalFormatting sqref="B1378">
    <cfRule type="cellIs" dxfId="4256" priority="4679" stopIfTrue="1" operator="equal">
      <formula>"Adjustment to Income/Expense/Rate Base:"</formula>
    </cfRule>
  </conditionalFormatting>
  <conditionalFormatting sqref="B1387">
    <cfRule type="cellIs" dxfId="4255" priority="4678" stopIfTrue="1" operator="equal">
      <formula>"Adjustment to Income/Expense/Rate Base:"</formula>
    </cfRule>
  </conditionalFormatting>
  <conditionalFormatting sqref="B1379">
    <cfRule type="cellIs" dxfId="4254" priority="4677" stopIfTrue="1" operator="equal">
      <formula>"Adjustment to Income/Expense/Rate Base:"</formula>
    </cfRule>
  </conditionalFormatting>
  <conditionalFormatting sqref="B1387">
    <cfRule type="cellIs" dxfId="4253" priority="4676" stopIfTrue="1" operator="equal">
      <formula>"Adjustment to Income/Expense/Rate Base:"</formula>
    </cfRule>
  </conditionalFormatting>
  <conditionalFormatting sqref="B1379">
    <cfRule type="cellIs" dxfId="4252" priority="4675" stopIfTrue="1" operator="equal">
      <formula>"Adjustment to Income/Expense/Rate Base:"</formula>
    </cfRule>
  </conditionalFormatting>
  <conditionalFormatting sqref="B1388">
    <cfRule type="cellIs" dxfId="4251" priority="4674" stopIfTrue="1" operator="equal">
      <formula>"Adjustment to Income/Expense/Rate Base:"</formula>
    </cfRule>
  </conditionalFormatting>
  <conditionalFormatting sqref="B1380">
    <cfRule type="cellIs" dxfId="4250" priority="4673" stopIfTrue="1" operator="equal">
      <formula>"Adjustment to Income/Expense/Rate Base:"</formula>
    </cfRule>
  </conditionalFormatting>
  <conditionalFormatting sqref="B1389">
    <cfRule type="cellIs" dxfId="4249" priority="4672" stopIfTrue="1" operator="equal">
      <formula>"Adjustment to Income/Expense/Rate Base:"</formula>
    </cfRule>
  </conditionalFormatting>
  <conditionalFormatting sqref="B1381">
    <cfRule type="cellIs" dxfId="4248" priority="4671" stopIfTrue="1" operator="equal">
      <formula>"Adjustment to Income/Expense/Rate Base:"</formula>
    </cfRule>
  </conditionalFormatting>
  <conditionalFormatting sqref="B1390">
    <cfRule type="cellIs" dxfId="4247" priority="4670" stopIfTrue="1" operator="equal">
      <formula>"Adjustment to Income/Expense/Rate Base:"</formula>
    </cfRule>
  </conditionalFormatting>
  <conditionalFormatting sqref="B1382">
    <cfRule type="cellIs" dxfId="4246" priority="4669" stopIfTrue="1" operator="equal">
      <formula>"Adjustment to Income/Expense/Rate Base:"</formula>
    </cfRule>
  </conditionalFormatting>
  <conditionalFormatting sqref="B1382 B1379 B1376">
    <cfRule type="cellIs" dxfId="4245" priority="4667" stopIfTrue="1" operator="equal">
      <formula>"Title"</formula>
    </cfRule>
  </conditionalFormatting>
  <conditionalFormatting sqref="B1384">
    <cfRule type="cellIs" dxfId="4244" priority="4668" stopIfTrue="1" operator="equal">
      <formula>"Adjustment to Income/Expense/Rate Base:"</formula>
    </cfRule>
  </conditionalFormatting>
  <conditionalFormatting sqref="B1376">
    <cfRule type="cellIs" dxfId="4243" priority="4666" stopIfTrue="1" operator="equal">
      <formula>"Adjustment to Income/Expense/Rate Base:"</formula>
    </cfRule>
  </conditionalFormatting>
  <conditionalFormatting sqref="B1383 B1380 B1377">
    <cfRule type="cellIs" dxfId="4242" priority="4664" stopIfTrue="1" operator="equal">
      <formula>"Title"</formula>
    </cfRule>
  </conditionalFormatting>
  <conditionalFormatting sqref="B1385">
    <cfRule type="cellIs" dxfId="4241" priority="4665" stopIfTrue="1" operator="equal">
      <formula>"Adjustment to Income/Expense/Rate Base:"</formula>
    </cfRule>
  </conditionalFormatting>
  <conditionalFormatting sqref="B1377">
    <cfRule type="cellIs" dxfId="4240" priority="4663" stopIfTrue="1" operator="equal">
      <formula>"Adjustment to Income/Expense/Rate Base:"</formula>
    </cfRule>
  </conditionalFormatting>
  <conditionalFormatting sqref="B1384 B1381 B1378">
    <cfRule type="cellIs" dxfId="4239" priority="4661" stopIfTrue="1" operator="equal">
      <formula>"Title"</formula>
    </cfRule>
  </conditionalFormatting>
  <conditionalFormatting sqref="B1386">
    <cfRule type="cellIs" dxfId="4238" priority="4662" stopIfTrue="1" operator="equal">
      <formula>"Adjustment to Income/Expense/Rate Base:"</formula>
    </cfRule>
  </conditionalFormatting>
  <conditionalFormatting sqref="B1378">
    <cfRule type="cellIs" dxfId="4237" priority="4660" stopIfTrue="1" operator="equal">
      <formula>"Adjustment to Income/Expense/Rate Base:"</formula>
    </cfRule>
  </conditionalFormatting>
  <conditionalFormatting sqref="B1385 B1376 B1382 B1379">
    <cfRule type="cellIs" dxfId="4236" priority="4658" stopIfTrue="1" operator="equal">
      <formula>"Title"</formula>
    </cfRule>
  </conditionalFormatting>
  <conditionalFormatting sqref="B1387">
    <cfRule type="cellIs" dxfId="4235" priority="4659" stopIfTrue="1" operator="equal">
      <formula>"Adjustment to Income/Expense/Rate Base:"</formula>
    </cfRule>
  </conditionalFormatting>
  <conditionalFormatting sqref="B1379">
    <cfRule type="cellIs" dxfId="4234" priority="4657" stopIfTrue="1" operator="equal">
      <formula>"Adjustment to Income/Expense/Rate Base:"</formula>
    </cfRule>
  </conditionalFormatting>
  <conditionalFormatting sqref="B1387">
    <cfRule type="cellIs" dxfId="4233" priority="4656" stopIfTrue="1" operator="equal">
      <formula>"Adjustment to Income/Expense/Rate Base:"</formula>
    </cfRule>
  </conditionalFormatting>
  <conditionalFormatting sqref="B1379">
    <cfRule type="cellIs" dxfId="4232" priority="4655" stopIfTrue="1" operator="equal">
      <formula>"Adjustment to Income/Expense/Rate Base:"</formula>
    </cfRule>
  </conditionalFormatting>
  <conditionalFormatting sqref="B1388">
    <cfRule type="cellIs" dxfId="4231" priority="4654" stopIfTrue="1" operator="equal">
      <formula>"Adjustment to Income/Expense/Rate Base:"</formula>
    </cfRule>
  </conditionalFormatting>
  <conditionalFormatting sqref="B1380">
    <cfRule type="cellIs" dxfId="4230" priority="4653" stopIfTrue="1" operator="equal">
      <formula>"Adjustment to Income/Expense/Rate Base:"</formula>
    </cfRule>
  </conditionalFormatting>
  <conditionalFormatting sqref="B1389">
    <cfRule type="cellIs" dxfId="4229" priority="4652" stopIfTrue="1" operator="equal">
      <formula>"Adjustment to Income/Expense/Rate Base:"</formula>
    </cfRule>
  </conditionalFormatting>
  <conditionalFormatting sqref="B1381">
    <cfRule type="cellIs" dxfId="4228" priority="4651" stopIfTrue="1" operator="equal">
      <formula>"Adjustment to Income/Expense/Rate Base:"</formula>
    </cfRule>
  </conditionalFormatting>
  <conditionalFormatting sqref="B1390">
    <cfRule type="cellIs" dxfId="4227" priority="4650" stopIfTrue="1" operator="equal">
      <formula>"Adjustment to Income/Expense/Rate Base:"</formula>
    </cfRule>
  </conditionalFormatting>
  <conditionalFormatting sqref="B1382">
    <cfRule type="cellIs" dxfId="4226" priority="4649" stopIfTrue="1" operator="equal">
      <formula>"Adjustment to Income/Expense/Rate Base:"</formula>
    </cfRule>
  </conditionalFormatting>
  <conditionalFormatting sqref="B1374">
    <cfRule type="cellIs" dxfId="4225" priority="4648" stopIfTrue="1" operator="equal">
      <formula>"Title"</formula>
    </cfRule>
  </conditionalFormatting>
  <conditionalFormatting sqref="B1383 B1380 B1377">
    <cfRule type="cellIs" dxfId="4224" priority="4646" stopIfTrue="1" operator="equal">
      <formula>"Title"</formula>
    </cfRule>
  </conditionalFormatting>
  <conditionalFormatting sqref="B1385">
    <cfRule type="cellIs" dxfId="4223" priority="4647" stopIfTrue="1" operator="equal">
      <formula>"Adjustment to Income/Expense/Rate Base:"</formula>
    </cfRule>
  </conditionalFormatting>
  <conditionalFormatting sqref="B1377">
    <cfRule type="cellIs" dxfId="4222" priority="4645" stopIfTrue="1" operator="equal">
      <formula>"Adjustment to Income/Expense/Rate Base:"</formula>
    </cfRule>
  </conditionalFormatting>
  <conditionalFormatting sqref="B1384 B1381 B1378">
    <cfRule type="cellIs" dxfId="4221" priority="4643" stopIfTrue="1" operator="equal">
      <formula>"Title"</formula>
    </cfRule>
  </conditionalFormatting>
  <conditionalFormatting sqref="B1386">
    <cfRule type="cellIs" dxfId="4220" priority="4644" stopIfTrue="1" operator="equal">
      <formula>"Adjustment to Income/Expense/Rate Base:"</formula>
    </cfRule>
  </conditionalFormatting>
  <conditionalFormatting sqref="B1378">
    <cfRule type="cellIs" dxfId="4219" priority="4642" stopIfTrue="1" operator="equal">
      <formula>"Adjustment to Income/Expense/Rate Base:"</formula>
    </cfRule>
  </conditionalFormatting>
  <conditionalFormatting sqref="B1385 B1376 B1382 B1379">
    <cfRule type="cellIs" dxfId="4218" priority="4640" stopIfTrue="1" operator="equal">
      <formula>"Title"</formula>
    </cfRule>
  </conditionalFormatting>
  <conditionalFormatting sqref="B1387">
    <cfRule type="cellIs" dxfId="4217" priority="4641" stopIfTrue="1" operator="equal">
      <formula>"Adjustment to Income/Expense/Rate Base:"</formula>
    </cfRule>
  </conditionalFormatting>
  <conditionalFormatting sqref="B1379">
    <cfRule type="cellIs" dxfId="4216" priority="4639" stopIfTrue="1" operator="equal">
      <formula>"Adjustment to Income/Expense/Rate Base:"</formula>
    </cfRule>
  </conditionalFormatting>
  <conditionalFormatting sqref="B1386 B1377 B1383 B1380">
    <cfRule type="cellIs" dxfId="4215" priority="4637" stopIfTrue="1" operator="equal">
      <formula>"Title"</formula>
    </cfRule>
  </conditionalFormatting>
  <conditionalFormatting sqref="B1388">
    <cfRule type="cellIs" dxfId="4214" priority="4638" stopIfTrue="1" operator="equal">
      <formula>"Adjustment to Income/Expense/Rate Base:"</formula>
    </cfRule>
  </conditionalFormatting>
  <conditionalFormatting sqref="B1380">
    <cfRule type="cellIs" dxfId="4213" priority="4636" stopIfTrue="1" operator="equal">
      <formula>"Adjustment to Income/Expense/Rate Base:"</formula>
    </cfRule>
  </conditionalFormatting>
  <conditionalFormatting sqref="B1388">
    <cfRule type="cellIs" dxfId="4212" priority="4635" stopIfTrue="1" operator="equal">
      <formula>"Adjustment to Income/Expense/Rate Base:"</formula>
    </cfRule>
  </conditionalFormatting>
  <conditionalFormatting sqref="B1380">
    <cfRule type="cellIs" dxfId="4211" priority="4634" stopIfTrue="1" operator="equal">
      <formula>"Adjustment to Income/Expense/Rate Base:"</formula>
    </cfRule>
  </conditionalFormatting>
  <conditionalFormatting sqref="B1389">
    <cfRule type="cellIs" dxfId="4210" priority="4633" stopIfTrue="1" operator="equal">
      <formula>"Adjustment to Income/Expense/Rate Base:"</formula>
    </cfRule>
  </conditionalFormatting>
  <conditionalFormatting sqref="B1381">
    <cfRule type="cellIs" dxfId="4209" priority="4632" stopIfTrue="1" operator="equal">
      <formula>"Adjustment to Income/Expense/Rate Base:"</formula>
    </cfRule>
  </conditionalFormatting>
  <conditionalFormatting sqref="B1390">
    <cfRule type="cellIs" dxfId="4208" priority="4631" stopIfTrue="1" operator="equal">
      <formula>"Adjustment to Income/Expense/Rate Base:"</formula>
    </cfRule>
  </conditionalFormatting>
  <conditionalFormatting sqref="B1382">
    <cfRule type="cellIs" dxfId="4207" priority="4630" stopIfTrue="1" operator="equal">
      <formula>"Adjustment to Income/Expense/Rate Base:"</formula>
    </cfRule>
  </conditionalFormatting>
  <conditionalFormatting sqref="B1391">
    <cfRule type="cellIs" dxfId="4206" priority="4629" stopIfTrue="1" operator="equal">
      <formula>"Adjustment to Income/Expense/Rate Base:"</formula>
    </cfRule>
  </conditionalFormatting>
  <conditionalFormatting sqref="B1383">
    <cfRule type="cellIs" dxfId="4205" priority="4628" stopIfTrue="1" operator="equal">
      <formula>"Adjustment to Income/Expense/Rate Base:"</formula>
    </cfRule>
  </conditionalFormatting>
  <conditionalFormatting sqref="B1383 B1380 B1377">
    <cfRule type="cellIs" dxfId="4204" priority="4626" stopIfTrue="1" operator="equal">
      <formula>"Title"</formula>
    </cfRule>
  </conditionalFormatting>
  <conditionalFormatting sqref="B1385">
    <cfRule type="cellIs" dxfId="4203" priority="4627" stopIfTrue="1" operator="equal">
      <formula>"Adjustment to Income/Expense/Rate Base:"</formula>
    </cfRule>
  </conditionalFormatting>
  <conditionalFormatting sqref="B1377">
    <cfRule type="cellIs" dxfId="4202" priority="4625" stopIfTrue="1" operator="equal">
      <formula>"Adjustment to Income/Expense/Rate Base:"</formula>
    </cfRule>
  </conditionalFormatting>
  <conditionalFormatting sqref="B1384 B1381 B1378">
    <cfRule type="cellIs" dxfId="4201" priority="4623" stopIfTrue="1" operator="equal">
      <formula>"Title"</formula>
    </cfRule>
  </conditionalFormatting>
  <conditionalFormatting sqref="B1386">
    <cfRule type="cellIs" dxfId="4200" priority="4624" stopIfTrue="1" operator="equal">
      <formula>"Adjustment to Income/Expense/Rate Base:"</formula>
    </cfRule>
  </conditionalFormatting>
  <conditionalFormatting sqref="B1378">
    <cfRule type="cellIs" dxfId="4199" priority="4622" stopIfTrue="1" operator="equal">
      <formula>"Adjustment to Income/Expense/Rate Base:"</formula>
    </cfRule>
  </conditionalFormatting>
  <conditionalFormatting sqref="B1385 B1376 B1382 B1379">
    <cfRule type="cellIs" dxfId="4198" priority="4620" stopIfTrue="1" operator="equal">
      <formula>"Title"</formula>
    </cfRule>
  </conditionalFormatting>
  <conditionalFormatting sqref="B1387">
    <cfRule type="cellIs" dxfId="4197" priority="4621" stopIfTrue="1" operator="equal">
      <formula>"Adjustment to Income/Expense/Rate Base:"</formula>
    </cfRule>
  </conditionalFormatting>
  <conditionalFormatting sqref="B1374">
    <cfRule type="cellIs" dxfId="4196" priority="4619" stopIfTrue="1" operator="equal">
      <formula>"Title"</formula>
    </cfRule>
  </conditionalFormatting>
  <conditionalFormatting sqref="B1379">
    <cfRule type="cellIs" dxfId="4195" priority="4618" stopIfTrue="1" operator="equal">
      <formula>"Adjustment to Income/Expense/Rate Base:"</formula>
    </cfRule>
  </conditionalFormatting>
  <conditionalFormatting sqref="B1386 B1377 B1383 B1380">
    <cfRule type="cellIs" dxfId="4194" priority="4616" stopIfTrue="1" operator="equal">
      <formula>"Title"</formula>
    </cfRule>
  </conditionalFormatting>
  <conditionalFormatting sqref="B1388">
    <cfRule type="cellIs" dxfId="4193" priority="4617" stopIfTrue="1" operator="equal">
      <formula>"Adjustment to Income/Expense/Rate Base:"</formula>
    </cfRule>
  </conditionalFormatting>
  <conditionalFormatting sqref="B1380">
    <cfRule type="cellIs" dxfId="4192" priority="4615" stopIfTrue="1" operator="equal">
      <formula>"Adjustment to Income/Expense/Rate Base:"</formula>
    </cfRule>
  </conditionalFormatting>
  <conditionalFormatting sqref="B1388">
    <cfRule type="cellIs" dxfId="4191" priority="4614" stopIfTrue="1" operator="equal">
      <formula>"Adjustment to Income/Expense/Rate Base:"</formula>
    </cfRule>
  </conditionalFormatting>
  <conditionalFormatting sqref="B1380">
    <cfRule type="cellIs" dxfId="4190" priority="4613" stopIfTrue="1" operator="equal">
      <formula>"Adjustment to Income/Expense/Rate Base:"</formula>
    </cfRule>
  </conditionalFormatting>
  <conditionalFormatting sqref="B1389">
    <cfRule type="cellIs" dxfId="4189" priority="4612" stopIfTrue="1" operator="equal">
      <formula>"Adjustment to Income/Expense/Rate Base:"</formula>
    </cfRule>
  </conditionalFormatting>
  <conditionalFormatting sqref="B1381">
    <cfRule type="cellIs" dxfId="4188" priority="4611" stopIfTrue="1" operator="equal">
      <formula>"Adjustment to Income/Expense/Rate Base:"</formula>
    </cfRule>
  </conditionalFormatting>
  <conditionalFormatting sqref="B1390">
    <cfRule type="cellIs" dxfId="4187" priority="4610" stopIfTrue="1" operator="equal">
      <formula>"Adjustment to Income/Expense/Rate Base:"</formula>
    </cfRule>
  </conditionalFormatting>
  <conditionalFormatting sqref="B1382">
    <cfRule type="cellIs" dxfId="4186" priority="4609" stopIfTrue="1" operator="equal">
      <formula>"Adjustment to Income/Expense/Rate Base:"</formula>
    </cfRule>
  </conditionalFormatting>
  <conditionalFormatting sqref="B1391">
    <cfRule type="cellIs" dxfId="4185" priority="4608" stopIfTrue="1" operator="equal">
      <formula>"Adjustment to Income/Expense/Rate Base:"</formula>
    </cfRule>
  </conditionalFormatting>
  <conditionalFormatting sqref="B1383">
    <cfRule type="cellIs" dxfId="4184" priority="4607" stopIfTrue="1" operator="equal">
      <formula>"Adjustment to Income/Expense/Rate Base:"</formula>
    </cfRule>
  </conditionalFormatting>
  <conditionalFormatting sqref="B1375">
    <cfRule type="cellIs" dxfId="4183" priority="4606" stopIfTrue="1" operator="equal">
      <formula>"Title"</formula>
    </cfRule>
  </conditionalFormatting>
  <conditionalFormatting sqref="B1384 B1381 B1378">
    <cfRule type="cellIs" dxfId="4182" priority="4604" stopIfTrue="1" operator="equal">
      <formula>"Title"</formula>
    </cfRule>
  </conditionalFormatting>
  <conditionalFormatting sqref="B1386">
    <cfRule type="cellIs" dxfId="4181" priority="4605" stopIfTrue="1" operator="equal">
      <formula>"Adjustment to Income/Expense/Rate Base:"</formula>
    </cfRule>
  </conditionalFormatting>
  <conditionalFormatting sqref="B1378">
    <cfRule type="cellIs" dxfId="4180" priority="4603" stopIfTrue="1" operator="equal">
      <formula>"Adjustment to Income/Expense/Rate Base:"</formula>
    </cfRule>
  </conditionalFormatting>
  <conditionalFormatting sqref="B1385 B1376 B1382 B1379">
    <cfRule type="cellIs" dxfId="4179" priority="4601" stopIfTrue="1" operator="equal">
      <formula>"Title"</formula>
    </cfRule>
  </conditionalFormatting>
  <conditionalFormatting sqref="B1387">
    <cfRule type="cellIs" dxfId="4178" priority="4602" stopIfTrue="1" operator="equal">
      <formula>"Adjustment to Income/Expense/Rate Base:"</formula>
    </cfRule>
  </conditionalFormatting>
  <conditionalFormatting sqref="B1379">
    <cfRule type="cellIs" dxfId="4177" priority="4600" stopIfTrue="1" operator="equal">
      <formula>"Adjustment to Income/Expense/Rate Base:"</formula>
    </cfRule>
  </conditionalFormatting>
  <conditionalFormatting sqref="B1386 B1377 B1383 B1380">
    <cfRule type="cellIs" dxfId="4176" priority="4598" stopIfTrue="1" operator="equal">
      <formula>"Title"</formula>
    </cfRule>
  </conditionalFormatting>
  <conditionalFormatting sqref="B1388">
    <cfRule type="cellIs" dxfId="4175" priority="4599" stopIfTrue="1" operator="equal">
      <formula>"Adjustment to Income/Expense/Rate Base:"</formula>
    </cfRule>
  </conditionalFormatting>
  <conditionalFormatting sqref="B1380">
    <cfRule type="cellIs" dxfId="4174" priority="4597" stopIfTrue="1" operator="equal">
      <formula>"Adjustment to Income/Expense/Rate Base:"</formula>
    </cfRule>
  </conditionalFormatting>
  <conditionalFormatting sqref="B1387 B1378 B1384 B1381">
    <cfRule type="cellIs" dxfId="4173" priority="4595" stopIfTrue="1" operator="equal">
      <formula>"Title"</formula>
    </cfRule>
  </conditionalFormatting>
  <conditionalFormatting sqref="B1389">
    <cfRule type="cellIs" dxfId="4172" priority="4596" stopIfTrue="1" operator="equal">
      <formula>"Adjustment to Income/Expense/Rate Base:"</formula>
    </cfRule>
  </conditionalFormatting>
  <conditionalFormatting sqref="B1381">
    <cfRule type="cellIs" dxfId="4171" priority="4594" stopIfTrue="1" operator="equal">
      <formula>"Adjustment to Income/Expense/Rate Base:"</formula>
    </cfRule>
  </conditionalFormatting>
  <conditionalFormatting sqref="B1389">
    <cfRule type="cellIs" dxfId="4170" priority="4593" stopIfTrue="1" operator="equal">
      <formula>"Adjustment to Income/Expense/Rate Base:"</formula>
    </cfRule>
  </conditionalFormatting>
  <conditionalFormatting sqref="B1381">
    <cfRule type="cellIs" dxfId="4169" priority="4592" stopIfTrue="1" operator="equal">
      <formula>"Adjustment to Income/Expense/Rate Base:"</formula>
    </cfRule>
  </conditionalFormatting>
  <conditionalFormatting sqref="B1390">
    <cfRule type="cellIs" dxfId="4168" priority="4591" stopIfTrue="1" operator="equal">
      <formula>"Adjustment to Income/Expense/Rate Base:"</formula>
    </cfRule>
  </conditionalFormatting>
  <conditionalFormatting sqref="B1382">
    <cfRule type="cellIs" dxfId="4167" priority="4590" stopIfTrue="1" operator="equal">
      <formula>"Adjustment to Income/Expense/Rate Base:"</formula>
    </cfRule>
  </conditionalFormatting>
  <conditionalFormatting sqref="B1391">
    <cfRule type="cellIs" dxfId="4166" priority="4589" stopIfTrue="1" operator="equal">
      <formula>"Adjustment to Income/Expense/Rate Base:"</formula>
    </cfRule>
  </conditionalFormatting>
  <conditionalFormatting sqref="B1383">
    <cfRule type="cellIs" dxfId="4165" priority="4588" stopIfTrue="1" operator="equal">
      <formula>"Adjustment to Income/Expense/Rate Base:"</formula>
    </cfRule>
  </conditionalFormatting>
  <conditionalFormatting sqref="B1392">
    <cfRule type="cellIs" dxfId="4164" priority="4587" stopIfTrue="1" operator="equal">
      <formula>"Adjustment to Income/Expense/Rate Base:"</formula>
    </cfRule>
  </conditionalFormatting>
  <conditionalFormatting sqref="B1384">
    <cfRule type="cellIs" dxfId="4163" priority="4586" stopIfTrue="1" operator="equal">
      <formula>"Adjustment to Income/Expense/Rate Base:"</formula>
    </cfRule>
  </conditionalFormatting>
  <conditionalFormatting sqref="B1381">
    <cfRule type="cellIs" dxfId="4162" priority="4585" stopIfTrue="1" operator="equal">
      <formula>"Adjustment to Income/Expense/Rate Base:"</formula>
    </cfRule>
  </conditionalFormatting>
  <conditionalFormatting sqref="B1382">
    <cfRule type="cellIs" dxfId="4161" priority="4584" stopIfTrue="1" operator="equal">
      <formula>"Adjustment to Income/Expense/Rate Base:"</formula>
    </cfRule>
  </conditionalFormatting>
  <conditionalFormatting sqref="B1383">
    <cfRule type="cellIs" dxfId="4160" priority="4583" stopIfTrue="1" operator="equal">
      <formula>"Adjustment to Income/Expense/Rate Base:"</formula>
    </cfRule>
  </conditionalFormatting>
  <conditionalFormatting sqref="B1384">
    <cfRule type="cellIs" dxfId="4159" priority="4582" stopIfTrue="1" operator="equal">
      <formula>"Adjustment to Income/Expense/Rate Base:"</formula>
    </cfRule>
  </conditionalFormatting>
  <conditionalFormatting sqref="B1376">
    <cfRule type="cellIs" dxfId="4158" priority="4581" stopIfTrue="1" operator="equal">
      <formula>"Adjustment to Income/Expense/Rate Base:"</formula>
    </cfRule>
  </conditionalFormatting>
  <conditionalFormatting sqref="B1384">
    <cfRule type="cellIs" dxfId="4157" priority="4580" stopIfTrue="1" operator="equal">
      <formula>"Adjustment to Income/Expense/Rate Base:"</formula>
    </cfRule>
  </conditionalFormatting>
  <conditionalFormatting sqref="B1376">
    <cfRule type="cellIs" dxfId="4156" priority="4579" stopIfTrue="1" operator="equal">
      <formula>"Adjustment to Income/Expense/Rate Base:"</formula>
    </cfRule>
  </conditionalFormatting>
  <conditionalFormatting sqref="B1385">
    <cfRule type="cellIs" dxfId="4155" priority="4578" stopIfTrue="1" operator="equal">
      <formula>"Adjustment to Income/Expense/Rate Base:"</formula>
    </cfRule>
  </conditionalFormatting>
  <conditionalFormatting sqref="B1377">
    <cfRule type="cellIs" dxfId="4154" priority="4577" stopIfTrue="1" operator="equal">
      <formula>"Adjustment to Income/Expense/Rate Base:"</formula>
    </cfRule>
  </conditionalFormatting>
  <conditionalFormatting sqref="B1386">
    <cfRule type="cellIs" dxfId="4153" priority="4576" stopIfTrue="1" operator="equal">
      <formula>"Adjustment to Income/Expense/Rate Base:"</formula>
    </cfRule>
  </conditionalFormatting>
  <conditionalFormatting sqref="B1378">
    <cfRule type="cellIs" dxfId="4152" priority="4575" stopIfTrue="1" operator="equal">
      <formula>"Adjustment to Income/Expense/Rate Base:"</formula>
    </cfRule>
  </conditionalFormatting>
  <conditionalFormatting sqref="B1387">
    <cfRule type="cellIs" dxfId="4151" priority="4574" stopIfTrue="1" operator="equal">
      <formula>"Adjustment to Income/Expense/Rate Base:"</formula>
    </cfRule>
  </conditionalFormatting>
  <conditionalFormatting sqref="B1379">
    <cfRule type="cellIs" dxfId="4150" priority="4573" stopIfTrue="1" operator="equal">
      <formula>"Adjustment to Income/Expense/Rate Base:"</formula>
    </cfRule>
  </conditionalFormatting>
  <conditionalFormatting sqref="B1382">
    <cfRule type="cellIs" dxfId="4149" priority="4572" stopIfTrue="1" operator="equal">
      <formula>"Adjustment to Income/Expense/Rate Base:"</formula>
    </cfRule>
  </conditionalFormatting>
  <conditionalFormatting sqref="B1383">
    <cfRule type="cellIs" dxfId="4148" priority="4571" stopIfTrue="1" operator="equal">
      <formula>"Adjustment to Income/Expense/Rate Base:"</formula>
    </cfRule>
  </conditionalFormatting>
  <conditionalFormatting sqref="B1384">
    <cfRule type="cellIs" dxfId="4147" priority="4570" stopIfTrue="1" operator="equal">
      <formula>"Adjustment to Income/Expense/Rate Base:"</formula>
    </cfRule>
  </conditionalFormatting>
  <conditionalFormatting sqref="B1376">
    <cfRule type="cellIs" dxfId="4146" priority="4569" stopIfTrue="1" operator="equal">
      <formula>"Adjustment to Income/Expense/Rate Base:"</formula>
    </cfRule>
  </conditionalFormatting>
  <conditionalFormatting sqref="B1385">
    <cfRule type="cellIs" dxfId="4145" priority="4568" stopIfTrue="1" operator="equal">
      <formula>"Adjustment to Income/Expense/Rate Base:"</formula>
    </cfRule>
  </conditionalFormatting>
  <conditionalFormatting sqref="B1377">
    <cfRule type="cellIs" dxfId="4144" priority="4567" stopIfTrue="1" operator="equal">
      <formula>"Adjustment to Income/Expense/Rate Base:"</formula>
    </cfRule>
  </conditionalFormatting>
  <conditionalFormatting sqref="B1385">
    <cfRule type="cellIs" dxfId="4143" priority="4566" stopIfTrue="1" operator="equal">
      <formula>"Adjustment to Income/Expense/Rate Base:"</formula>
    </cfRule>
  </conditionalFormatting>
  <conditionalFormatting sqref="B1377">
    <cfRule type="cellIs" dxfId="4142" priority="4565" stopIfTrue="1" operator="equal">
      <formula>"Adjustment to Income/Expense/Rate Base:"</formula>
    </cfRule>
  </conditionalFormatting>
  <conditionalFormatting sqref="B1386">
    <cfRule type="cellIs" dxfId="4141" priority="4564" stopIfTrue="1" operator="equal">
      <formula>"Adjustment to Income/Expense/Rate Base:"</formula>
    </cfRule>
  </conditionalFormatting>
  <conditionalFormatting sqref="B1378">
    <cfRule type="cellIs" dxfId="4140" priority="4563" stopIfTrue="1" operator="equal">
      <formula>"Adjustment to Income/Expense/Rate Base:"</formula>
    </cfRule>
  </conditionalFormatting>
  <conditionalFormatting sqref="B1387">
    <cfRule type="cellIs" dxfId="4139" priority="4562" stopIfTrue="1" operator="equal">
      <formula>"Adjustment to Income/Expense/Rate Base:"</formula>
    </cfRule>
  </conditionalFormatting>
  <conditionalFormatting sqref="B1379">
    <cfRule type="cellIs" dxfId="4138" priority="4561" stopIfTrue="1" operator="equal">
      <formula>"Adjustment to Income/Expense/Rate Base:"</formula>
    </cfRule>
  </conditionalFormatting>
  <conditionalFormatting sqref="B1388">
    <cfRule type="cellIs" dxfId="4137" priority="4560" stopIfTrue="1" operator="equal">
      <formula>"Adjustment to Income/Expense/Rate Base:"</formula>
    </cfRule>
  </conditionalFormatting>
  <conditionalFormatting sqref="B1380">
    <cfRule type="cellIs" dxfId="4136" priority="4559" stopIfTrue="1" operator="equal">
      <formula>"Adjustment to Income/Expense/Rate Base:"</formula>
    </cfRule>
  </conditionalFormatting>
  <conditionalFormatting sqref="B1382">
    <cfRule type="cellIs" dxfId="4135" priority="4558" stopIfTrue="1" operator="equal">
      <formula>"Adjustment to Income/Expense/Rate Base:"</formula>
    </cfRule>
  </conditionalFormatting>
  <conditionalFormatting sqref="B1383">
    <cfRule type="cellIs" dxfId="4134" priority="4557" stopIfTrue="1" operator="equal">
      <formula>"Adjustment to Income/Expense/Rate Base:"</formula>
    </cfRule>
  </conditionalFormatting>
  <conditionalFormatting sqref="B1384">
    <cfRule type="cellIs" dxfId="4133" priority="4556" stopIfTrue="1" operator="equal">
      <formula>"Adjustment to Income/Expense/Rate Base:"</formula>
    </cfRule>
  </conditionalFormatting>
  <conditionalFormatting sqref="B1376">
    <cfRule type="cellIs" dxfId="4132" priority="4555" stopIfTrue="1" operator="equal">
      <formula>"Adjustment to Income/Expense/Rate Base:"</formula>
    </cfRule>
  </conditionalFormatting>
  <conditionalFormatting sqref="B1385">
    <cfRule type="cellIs" dxfId="4131" priority="4554" stopIfTrue="1" operator="equal">
      <formula>"Adjustment to Income/Expense/Rate Base:"</formula>
    </cfRule>
  </conditionalFormatting>
  <conditionalFormatting sqref="B1377">
    <cfRule type="cellIs" dxfId="4130" priority="4553" stopIfTrue="1" operator="equal">
      <formula>"Adjustment to Income/Expense/Rate Base:"</formula>
    </cfRule>
  </conditionalFormatting>
  <conditionalFormatting sqref="B1385">
    <cfRule type="cellIs" dxfId="4129" priority="4552" stopIfTrue="1" operator="equal">
      <formula>"Adjustment to Income/Expense/Rate Base:"</formula>
    </cfRule>
  </conditionalFormatting>
  <conditionalFormatting sqref="B1377">
    <cfRule type="cellIs" dxfId="4128" priority="4551" stopIfTrue="1" operator="equal">
      <formula>"Adjustment to Income/Expense/Rate Base:"</formula>
    </cfRule>
  </conditionalFormatting>
  <conditionalFormatting sqref="B1386">
    <cfRule type="cellIs" dxfId="4127" priority="4550" stopIfTrue="1" operator="equal">
      <formula>"Adjustment to Income/Expense/Rate Base:"</formula>
    </cfRule>
  </conditionalFormatting>
  <conditionalFormatting sqref="B1378">
    <cfRule type="cellIs" dxfId="4126" priority="4549" stopIfTrue="1" operator="equal">
      <formula>"Adjustment to Income/Expense/Rate Base:"</formula>
    </cfRule>
  </conditionalFormatting>
  <conditionalFormatting sqref="B1387">
    <cfRule type="cellIs" dxfId="4125" priority="4548" stopIfTrue="1" operator="equal">
      <formula>"Adjustment to Income/Expense/Rate Base:"</formula>
    </cfRule>
  </conditionalFormatting>
  <conditionalFormatting sqref="B1379">
    <cfRule type="cellIs" dxfId="4124" priority="4547" stopIfTrue="1" operator="equal">
      <formula>"Adjustment to Income/Expense/Rate Base:"</formula>
    </cfRule>
  </conditionalFormatting>
  <conditionalFormatting sqref="B1388">
    <cfRule type="cellIs" dxfId="4123" priority="4546" stopIfTrue="1" operator="equal">
      <formula>"Adjustment to Income/Expense/Rate Base:"</formula>
    </cfRule>
  </conditionalFormatting>
  <conditionalFormatting sqref="B1380">
    <cfRule type="cellIs" dxfId="4122" priority="4545" stopIfTrue="1" operator="equal">
      <formula>"Adjustment to Income/Expense/Rate Base:"</formula>
    </cfRule>
  </conditionalFormatting>
  <conditionalFormatting sqref="B1383">
    <cfRule type="cellIs" dxfId="4121" priority="4544" stopIfTrue="1" operator="equal">
      <formula>"Adjustment to Income/Expense/Rate Base:"</formula>
    </cfRule>
  </conditionalFormatting>
  <conditionalFormatting sqref="B1384">
    <cfRule type="cellIs" dxfId="4120" priority="4543" stopIfTrue="1" operator="equal">
      <formula>"Adjustment to Income/Expense/Rate Base:"</formula>
    </cfRule>
  </conditionalFormatting>
  <conditionalFormatting sqref="B1376">
    <cfRule type="cellIs" dxfId="4119" priority="4542" stopIfTrue="1" operator="equal">
      <formula>"Adjustment to Income/Expense/Rate Base:"</formula>
    </cfRule>
  </conditionalFormatting>
  <conditionalFormatting sqref="B1385">
    <cfRule type="cellIs" dxfId="4118" priority="4541" stopIfTrue="1" operator="equal">
      <formula>"Adjustment to Income/Expense/Rate Base:"</formula>
    </cfRule>
  </conditionalFormatting>
  <conditionalFormatting sqref="B1377">
    <cfRule type="cellIs" dxfId="4117" priority="4540" stopIfTrue="1" operator="equal">
      <formula>"Adjustment to Income/Expense/Rate Base:"</formula>
    </cfRule>
  </conditionalFormatting>
  <conditionalFormatting sqref="B1386">
    <cfRule type="cellIs" dxfId="4116" priority="4539" stopIfTrue="1" operator="equal">
      <formula>"Adjustment to Income/Expense/Rate Base:"</formula>
    </cfRule>
  </conditionalFormatting>
  <conditionalFormatting sqref="B1378">
    <cfRule type="cellIs" dxfId="4115" priority="4538" stopIfTrue="1" operator="equal">
      <formula>"Adjustment to Income/Expense/Rate Base:"</formula>
    </cfRule>
  </conditionalFormatting>
  <conditionalFormatting sqref="B1386">
    <cfRule type="cellIs" dxfId="4114" priority="4537" stopIfTrue="1" operator="equal">
      <formula>"Adjustment to Income/Expense/Rate Base:"</formula>
    </cfRule>
  </conditionalFormatting>
  <conditionalFormatting sqref="B1378">
    <cfRule type="cellIs" dxfId="4113" priority="4536" stopIfTrue="1" operator="equal">
      <formula>"Adjustment to Income/Expense/Rate Base:"</formula>
    </cfRule>
  </conditionalFormatting>
  <conditionalFormatting sqref="B1387">
    <cfRule type="cellIs" dxfId="4112" priority="4535" stopIfTrue="1" operator="equal">
      <formula>"Adjustment to Income/Expense/Rate Base:"</formula>
    </cfRule>
  </conditionalFormatting>
  <conditionalFormatting sqref="B1379">
    <cfRule type="cellIs" dxfId="4111" priority="4534" stopIfTrue="1" operator="equal">
      <formula>"Adjustment to Income/Expense/Rate Base:"</formula>
    </cfRule>
  </conditionalFormatting>
  <conditionalFormatting sqref="B1388">
    <cfRule type="cellIs" dxfId="4110" priority="4533" stopIfTrue="1" operator="equal">
      <formula>"Adjustment to Income/Expense/Rate Base:"</formula>
    </cfRule>
  </conditionalFormatting>
  <conditionalFormatting sqref="B1380">
    <cfRule type="cellIs" dxfId="4109" priority="4532" stopIfTrue="1" operator="equal">
      <formula>"Adjustment to Income/Expense/Rate Base:"</formula>
    </cfRule>
  </conditionalFormatting>
  <conditionalFormatting sqref="B1389">
    <cfRule type="cellIs" dxfId="4108" priority="4531" stopIfTrue="1" operator="equal">
      <formula>"Adjustment to Income/Expense/Rate Base:"</formula>
    </cfRule>
  </conditionalFormatting>
  <conditionalFormatting sqref="B1381">
    <cfRule type="cellIs" dxfId="4107" priority="4530" stopIfTrue="1" operator="equal">
      <formula>"Adjustment to Income/Expense/Rate Base:"</formula>
    </cfRule>
  </conditionalFormatting>
  <conditionalFormatting sqref="B1725">
    <cfRule type="cellIs" dxfId="4106" priority="4529" stopIfTrue="1" operator="equal">
      <formula>"Adjustment to Income/Expense/Rate Base:"</formula>
    </cfRule>
  </conditionalFormatting>
  <conditionalFormatting sqref="B1723">
    <cfRule type="cellIs" dxfId="4105" priority="4528" stopIfTrue="1" operator="equal">
      <formula>"Adjustment to Income/Expense/Rate Base:"</formula>
    </cfRule>
  </conditionalFormatting>
  <conditionalFormatting sqref="B1735">
    <cfRule type="cellIs" dxfId="4104" priority="4527" stopIfTrue="1" operator="equal">
      <formula>"Adjustment to Income/Expense/Rate Base:"</formula>
    </cfRule>
  </conditionalFormatting>
  <conditionalFormatting sqref="B1734">
    <cfRule type="cellIs" dxfId="4103" priority="4526" stopIfTrue="1" operator="equal">
      <formula>"Adjustment to Income/Expense/Rate Base:"</formula>
    </cfRule>
  </conditionalFormatting>
  <conditionalFormatting sqref="B1726">
    <cfRule type="cellIs" dxfId="4102" priority="4525" stopIfTrue="1" operator="equal">
      <formula>"Adjustment to Income/Expense/Rate Base:"</formula>
    </cfRule>
  </conditionalFormatting>
  <conditionalFormatting sqref="B1724">
    <cfRule type="cellIs" dxfId="4101" priority="4524" stopIfTrue="1" operator="equal">
      <formula>"Adjustment to Income/Expense/Rate Base:"</formula>
    </cfRule>
  </conditionalFormatting>
  <conditionalFormatting sqref="B1736">
    <cfRule type="cellIs" dxfId="4100" priority="4523" stopIfTrue="1" operator="equal">
      <formula>"Adjustment to Income/Expense/Rate Base:"</formula>
    </cfRule>
  </conditionalFormatting>
  <conditionalFormatting sqref="B1735">
    <cfRule type="cellIs" dxfId="4099" priority="4522" stopIfTrue="1" operator="equal">
      <formula>"Adjustment to Income/Expense/Rate Base:"</formula>
    </cfRule>
  </conditionalFormatting>
  <conditionalFormatting sqref="B1726">
    <cfRule type="cellIs" dxfId="4098" priority="4521" stopIfTrue="1" operator="equal">
      <formula>"Adjustment to Income/Expense/Rate Base:"</formula>
    </cfRule>
  </conditionalFormatting>
  <conditionalFormatting sqref="B1724">
    <cfRule type="cellIs" dxfId="4097" priority="4520" stopIfTrue="1" operator="equal">
      <formula>"Adjustment to Income/Expense/Rate Base:"</formula>
    </cfRule>
  </conditionalFormatting>
  <conditionalFormatting sqref="B1736">
    <cfRule type="cellIs" dxfId="4096" priority="4519" stopIfTrue="1" operator="equal">
      <formula>"Adjustment to Income/Expense/Rate Base:"</formula>
    </cfRule>
  </conditionalFormatting>
  <conditionalFormatting sqref="B1735">
    <cfRule type="cellIs" dxfId="4095" priority="4518" stopIfTrue="1" operator="equal">
      <formula>"Adjustment to Income/Expense/Rate Base:"</formula>
    </cfRule>
  </conditionalFormatting>
  <conditionalFormatting sqref="B1727">
    <cfRule type="cellIs" dxfId="4094" priority="4517" stopIfTrue="1" operator="equal">
      <formula>"Adjustment to Income/Expense/Rate Base:"</formula>
    </cfRule>
  </conditionalFormatting>
  <conditionalFormatting sqref="B1725">
    <cfRule type="cellIs" dxfId="4093" priority="4516" stopIfTrue="1" operator="equal">
      <formula>"Adjustment to Income/Expense/Rate Base:"</formula>
    </cfRule>
  </conditionalFormatting>
  <conditionalFormatting sqref="B1737">
    <cfRule type="cellIs" dxfId="4092" priority="4515" stopIfTrue="1" operator="equal">
      <formula>"Adjustment to Income/Expense/Rate Base:"</formula>
    </cfRule>
  </conditionalFormatting>
  <conditionalFormatting sqref="B1736">
    <cfRule type="cellIs" dxfId="4091" priority="4514" stopIfTrue="1" operator="equal">
      <formula>"Adjustment to Income/Expense/Rate Base:"</formula>
    </cfRule>
  </conditionalFormatting>
  <conditionalFormatting sqref="B1727">
    <cfRule type="cellIs" dxfId="4090" priority="4513" stopIfTrue="1" operator="equal">
      <formula>"Adjustment to Income/Expense/Rate Base:"</formula>
    </cfRule>
  </conditionalFormatting>
  <conditionalFormatting sqref="B1725">
    <cfRule type="cellIs" dxfId="4089" priority="4512" stopIfTrue="1" operator="equal">
      <formula>"Adjustment to Income/Expense/Rate Base:"</formula>
    </cfRule>
  </conditionalFormatting>
  <conditionalFormatting sqref="B1737">
    <cfRule type="cellIs" dxfId="4088" priority="4511" stopIfTrue="1" operator="equal">
      <formula>"Adjustment to Income/Expense/Rate Base:"</formula>
    </cfRule>
  </conditionalFormatting>
  <conditionalFormatting sqref="B1736">
    <cfRule type="cellIs" dxfId="4087" priority="4510" stopIfTrue="1" operator="equal">
      <formula>"Adjustment to Income/Expense/Rate Base:"</formula>
    </cfRule>
  </conditionalFormatting>
  <conditionalFormatting sqref="B1728">
    <cfRule type="cellIs" dxfId="4086" priority="4509" stopIfTrue="1" operator="equal">
      <formula>"Adjustment to Income/Expense/Rate Base:"</formula>
    </cfRule>
  </conditionalFormatting>
  <conditionalFormatting sqref="B1726">
    <cfRule type="cellIs" dxfId="4085" priority="4508" stopIfTrue="1" operator="equal">
      <formula>"Adjustment to Income/Expense/Rate Base:"</formula>
    </cfRule>
  </conditionalFormatting>
  <conditionalFormatting sqref="B1738">
    <cfRule type="cellIs" dxfId="4084" priority="4507" stopIfTrue="1" operator="equal">
      <formula>"Adjustment to Income/Expense/Rate Base:"</formula>
    </cfRule>
  </conditionalFormatting>
  <conditionalFormatting sqref="B1737">
    <cfRule type="cellIs" dxfId="4083" priority="4506" stopIfTrue="1" operator="equal">
      <formula>"Adjustment to Income/Expense/Rate Base:"</formula>
    </cfRule>
  </conditionalFormatting>
  <conditionalFormatting sqref="B1728">
    <cfRule type="cellIs" dxfId="4082" priority="4505" stopIfTrue="1" operator="equal">
      <formula>"Adjustment to Income/Expense/Rate Base:"</formula>
    </cfRule>
  </conditionalFormatting>
  <conditionalFormatting sqref="B1726">
    <cfRule type="cellIs" dxfId="4081" priority="4504" stopIfTrue="1" operator="equal">
      <formula>"Adjustment to Income/Expense/Rate Base:"</formula>
    </cfRule>
  </conditionalFormatting>
  <conditionalFormatting sqref="B1738">
    <cfRule type="cellIs" dxfId="4080" priority="4503" stopIfTrue="1" operator="equal">
      <formula>"Adjustment to Income/Expense/Rate Base:"</formula>
    </cfRule>
  </conditionalFormatting>
  <conditionalFormatting sqref="B1737">
    <cfRule type="cellIs" dxfId="4079" priority="4502" stopIfTrue="1" operator="equal">
      <formula>"Adjustment to Income/Expense/Rate Base:"</formula>
    </cfRule>
  </conditionalFormatting>
  <conditionalFormatting sqref="B1729">
    <cfRule type="cellIs" dxfId="4078" priority="4501" stopIfTrue="1" operator="equal">
      <formula>"Adjustment to Income/Expense/Rate Base:"</formula>
    </cfRule>
  </conditionalFormatting>
  <conditionalFormatting sqref="B1727">
    <cfRule type="cellIs" dxfId="4077" priority="4500" stopIfTrue="1" operator="equal">
      <formula>"Adjustment to Income/Expense/Rate Base:"</formula>
    </cfRule>
  </conditionalFormatting>
  <conditionalFormatting sqref="B1739">
    <cfRule type="cellIs" dxfId="4076" priority="4499" stopIfTrue="1" operator="equal">
      <formula>"Adjustment to Income/Expense/Rate Base:"</formula>
    </cfRule>
  </conditionalFormatting>
  <conditionalFormatting sqref="B1738">
    <cfRule type="cellIs" dxfId="4075" priority="4498" stopIfTrue="1" operator="equal">
      <formula>"Adjustment to Income/Expense/Rate Base:"</formula>
    </cfRule>
  </conditionalFormatting>
  <conditionalFormatting sqref="B1726">
    <cfRule type="cellIs" dxfId="4074" priority="4497" stopIfTrue="1" operator="equal">
      <formula>"Adjustment to Income/Expense/Rate Base:"</formula>
    </cfRule>
  </conditionalFormatting>
  <conditionalFormatting sqref="B1724">
    <cfRule type="cellIs" dxfId="4073" priority="4496" stopIfTrue="1" operator="equal">
      <formula>"Adjustment to Income/Expense/Rate Base:"</formula>
    </cfRule>
  </conditionalFormatting>
  <conditionalFormatting sqref="B1736">
    <cfRule type="cellIs" dxfId="4072" priority="4495" stopIfTrue="1" operator="equal">
      <formula>"Adjustment to Income/Expense/Rate Base:"</formula>
    </cfRule>
  </conditionalFormatting>
  <conditionalFormatting sqref="B1735">
    <cfRule type="cellIs" dxfId="4071" priority="4494" stopIfTrue="1" operator="equal">
      <formula>"Adjustment to Income/Expense/Rate Base:"</formula>
    </cfRule>
  </conditionalFormatting>
  <conditionalFormatting sqref="B1727">
    <cfRule type="cellIs" dxfId="4070" priority="4493" stopIfTrue="1" operator="equal">
      <formula>"Adjustment to Income/Expense/Rate Base:"</formula>
    </cfRule>
  </conditionalFormatting>
  <conditionalFormatting sqref="B1725">
    <cfRule type="cellIs" dxfId="4069" priority="4492" stopIfTrue="1" operator="equal">
      <formula>"Adjustment to Income/Expense/Rate Base:"</formula>
    </cfRule>
  </conditionalFormatting>
  <conditionalFormatting sqref="B1737">
    <cfRule type="cellIs" dxfId="4068" priority="4491" stopIfTrue="1" operator="equal">
      <formula>"Adjustment to Income/Expense/Rate Base:"</formula>
    </cfRule>
  </conditionalFormatting>
  <conditionalFormatting sqref="B1736">
    <cfRule type="cellIs" dxfId="4067" priority="4490" stopIfTrue="1" operator="equal">
      <formula>"Adjustment to Income/Expense/Rate Base:"</formula>
    </cfRule>
  </conditionalFormatting>
  <conditionalFormatting sqref="B1727">
    <cfRule type="cellIs" dxfId="4066" priority="4489" stopIfTrue="1" operator="equal">
      <formula>"Adjustment to Income/Expense/Rate Base:"</formula>
    </cfRule>
  </conditionalFormatting>
  <conditionalFormatting sqref="B1725">
    <cfRule type="cellIs" dxfId="4065" priority="4488" stopIfTrue="1" operator="equal">
      <formula>"Adjustment to Income/Expense/Rate Base:"</formula>
    </cfRule>
  </conditionalFormatting>
  <conditionalFormatting sqref="B1737">
    <cfRule type="cellIs" dxfId="4064" priority="4487" stopIfTrue="1" operator="equal">
      <formula>"Adjustment to Income/Expense/Rate Base:"</formula>
    </cfRule>
  </conditionalFormatting>
  <conditionalFormatting sqref="B1736">
    <cfRule type="cellIs" dxfId="4063" priority="4486" stopIfTrue="1" operator="equal">
      <formula>"Adjustment to Income/Expense/Rate Base:"</formula>
    </cfRule>
  </conditionalFormatting>
  <conditionalFormatting sqref="B1728">
    <cfRule type="cellIs" dxfId="4062" priority="4485" stopIfTrue="1" operator="equal">
      <formula>"Adjustment to Income/Expense/Rate Base:"</formula>
    </cfRule>
  </conditionalFormatting>
  <conditionalFormatting sqref="B1726">
    <cfRule type="cellIs" dxfId="4061" priority="4484" stopIfTrue="1" operator="equal">
      <formula>"Adjustment to Income/Expense/Rate Base:"</formula>
    </cfRule>
  </conditionalFormatting>
  <conditionalFormatting sqref="B1738">
    <cfRule type="cellIs" dxfId="4060" priority="4483" stopIfTrue="1" operator="equal">
      <formula>"Adjustment to Income/Expense/Rate Base:"</formula>
    </cfRule>
  </conditionalFormatting>
  <conditionalFormatting sqref="B1737">
    <cfRule type="cellIs" dxfId="4059" priority="4482" stopIfTrue="1" operator="equal">
      <formula>"Adjustment to Income/Expense/Rate Base:"</formula>
    </cfRule>
  </conditionalFormatting>
  <conditionalFormatting sqref="B1728">
    <cfRule type="cellIs" dxfId="4058" priority="4481" stopIfTrue="1" operator="equal">
      <formula>"Adjustment to Income/Expense/Rate Base:"</formula>
    </cfRule>
  </conditionalFormatting>
  <conditionalFormatting sqref="B1726">
    <cfRule type="cellIs" dxfId="4057" priority="4480" stopIfTrue="1" operator="equal">
      <formula>"Adjustment to Income/Expense/Rate Base:"</formula>
    </cfRule>
  </conditionalFormatting>
  <conditionalFormatting sqref="B1738">
    <cfRule type="cellIs" dxfId="4056" priority="4479" stopIfTrue="1" operator="equal">
      <formula>"Adjustment to Income/Expense/Rate Base:"</formula>
    </cfRule>
  </conditionalFormatting>
  <conditionalFormatting sqref="B1737">
    <cfRule type="cellIs" dxfId="4055" priority="4478" stopIfTrue="1" operator="equal">
      <formula>"Adjustment to Income/Expense/Rate Base:"</formula>
    </cfRule>
  </conditionalFormatting>
  <conditionalFormatting sqref="B1729">
    <cfRule type="cellIs" dxfId="4054" priority="4477" stopIfTrue="1" operator="equal">
      <formula>"Adjustment to Income/Expense/Rate Base:"</formula>
    </cfRule>
  </conditionalFormatting>
  <conditionalFormatting sqref="B1727">
    <cfRule type="cellIs" dxfId="4053" priority="4476" stopIfTrue="1" operator="equal">
      <formula>"Adjustment to Income/Expense/Rate Base:"</formula>
    </cfRule>
  </conditionalFormatting>
  <conditionalFormatting sqref="B1739">
    <cfRule type="cellIs" dxfId="4052" priority="4475" stopIfTrue="1" operator="equal">
      <formula>"Adjustment to Income/Expense/Rate Base:"</formula>
    </cfRule>
  </conditionalFormatting>
  <conditionalFormatting sqref="B1738">
    <cfRule type="cellIs" dxfId="4051" priority="4474" stopIfTrue="1" operator="equal">
      <formula>"Adjustment to Income/Expense/Rate Base:"</formula>
    </cfRule>
  </conditionalFormatting>
  <conditionalFormatting sqref="B1729">
    <cfRule type="cellIs" dxfId="4050" priority="4473" stopIfTrue="1" operator="equal">
      <formula>"Adjustment to Income/Expense/Rate Base:"</formula>
    </cfRule>
  </conditionalFormatting>
  <conditionalFormatting sqref="B1727">
    <cfRule type="cellIs" dxfId="4049" priority="4472" stopIfTrue="1" operator="equal">
      <formula>"Adjustment to Income/Expense/Rate Base:"</formula>
    </cfRule>
  </conditionalFormatting>
  <conditionalFormatting sqref="B1739">
    <cfRule type="cellIs" dxfId="4048" priority="4471" stopIfTrue="1" operator="equal">
      <formula>"Adjustment to Income/Expense/Rate Base:"</formula>
    </cfRule>
  </conditionalFormatting>
  <conditionalFormatting sqref="B1738">
    <cfRule type="cellIs" dxfId="4047" priority="4470" stopIfTrue="1" operator="equal">
      <formula>"Adjustment to Income/Expense/Rate Base:"</formula>
    </cfRule>
  </conditionalFormatting>
  <conditionalFormatting sqref="B1730">
    <cfRule type="cellIs" dxfId="4046" priority="4469" stopIfTrue="1" operator="equal">
      <formula>"Adjustment to Income/Expense/Rate Base:"</formula>
    </cfRule>
  </conditionalFormatting>
  <conditionalFormatting sqref="B1728">
    <cfRule type="cellIs" dxfId="4045" priority="4468" stopIfTrue="1" operator="equal">
      <formula>"Adjustment to Income/Expense/Rate Base:"</formula>
    </cfRule>
  </conditionalFormatting>
  <conditionalFormatting sqref="B1740">
    <cfRule type="cellIs" dxfId="4044" priority="4467" stopIfTrue="1" operator="equal">
      <formula>"Adjustment to Income/Expense/Rate Base:"</formula>
    </cfRule>
  </conditionalFormatting>
  <conditionalFormatting sqref="B1739">
    <cfRule type="cellIs" dxfId="4043" priority="4466" stopIfTrue="1" operator="equal">
      <formula>"Adjustment to Income/Expense/Rate Base:"</formula>
    </cfRule>
  </conditionalFormatting>
  <conditionalFormatting sqref="B1737">
    <cfRule type="cellIs" dxfId="4042" priority="4465" stopIfTrue="1" operator="equal">
      <formula>"Adjustment to Income/Expense/Rate Base:"</formula>
    </cfRule>
  </conditionalFormatting>
  <conditionalFormatting sqref="B1736">
    <cfRule type="cellIs" dxfId="4041" priority="4464" stopIfTrue="1" operator="equal">
      <formula>"Adjustment to Income/Expense/Rate Base:"</formula>
    </cfRule>
  </conditionalFormatting>
  <conditionalFormatting sqref="B1738">
    <cfRule type="cellIs" dxfId="4040" priority="4463" stopIfTrue="1" operator="equal">
      <formula>"Adjustment to Income/Expense/Rate Base:"</formula>
    </cfRule>
  </conditionalFormatting>
  <conditionalFormatting sqref="B1737">
    <cfRule type="cellIs" dxfId="4039" priority="4462" stopIfTrue="1" operator="equal">
      <formula>"Adjustment to Income/Expense/Rate Base:"</formula>
    </cfRule>
  </conditionalFormatting>
  <conditionalFormatting sqref="B1738">
    <cfRule type="cellIs" dxfId="4038" priority="4461" stopIfTrue="1" operator="equal">
      <formula>"Adjustment to Income/Expense/Rate Base:"</formula>
    </cfRule>
  </conditionalFormatting>
  <conditionalFormatting sqref="B1737">
    <cfRule type="cellIs" dxfId="4037" priority="4460" stopIfTrue="1" operator="equal">
      <formula>"Adjustment to Income/Expense/Rate Base:"</formula>
    </cfRule>
  </conditionalFormatting>
  <conditionalFormatting sqref="B1739">
    <cfRule type="cellIs" dxfId="4036" priority="4459" stopIfTrue="1" operator="equal">
      <formula>"Adjustment to Income/Expense/Rate Base:"</formula>
    </cfRule>
  </conditionalFormatting>
  <conditionalFormatting sqref="B1738">
    <cfRule type="cellIs" dxfId="4035" priority="4458" stopIfTrue="1" operator="equal">
      <formula>"Adjustment to Income/Expense/Rate Base:"</formula>
    </cfRule>
  </conditionalFormatting>
  <conditionalFormatting sqref="B1739">
    <cfRule type="cellIs" dxfId="4034" priority="4457" stopIfTrue="1" operator="equal">
      <formula>"Adjustment to Income/Expense/Rate Base:"</formula>
    </cfRule>
  </conditionalFormatting>
  <conditionalFormatting sqref="B1738">
    <cfRule type="cellIs" dxfId="4033" priority="4456" stopIfTrue="1" operator="equal">
      <formula>"Adjustment to Income/Expense/Rate Base:"</formula>
    </cfRule>
  </conditionalFormatting>
  <conditionalFormatting sqref="B1740">
    <cfRule type="cellIs" dxfId="4032" priority="4455" stopIfTrue="1" operator="equal">
      <formula>"Adjustment to Income/Expense/Rate Base:"</formula>
    </cfRule>
  </conditionalFormatting>
  <conditionalFormatting sqref="B1739">
    <cfRule type="cellIs" dxfId="4031" priority="4454" stopIfTrue="1" operator="equal">
      <formula>"Adjustment to Income/Expense/Rate Base:"</formula>
    </cfRule>
  </conditionalFormatting>
  <conditionalFormatting sqref="B1740">
    <cfRule type="cellIs" dxfId="4030" priority="4453" stopIfTrue="1" operator="equal">
      <formula>"Adjustment to Income/Expense/Rate Base:"</formula>
    </cfRule>
  </conditionalFormatting>
  <conditionalFormatting sqref="B1739">
    <cfRule type="cellIs" dxfId="4029" priority="4452" stopIfTrue="1" operator="equal">
      <formula>"Adjustment to Income/Expense/Rate Base:"</formula>
    </cfRule>
  </conditionalFormatting>
  <conditionalFormatting sqref="B1741">
    <cfRule type="cellIs" dxfId="4028" priority="4451" stopIfTrue="1" operator="equal">
      <formula>"Adjustment to Income/Expense/Rate Base:"</formula>
    </cfRule>
  </conditionalFormatting>
  <conditionalFormatting sqref="B1740">
    <cfRule type="cellIs" dxfId="4027" priority="4450" stopIfTrue="1" operator="equal">
      <formula>"Adjustment to Income/Expense/Rate Base:"</formula>
    </cfRule>
  </conditionalFormatting>
  <conditionalFormatting sqref="B1738">
    <cfRule type="cellIs" dxfId="4026" priority="4449" stopIfTrue="1" operator="equal">
      <formula>"Adjustment to Income/Expense/Rate Base:"</formula>
    </cfRule>
  </conditionalFormatting>
  <conditionalFormatting sqref="B1737">
    <cfRule type="cellIs" dxfId="4025" priority="4448" stopIfTrue="1" operator="equal">
      <formula>"Adjustment to Income/Expense/Rate Base:"</formula>
    </cfRule>
  </conditionalFormatting>
  <conditionalFormatting sqref="B1739">
    <cfRule type="cellIs" dxfId="4024" priority="4447" stopIfTrue="1" operator="equal">
      <formula>"Adjustment to Income/Expense/Rate Base:"</formula>
    </cfRule>
  </conditionalFormatting>
  <conditionalFormatting sqref="B1738">
    <cfRule type="cellIs" dxfId="4023" priority="4446" stopIfTrue="1" operator="equal">
      <formula>"Adjustment to Income/Expense/Rate Base:"</formula>
    </cfRule>
  </conditionalFormatting>
  <conditionalFormatting sqref="B1739">
    <cfRule type="cellIs" dxfId="4022" priority="4445" stopIfTrue="1" operator="equal">
      <formula>"Adjustment to Income/Expense/Rate Base:"</formula>
    </cfRule>
  </conditionalFormatting>
  <conditionalFormatting sqref="B1738">
    <cfRule type="cellIs" dxfId="4021" priority="4444" stopIfTrue="1" operator="equal">
      <formula>"Adjustment to Income/Expense/Rate Base:"</formula>
    </cfRule>
  </conditionalFormatting>
  <conditionalFormatting sqref="B1740">
    <cfRule type="cellIs" dxfId="4020" priority="4443" stopIfTrue="1" operator="equal">
      <formula>"Adjustment to Income/Expense/Rate Base:"</formula>
    </cfRule>
  </conditionalFormatting>
  <conditionalFormatting sqref="B1739">
    <cfRule type="cellIs" dxfId="4019" priority="4442" stopIfTrue="1" operator="equal">
      <formula>"Adjustment to Income/Expense/Rate Base:"</formula>
    </cfRule>
  </conditionalFormatting>
  <conditionalFormatting sqref="B1740">
    <cfRule type="cellIs" dxfId="4018" priority="4441" stopIfTrue="1" operator="equal">
      <formula>"Adjustment to Income/Expense/Rate Base:"</formula>
    </cfRule>
  </conditionalFormatting>
  <conditionalFormatting sqref="B1739">
    <cfRule type="cellIs" dxfId="4017" priority="4440" stopIfTrue="1" operator="equal">
      <formula>"Adjustment to Income/Expense/Rate Base:"</formula>
    </cfRule>
  </conditionalFormatting>
  <conditionalFormatting sqref="B1741">
    <cfRule type="cellIs" dxfId="4016" priority="4439" stopIfTrue="1" operator="equal">
      <formula>"Adjustment to Income/Expense/Rate Base:"</formula>
    </cfRule>
  </conditionalFormatting>
  <conditionalFormatting sqref="B1740">
    <cfRule type="cellIs" dxfId="4015" priority="4438" stopIfTrue="1" operator="equal">
      <formula>"Adjustment to Income/Expense/Rate Base:"</formula>
    </cfRule>
  </conditionalFormatting>
  <conditionalFormatting sqref="B1741">
    <cfRule type="cellIs" dxfId="4014" priority="4437" stopIfTrue="1" operator="equal">
      <formula>"Adjustment to Income/Expense/Rate Base:"</formula>
    </cfRule>
  </conditionalFormatting>
  <conditionalFormatting sqref="B1740">
    <cfRule type="cellIs" dxfId="4013" priority="4436" stopIfTrue="1" operator="equal">
      <formula>"Adjustment to Income/Expense/Rate Base:"</formula>
    </cfRule>
  </conditionalFormatting>
  <conditionalFormatting sqref="B1742">
    <cfRule type="cellIs" dxfId="4012" priority="4435" stopIfTrue="1" operator="equal">
      <formula>"Adjustment to Income/Expense/Rate Base:"</formula>
    </cfRule>
  </conditionalFormatting>
  <conditionalFormatting sqref="B1741">
    <cfRule type="cellIs" dxfId="4011" priority="4434" stopIfTrue="1" operator="equal">
      <formula>"Adjustment to Income/Expense/Rate Base:"</formula>
    </cfRule>
  </conditionalFormatting>
  <conditionalFormatting sqref="B1744">
    <cfRule type="cellIs" dxfId="4010" priority="4433" stopIfTrue="1" operator="equal">
      <formula>"Adjustment to Income/Expense/Rate Base:"</formula>
    </cfRule>
  </conditionalFormatting>
  <conditionalFormatting sqref="B1739">
    <cfRule type="cellIs" dxfId="4009" priority="4432" stopIfTrue="1" operator="equal">
      <formula>"Adjustment to Income/Expense/Rate Base:"</formula>
    </cfRule>
  </conditionalFormatting>
  <conditionalFormatting sqref="B1739">
    <cfRule type="cellIs" dxfId="4008" priority="4431" stopIfTrue="1" operator="equal">
      <formula>"Adjustment to Income/Expense/Rate Base:"</formula>
    </cfRule>
  </conditionalFormatting>
  <conditionalFormatting sqref="B1740">
    <cfRule type="cellIs" dxfId="4007" priority="4430" stopIfTrue="1" operator="equal">
      <formula>"Adjustment to Income/Expense/Rate Base:"</formula>
    </cfRule>
  </conditionalFormatting>
  <conditionalFormatting sqref="B1739">
    <cfRule type="cellIs" dxfId="4006" priority="4429" stopIfTrue="1" operator="equal">
      <formula>"Adjustment to Income/Expense/Rate Base:"</formula>
    </cfRule>
  </conditionalFormatting>
  <conditionalFormatting sqref="B1739">
    <cfRule type="cellIs" dxfId="4005" priority="4428" stopIfTrue="1" operator="equal">
      <formula>"Adjustment to Income/Expense/Rate Base:"</formula>
    </cfRule>
  </conditionalFormatting>
  <conditionalFormatting sqref="B1739">
    <cfRule type="cellIs" dxfId="4004" priority="4427" stopIfTrue="1" operator="equal">
      <formula>"Adjustment to Income/Expense/Rate Base:"</formula>
    </cfRule>
  </conditionalFormatting>
  <conditionalFormatting sqref="B1740">
    <cfRule type="cellIs" dxfId="4003" priority="4426" stopIfTrue="1" operator="equal">
      <formula>"Adjustment to Income/Expense/Rate Base:"</formula>
    </cfRule>
  </conditionalFormatting>
  <conditionalFormatting sqref="B1739">
    <cfRule type="cellIs" dxfId="4002" priority="4425" stopIfTrue="1" operator="equal">
      <formula>"Adjustment to Income/Expense/Rate Base:"</formula>
    </cfRule>
  </conditionalFormatting>
  <conditionalFormatting sqref="B1740">
    <cfRule type="cellIs" dxfId="4001" priority="4424" stopIfTrue="1" operator="equal">
      <formula>"Adjustment to Income/Expense/Rate Base:"</formula>
    </cfRule>
  </conditionalFormatting>
  <conditionalFormatting sqref="B1739">
    <cfRule type="cellIs" dxfId="4000" priority="4423" stopIfTrue="1" operator="equal">
      <formula>"Adjustment to Income/Expense/Rate Base:"</formula>
    </cfRule>
  </conditionalFormatting>
  <conditionalFormatting sqref="B1741">
    <cfRule type="cellIs" dxfId="3999" priority="4422" stopIfTrue="1" operator="equal">
      <formula>"Adjustment to Income/Expense/Rate Base:"</formula>
    </cfRule>
  </conditionalFormatting>
  <conditionalFormatting sqref="B1740">
    <cfRule type="cellIs" dxfId="3998" priority="4421" stopIfTrue="1" operator="equal">
      <formula>"Adjustment to Income/Expense/Rate Base:"</formula>
    </cfRule>
  </conditionalFormatting>
  <conditionalFormatting sqref="B1739">
    <cfRule type="cellIs" dxfId="3997" priority="4420" stopIfTrue="1" operator="equal">
      <formula>"Adjustment to Income/Expense/Rate Base:"</formula>
    </cfRule>
  </conditionalFormatting>
  <conditionalFormatting sqref="B1739">
    <cfRule type="cellIs" dxfId="3996" priority="4419" stopIfTrue="1" operator="equal">
      <formula>"Adjustment to Income/Expense/Rate Base:"</formula>
    </cfRule>
  </conditionalFormatting>
  <conditionalFormatting sqref="B1740">
    <cfRule type="cellIs" dxfId="3995" priority="4418" stopIfTrue="1" operator="equal">
      <formula>"Adjustment to Income/Expense/Rate Base:"</formula>
    </cfRule>
  </conditionalFormatting>
  <conditionalFormatting sqref="B1739">
    <cfRule type="cellIs" dxfId="3994" priority="4417" stopIfTrue="1" operator="equal">
      <formula>"Adjustment to Income/Expense/Rate Base:"</formula>
    </cfRule>
  </conditionalFormatting>
  <conditionalFormatting sqref="B1740">
    <cfRule type="cellIs" dxfId="3993" priority="4416" stopIfTrue="1" operator="equal">
      <formula>"Adjustment to Income/Expense/Rate Base:"</formula>
    </cfRule>
  </conditionalFormatting>
  <conditionalFormatting sqref="B1739">
    <cfRule type="cellIs" dxfId="3992" priority="4415" stopIfTrue="1" operator="equal">
      <formula>"Adjustment to Income/Expense/Rate Base:"</formula>
    </cfRule>
  </conditionalFormatting>
  <conditionalFormatting sqref="B1741">
    <cfRule type="cellIs" dxfId="3991" priority="4414" stopIfTrue="1" operator="equal">
      <formula>"Adjustment to Income/Expense/Rate Base:"</formula>
    </cfRule>
  </conditionalFormatting>
  <conditionalFormatting sqref="B1740">
    <cfRule type="cellIs" dxfId="3990" priority="4413" stopIfTrue="1" operator="equal">
      <formula>"Adjustment to Income/Expense/Rate Base:"</formula>
    </cfRule>
  </conditionalFormatting>
  <conditionalFormatting sqref="B1741">
    <cfRule type="cellIs" dxfId="3989" priority="4412" stopIfTrue="1" operator="equal">
      <formula>"Adjustment to Income/Expense/Rate Base:"</formula>
    </cfRule>
  </conditionalFormatting>
  <conditionalFormatting sqref="B1740">
    <cfRule type="cellIs" dxfId="3988" priority="4411" stopIfTrue="1" operator="equal">
      <formula>"Adjustment to Income/Expense/Rate Base:"</formula>
    </cfRule>
  </conditionalFormatting>
  <conditionalFormatting sqref="B1742">
    <cfRule type="cellIs" dxfId="3987" priority="4410" stopIfTrue="1" operator="equal">
      <formula>"Adjustment to Income/Expense/Rate Base:"</formula>
    </cfRule>
  </conditionalFormatting>
  <conditionalFormatting sqref="B1741">
    <cfRule type="cellIs" dxfId="3986" priority="4409" stopIfTrue="1" operator="equal">
      <formula>"Adjustment to Income/Expense/Rate Base:"</formula>
    </cfRule>
  </conditionalFormatting>
  <conditionalFormatting sqref="B1739">
    <cfRule type="cellIs" dxfId="3985" priority="4408" stopIfTrue="1" operator="equal">
      <formula>"Adjustment to Income/Expense/Rate Base:"</formula>
    </cfRule>
  </conditionalFormatting>
  <conditionalFormatting sqref="B1740">
    <cfRule type="cellIs" dxfId="3984" priority="4407" stopIfTrue="1" operator="equal">
      <formula>"Adjustment to Income/Expense/Rate Base:"</formula>
    </cfRule>
  </conditionalFormatting>
  <conditionalFormatting sqref="B1739">
    <cfRule type="cellIs" dxfId="3983" priority="4406" stopIfTrue="1" operator="equal">
      <formula>"Adjustment to Income/Expense/Rate Base:"</formula>
    </cfRule>
  </conditionalFormatting>
  <conditionalFormatting sqref="B1740">
    <cfRule type="cellIs" dxfId="3982" priority="4405" stopIfTrue="1" operator="equal">
      <formula>"Adjustment to Income/Expense/Rate Base:"</formula>
    </cfRule>
  </conditionalFormatting>
  <conditionalFormatting sqref="B1739">
    <cfRule type="cellIs" dxfId="3981" priority="4404" stopIfTrue="1" operator="equal">
      <formula>"Adjustment to Income/Expense/Rate Base:"</formula>
    </cfRule>
  </conditionalFormatting>
  <conditionalFormatting sqref="B1741">
    <cfRule type="cellIs" dxfId="3980" priority="4403" stopIfTrue="1" operator="equal">
      <formula>"Adjustment to Income/Expense/Rate Base:"</formula>
    </cfRule>
  </conditionalFormatting>
  <conditionalFormatting sqref="B1740">
    <cfRule type="cellIs" dxfId="3979" priority="4402" stopIfTrue="1" operator="equal">
      <formula>"Adjustment to Income/Expense/Rate Base:"</formula>
    </cfRule>
  </conditionalFormatting>
  <conditionalFormatting sqref="B1741">
    <cfRule type="cellIs" dxfId="3978" priority="4401" stopIfTrue="1" operator="equal">
      <formula>"Adjustment to Income/Expense/Rate Base:"</formula>
    </cfRule>
  </conditionalFormatting>
  <conditionalFormatting sqref="B1740">
    <cfRule type="cellIs" dxfId="3977" priority="4400" stopIfTrue="1" operator="equal">
      <formula>"Adjustment to Income/Expense/Rate Base:"</formula>
    </cfRule>
  </conditionalFormatting>
  <conditionalFormatting sqref="B1742">
    <cfRule type="cellIs" dxfId="3976" priority="4399" stopIfTrue="1" operator="equal">
      <formula>"Adjustment to Income/Expense/Rate Base:"</formula>
    </cfRule>
  </conditionalFormatting>
  <conditionalFormatting sqref="B1741">
    <cfRule type="cellIs" dxfId="3975" priority="4398" stopIfTrue="1" operator="equal">
      <formula>"Adjustment to Income/Expense/Rate Base:"</formula>
    </cfRule>
  </conditionalFormatting>
  <conditionalFormatting sqref="B1742">
    <cfRule type="cellIs" dxfId="3974" priority="4397" stopIfTrue="1" operator="equal">
      <formula>"Adjustment to Income/Expense/Rate Base:"</formula>
    </cfRule>
  </conditionalFormatting>
  <conditionalFormatting sqref="B1741">
    <cfRule type="cellIs" dxfId="3973" priority="4396" stopIfTrue="1" operator="equal">
      <formula>"Adjustment to Income/Expense/Rate Base:"</formula>
    </cfRule>
  </conditionalFormatting>
  <conditionalFormatting sqref="B1743">
    <cfRule type="cellIs" dxfId="3972" priority="4395" stopIfTrue="1" operator="equal">
      <formula>"Adjustment to Income/Expense/Rate Base:"</formula>
    </cfRule>
  </conditionalFormatting>
  <conditionalFormatting sqref="B1742">
    <cfRule type="cellIs" dxfId="3971" priority="4394" stopIfTrue="1" operator="equal">
      <formula>"Adjustment to Income/Expense/Rate Base:"</formula>
    </cfRule>
  </conditionalFormatting>
  <conditionalFormatting sqref="B1739">
    <cfRule type="cellIs" dxfId="3970" priority="4392" stopIfTrue="1" operator="equal">
      <formula>"Adjustment to Income/Expense/Rate Base:"</formula>
    </cfRule>
  </conditionalFormatting>
  <conditionalFormatting sqref="B1739">
    <cfRule type="cellIs" dxfId="3969" priority="4391" stopIfTrue="1" operator="equal">
      <formula>"Adjustment to Income/Expense/Rate Base:"</formula>
    </cfRule>
  </conditionalFormatting>
  <conditionalFormatting sqref="B1739">
    <cfRule type="cellIs" dxfId="3968" priority="4390" stopIfTrue="1" operator="equal">
      <formula>"Adjustment to Income/Expense/Rate Base:"</formula>
    </cfRule>
  </conditionalFormatting>
  <conditionalFormatting sqref="B1740">
    <cfRule type="cellIs" dxfId="3967" priority="4389" stopIfTrue="1" operator="equal">
      <formula>"Adjustment to Income/Expense/Rate Base:"</formula>
    </cfRule>
  </conditionalFormatting>
  <conditionalFormatting sqref="B1739">
    <cfRule type="cellIs" dxfId="3966" priority="4388" stopIfTrue="1" operator="equal">
      <formula>"Adjustment to Income/Expense/Rate Base:"</formula>
    </cfRule>
  </conditionalFormatting>
  <conditionalFormatting sqref="B1739">
    <cfRule type="cellIs" dxfId="3965" priority="4387" stopIfTrue="1" operator="equal">
      <formula>"Adjustment to Income/Expense/Rate Base:"</formula>
    </cfRule>
  </conditionalFormatting>
  <conditionalFormatting sqref="B1739">
    <cfRule type="cellIs" dxfId="3964" priority="4386" stopIfTrue="1" operator="equal">
      <formula>"Adjustment to Income/Expense/Rate Base:"</formula>
    </cfRule>
  </conditionalFormatting>
  <conditionalFormatting sqref="B1740">
    <cfRule type="cellIs" dxfId="3963" priority="4385" stopIfTrue="1" operator="equal">
      <formula>"Adjustment to Income/Expense/Rate Base:"</formula>
    </cfRule>
  </conditionalFormatting>
  <conditionalFormatting sqref="B1739">
    <cfRule type="cellIs" dxfId="3962" priority="4384" stopIfTrue="1" operator="equal">
      <formula>"Adjustment to Income/Expense/Rate Base:"</formula>
    </cfRule>
  </conditionalFormatting>
  <conditionalFormatting sqref="B1740">
    <cfRule type="cellIs" dxfId="3961" priority="4383" stopIfTrue="1" operator="equal">
      <formula>"Adjustment to Income/Expense/Rate Base:"</formula>
    </cfRule>
  </conditionalFormatting>
  <conditionalFormatting sqref="B1739">
    <cfRule type="cellIs" dxfId="3960" priority="4382" stopIfTrue="1" operator="equal">
      <formula>"Adjustment to Income/Expense/Rate Base:"</formula>
    </cfRule>
  </conditionalFormatting>
  <conditionalFormatting sqref="B1741">
    <cfRule type="cellIs" dxfId="3959" priority="4381" stopIfTrue="1" operator="equal">
      <formula>"Adjustment to Income/Expense/Rate Base:"</formula>
    </cfRule>
  </conditionalFormatting>
  <conditionalFormatting sqref="B1740">
    <cfRule type="cellIs" dxfId="3958" priority="4380" stopIfTrue="1" operator="equal">
      <formula>"Adjustment to Income/Expense/Rate Base:"</formula>
    </cfRule>
  </conditionalFormatting>
  <conditionalFormatting sqref="B1743">
    <cfRule type="cellIs" dxfId="3957" priority="4379" stopIfTrue="1" operator="equal">
      <formula>"Adjustment to Income/Expense/Rate Base:"</formula>
    </cfRule>
  </conditionalFormatting>
  <conditionalFormatting sqref="B1796">
    <cfRule type="cellIs" dxfId="3956" priority="4378" stopIfTrue="1" operator="equal">
      <formula>"Adjustment to Income/Expense/Rate Base:"</formula>
    </cfRule>
  </conditionalFormatting>
  <conditionalFormatting sqref="B1798">
    <cfRule type="cellIs" dxfId="3955" priority="4377" stopIfTrue="1" operator="equal">
      <formula>"Adjustment to Income/Expense/Rate Base:"</formula>
    </cfRule>
  </conditionalFormatting>
  <conditionalFormatting sqref="B1797">
    <cfRule type="cellIs" dxfId="3954" priority="4376" stopIfTrue="1" operator="equal">
      <formula>"Adjustment to Income/Expense/Rate Base:"</formula>
    </cfRule>
  </conditionalFormatting>
  <conditionalFormatting sqref="B1799">
    <cfRule type="cellIs" dxfId="3953" priority="4375" stopIfTrue="1" operator="equal">
      <formula>"Adjustment to Income/Expense/Rate Base:"</formula>
    </cfRule>
  </conditionalFormatting>
  <conditionalFormatting sqref="B1584">
    <cfRule type="cellIs" dxfId="3952" priority="4374" stopIfTrue="1" operator="equal">
      <formula>"Title"</formula>
    </cfRule>
  </conditionalFormatting>
  <conditionalFormatting sqref="B1587:B1590">
    <cfRule type="cellIs" dxfId="3951" priority="4373" stopIfTrue="1" operator="equal">
      <formula>"Adjustment to Income/Expense/Rate Base:"</formula>
    </cfRule>
  </conditionalFormatting>
  <conditionalFormatting sqref="B1728">
    <cfRule type="cellIs" dxfId="3950" priority="4362" stopIfTrue="1" operator="equal">
      <formula>"Adjustment to Income/Expense/Rate Base:"</formula>
    </cfRule>
  </conditionalFormatting>
  <conditionalFormatting sqref="B1726">
    <cfRule type="cellIs" dxfId="3949" priority="4361" stopIfTrue="1" operator="equal">
      <formula>"Adjustment to Income/Expense/Rate Base:"</formula>
    </cfRule>
  </conditionalFormatting>
  <conditionalFormatting sqref="B1738">
    <cfRule type="cellIs" dxfId="3948" priority="4360" stopIfTrue="1" operator="equal">
      <formula>"Adjustment to Income/Expense/Rate Base:"</formula>
    </cfRule>
  </conditionalFormatting>
  <conditionalFormatting sqref="B1737">
    <cfRule type="cellIs" dxfId="3947" priority="4359" stopIfTrue="1" operator="equal">
      <formula>"Adjustment to Income/Expense/Rate Base:"</formula>
    </cfRule>
  </conditionalFormatting>
  <conditionalFormatting sqref="B1729">
    <cfRule type="cellIs" dxfId="3946" priority="4358" stopIfTrue="1" operator="equal">
      <formula>"Adjustment to Income/Expense/Rate Base:"</formula>
    </cfRule>
  </conditionalFormatting>
  <conditionalFormatting sqref="B1727">
    <cfRule type="cellIs" dxfId="3945" priority="4357" stopIfTrue="1" operator="equal">
      <formula>"Adjustment to Income/Expense/Rate Base:"</formula>
    </cfRule>
  </conditionalFormatting>
  <conditionalFormatting sqref="B1739">
    <cfRule type="cellIs" dxfId="3944" priority="4356" stopIfTrue="1" operator="equal">
      <formula>"Adjustment to Income/Expense/Rate Base:"</formula>
    </cfRule>
  </conditionalFormatting>
  <conditionalFormatting sqref="B1738">
    <cfRule type="cellIs" dxfId="3943" priority="4355" stopIfTrue="1" operator="equal">
      <formula>"Adjustment to Income/Expense/Rate Base:"</formula>
    </cfRule>
  </conditionalFormatting>
  <conditionalFormatting sqref="B1729">
    <cfRule type="cellIs" dxfId="3942" priority="4354" stopIfTrue="1" operator="equal">
      <formula>"Adjustment to Income/Expense/Rate Base:"</formula>
    </cfRule>
  </conditionalFormatting>
  <conditionalFormatting sqref="B1727">
    <cfRule type="cellIs" dxfId="3941" priority="4353" stopIfTrue="1" operator="equal">
      <formula>"Adjustment to Income/Expense/Rate Base:"</formula>
    </cfRule>
  </conditionalFormatting>
  <conditionalFormatting sqref="B1739">
    <cfRule type="cellIs" dxfId="3940" priority="4352" stopIfTrue="1" operator="equal">
      <formula>"Adjustment to Income/Expense/Rate Base:"</formula>
    </cfRule>
  </conditionalFormatting>
  <conditionalFormatting sqref="B1738">
    <cfRule type="cellIs" dxfId="3939" priority="4351" stopIfTrue="1" operator="equal">
      <formula>"Adjustment to Income/Expense/Rate Base:"</formula>
    </cfRule>
  </conditionalFormatting>
  <conditionalFormatting sqref="B1730">
    <cfRule type="cellIs" dxfId="3938" priority="4350" stopIfTrue="1" operator="equal">
      <formula>"Adjustment to Income/Expense/Rate Base:"</formula>
    </cfRule>
  </conditionalFormatting>
  <conditionalFormatting sqref="B1728">
    <cfRule type="cellIs" dxfId="3937" priority="4349" stopIfTrue="1" operator="equal">
      <formula>"Adjustment to Income/Expense/Rate Base:"</formula>
    </cfRule>
  </conditionalFormatting>
  <conditionalFormatting sqref="B1740">
    <cfRule type="cellIs" dxfId="3936" priority="4348" stopIfTrue="1" operator="equal">
      <formula>"Adjustment to Income/Expense/Rate Base:"</formula>
    </cfRule>
  </conditionalFormatting>
  <conditionalFormatting sqref="B1739">
    <cfRule type="cellIs" dxfId="3935" priority="4347" stopIfTrue="1" operator="equal">
      <formula>"Adjustment to Income/Expense/Rate Base:"</formula>
    </cfRule>
  </conditionalFormatting>
  <conditionalFormatting sqref="B1730">
    <cfRule type="cellIs" dxfId="3934" priority="4346" stopIfTrue="1" operator="equal">
      <formula>"Adjustment to Income/Expense/Rate Base:"</formula>
    </cfRule>
  </conditionalFormatting>
  <conditionalFormatting sqref="B1728">
    <cfRule type="cellIs" dxfId="3933" priority="4345" stopIfTrue="1" operator="equal">
      <formula>"Adjustment to Income/Expense/Rate Base:"</formula>
    </cfRule>
  </conditionalFormatting>
  <conditionalFormatting sqref="B1740">
    <cfRule type="cellIs" dxfId="3932" priority="4344" stopIfTrue="1" operator="equal">
      <formula>"Adjustment to Income/Expense/Rate Base:"</formula>
    </cfRule>
  </conditionalFormatting>
  <conditionalFormatting sqref="B1739">
    <cfRule type="cellIs" dxfId="3931" priority="4343" stopIfTrue="1" operator="equal">
      <formula>"Adjustment to Income/Expense/Rate Base:"</formula>
    </cfRule>
  </conditionalFormatting>
  <conditionalFormatting sqref="B1731">
    <cfRule type="cellIs" dxfId="3930" priority="4342" stopIfTrue="1" operator="equal">
      <formula>"Adjustment to Income/Expense/Rate Base:"</formula>
    </cfRule>
  </conditionalFormatting>
  <conditionalFormatting sqref="B1729">
    <cfRule type="cellIs" dxfId="3929" priority="4341" stopIfTrue="1" operator="equal">
      <formula>"Adjustment to Income/Expense/Rate Base:"</formula>
    </cfRule>
  </conditionalFormatting>
  <conditionalFormatting sqref="B1741">
    <cfRule type="cellIs" dxfId="3928" priority="4340" stopIfTrue="1" operator="equal">
      <formula>"Adjustment to Income/Expense/Rate Base:"</formula>
    </cfRule>
  </conditionalFormatting>
  <conditionalFormatting sqref="B1740">
    <cfRule type="cellIs" dxfId="3927" priority="4339" stopIfTrue="1" operator="equal">
      <formula>"Adjustment to Income/Expense/Rate Base:"</formula>
    </cfRule>
  </conditionalFormatting>
  <conditionalFormatting sqref="B1731">
    <cfRule type="cellIs" dxfId="3926" priority="4338" stopIfTrue="1" operator="equal">
      <formula>"Adjustment to Income/Expense/Rate Base:"</formula>
    </cfRule>
  </conditionalFormatting>
  <conditionalFormatting sqref="B1729">
    <cfRule type="cellIs" dxfId="3925" priority="4337" stopIfTrue="1" operator="equal">
      <formula>"Adjustment to Income/Expense/Rate Base:"</formula>
    </cfRule>
  </conditionalFormatting>
  <conditionalFormatting sqref="B1741">
    <cfRule type="cellIs" dxfId="3924" priority="4336" stopIfTrue="1" operator="equal">
      <formula>"Adjustment to Income/Expense/Rate Base:"</formula>
    </cfRule>
  </conditionalFormatting>
  <conditionalFormatting sqref="B1740">
    <cfRule type="cellIs" dxfId="3923" priority="4335" stopIfTrue="1" operator="equal">
      <formula>"Adjustment to Income/Expense/Rate Base:"</formula>
    </cfRule>
  </conditionalFormatting>
  <conditionalFormatting sqref="B1732">
    <cfRule type="cellIs" dxfId="3922" priority="4334" stopIfTrue="1" operator="equal">
      <formula>"Adjustment to Income/Expense/Rate Base:"</formula>
    </cfRule>
  </conditionalFormatting>
  <conditionalFormatting sqref="B1730">
    <cfRule type="cellIs" dxfId="3921" priority="4333" stopIfTrue="1" operator="equal">
      <formula>"Adjustment to Income/Expense/Rate Base:"</formula>
    </cfRule>
  </conditionalFormatting>
  <conditionalFormatting sqref="B1742">
    <cfRule type="cellIs" dxfId="3920" priority="4332" stopIfTrue="1" operator="equal">
      <formula>"Adjustment to Income/Expense/Rate Base:"</formula>
    </cfRule>
  </conditionalFormatting>
  <conditionalFormatting sqref="B1741">
    <cfRule type="cellIs" dxfId="3919" priority="4331" stopIfTrue="1" operator="equal">
      <formula>"Adjustment to Income/Expense/Rate Base:"</formula>
    </cfRule>
  </conditionalFormatting>
  <conditionalFormatting sqref="B1729">
    <cfRule type="cellIs" dxfId="3918" priority="4330" stopIfTrue="1" operator="equal">
      <formula>"Adjustment to Income/Expense/Rate Base:"</formula>
    </cfRule>
  </conditionalFormatting>
  <conditionalFormatting sqref="B1727">
    <cfRule type="cellIs" dxfId="3917" priority="4329" stopIfTrue="1" operator="equal">
      <formula>"Adjustment to Income/Expense/Rate Base:"</formula>
    </cfRule>
  </conditionalFormatting>
  <conditionalFormatting sqref="B1739">
    <cfRule type="cellIs" dxfId="3916" priority="4328" stopIfTrue="1" operator="equal">
      <formula>"Adjustment to Income/Expense/Rate Base:"</formula>
    </cfRule>
  </conditionalFormatting>
  <conditionalFormatting sqref="B1738">
    <cfRule type="cellIs" dxfId="3915" priority="4327" stopIfTrue="1" operator="equal">
      <formula>"Adjustment to Income/Expense/Rate Base:"</formula>
    </cfRule>
  </conditionalFormatting>
  <conditionalFormatting sqref="B1730">
    <cfRule type="cellIs" dxfId="3914" priority="4326" stopIfTrue="1" operator="equal">
      <formula>"Adjustment to Income/Expense/Rate Base:"</formula>
    </cfRule>
  </conditionalFormatting>
  <conditionalFormatting sqref="B1728">
    <cfRule type="cellIs" dxfId="3913" priority="4325" stopIfTrue="1" operator="equal">
      <formula>"Adjustment to Income/Expense/Rate Base:"</formula>
    </cfRule>
  </conditionalFormatting>
  <conditionalFormatting sqref="B1740">
    <cfRule type="cellIs" dxfId="3912" priority="4324" stopIfTrue="1" operator="equal">
      <formula>"Adjustment to Income/Expense/Rate Base:"</formula>
    </cfRule>
  </conditionalFormatting>
  <conditionalFormatting sqref="B1739">
    <cfRule type="cellIs" dxfId="3911" priority="4323" stopIfTrue="1" operator="equal">
      <formula>"Adjustment to Income/Expense/Rate Base:"</formula>
    </cfRule>
  </conditionalFormatting>
  <conditionalFormatting sqref="B1730">
    <cfRule type="cellIs" dxfId="3910" priority="4322" stopIfTrue="1" operator="equal">
      <formula>"Adjustment to Income/Expense/Rate Base:"</formula>
    </cfRule>
  </conditionalFormatting>
  <conditionalFormatting sqref="B1728">
    <cfRule type="cellIs" dxfId="3909" priority="4321" stopIfTrue="1" operator="equal">
      <formula>"Adjustment to Income/Expense/Rate Base:"</formula>
    </cfRule>
  </conditionalFormatting>
  <conditionalFormatting sqref="B1740">
    <cfRule type="cellIs" dxfId="3908" priority="4320" stopIfTrue="1" operator="equal">
      <formula>"Adjustment to Income/Expense/Rate Base:"</formula>
    </cfRule>
  </conditionalFormatting>
  <conditionalFormatting sqref="B1739">
    <cfRule type="cellIs" dxfId="3907" priority="4319" stopIfTrue="1" operator="equal">
      <formula>"Adjustment to Income/Expense/Rate Base:"</formula>
    </cfRule>
  </conditionalFormatting>
  <conditionalFormatting sqref="B1731">
    <cfRule type="cellIs" dxfId="3906" priority="4318" stopIfTrue="1" operator="equal">
      <formula>"Adjustment to Income/Expense/Rate Base:"</formula>
    </cfRule>
  </conditionalFormatting>
  <conditionalFormatting sqref="B1729">
    <cfRule type="cellIs" dxfId="3905" priority="4317" stopIfTrue="1" operator="equal">
      <formula>"Adjustment to Income/Expense/Rate Base:"</formula>
    </cfRule>
  </conditionalFormatting>
  <conditionalFormatting sqref="B1741">
    <cfRule type="cellIs" dxfId="3904" priority="4316" stopIfTrue="1" operator="equal">
      <formula>"Adjustment to Income/Expense/Rate Base:"</formula>
    </cfRule>
  </conditionalFormatting>
  <conditionalFormatting sqref="B1740">
    <cfRule type="cellIs" dxfId="3903" priority="4315" stopIfTrue="1" operator="equal">
      <formula>"Adjustment to Income/Expense/Rate Base:"</formula>
    </cfRule>
  </conditionalFormatting>
  <conditionalFormatting sqref="B1731">
    <cfRule type="cellIs" dxfId="3902" priority="4314" stopIfTrue="1" operator="equal">
      <formula>"Adjustment to Income/Expense/Rate Base:"</formula>
    </cfRule>
  </conditionalFormatting>
  <conditionalFormatting sqref="B1729">
    <cfRule type="cellIs" dxfId="3901" priority="4313" stopIfTrue="1" operator="equal">
      <formula>"Adjustment to Income/Expense/Rate Base:"</formula>
    </cfRule>
  </conditionalFormatting>
  <conditionalFormatting sqref="B1741">
    <cfRule type="cellIs" dxfId="3900" priority="4312" stopIfTrue="1" operator="equal">
      <formula>"Adjustment to Income/Expense/Rate Base:"</formula>
    </cfRule>
  </conditionalFormatting>
  <conditionalFormatting sqref="B1740">
    <cfRule type="cellIs" dxfId="3899" priority="4311" stopIfTrue="1" operator="equal">
      <formula>"Adjustment to Income/Expense/Rate Base:"</formula>
    </cfRule>
  </conditionalFormatting>
  <conditionalFormatting sqref="B1732">
    <cfRule type="cellIs" dxfId="3898" priority="4310" stopIfTrue="1" operator="equal">
      <formula>"Adjustment to Income/Expense/Rate Base:"</formula>
    </cfRule>
  </conditionalFormatting>
  <conditionalFormatting sqref="B1730">
    <cfRule type="cellIs" dxfId="3897" priority="4309" stopIfTrue="1" operator="equal">
      <formula>"Adjustment to Income/Expense/Rate Base:"</formula>
    </cfRule>
  </conditionalFormatting>
  <conditionalFormatting sqref="B1742">
    <cfRule type="cellIs" dxfId="3896" priority="4308" stopIfTrue="1" operator="equal">
      <formula>"Adjustment to Income/Expense/Rate Base:"</formula>
    </cfRule>
  </conditionalFormatting>
  <conditionalFormatting sqref="B1741">
    <cfRule type="cellIs" dxfId="3895" priority="4307" stopIfTrue="1" operator="equal">
      <formula>"Adjustment to Income/Expense/Rate Base:"</formula>
    </cfRule>
  </conditionalFormatting>
  <conditionalFormatting sqref="B1732">
    <cfRule type="cellIs" dxfId="3894" priority="4306" stopIfTrue="1" operator="equal">
      <formula>"Adjustment to Income/Expense/Rate Base:"</formula>
    </cfRule>
  </conditionalFormatting>
  <conditionalFormatting sqref="B1730">
    <cfRule type="cellIs" dxfId="3893" priority="4305" stopIfTrue="1" operator="equal">
      <formula>"Adjustment to Income/Expense/Rate Base:"</formula>
    </cfRule>
  </conditionalFormatting>
  <conditionalFormatting sqref="B1742">
    <cfRule type="cellIs" dxfId="3892" priority="4304" stopIfTrue="1" operator="equal">
      <formula>"Adjustment to Income/Expense/Rate Base:"</formula>
    </cfRule>
  </conditionalFormatting>
  <conditionalFormatting sqref="B1741">
    <cfRule type="cellIs" dxfId="3891" priority="4303" stopIfTrue="1" operator="equal">
      <formula>"Adjustment to Income/Expense/Rate Base:"</formula>
    </cfRule>
  </conditionalFormatting>
  <conditionalFormatting sqref="B1733">
    <cfRule type="cellIs" dxfId="3890" priority="4302" stopIfTrue="1" operator="equal">
      <formula>"Adjustment to Income/Expense/Rate Base:"</formula>
    </cfRule>
  </conditionalFormatting>
  <conditionalFormatting sqref="B1731">
    <cfRule type="cellIs" dxfId="3889" priority="4301" stopIfTrue="1" operator="equal">
      <formula>"Adjustment to Income/Expense/Rate Base:"</formula>
    </cfRule>
  </conditionalFormatting>
  <conditionalFormatting sqref="B1743">
    <cfRule type="cellIs" dxfId="3888" priority="4300" stopIfTrue="1" operator="equal">
      <formula>"Adjustment to Income/Expense/Rate Base:"</formula>
    </cfRule>
  </conditionalFormatting>
  <conditionalFormatting sqref="B1742">
    <cfRule type="cellIs" dxfId="3887" priority="4299" stopIfTrue="1" operator="equal">
      <formula>"Adjustment to Income/Expense/Rate Base:"</formula>
    </cfRule>
  </conditionalFormatting>
  <conditionalFormatting sqref="B1740">
    <cfRule type="cellIs" dxfId="3886" priority="4298" stopIfTrue="1" operator="equal">
      <formula>"Adjustment to Income/Expense/Rate Base:"</formula>
    </cfRule>
  </conditionalFormatting>
  <conditionalFormatting sqref="B1739">
    <cfRule type="cellIs" dxfId="3885" priority="4297" stopIfTrue="1" operator="equal">
      <formula>"Adjustment to Income/Expense/Rate Base:"</formula>
    </cfRule>
  </conditionalFormatting>
  <conditionalFormatting sqref="B1741">
    <cfRule type="cellIs" dxfId="3884" priority="4296" stopIfTrue="1" operator="equal">
      <formula>"Adjustment to Income/Expense/Rate Base:"</formula>
    </cfRule>
  </conditionalFormatting>
  <conditionalFormatting sqref="B1740">
    <cfRule type="cellIs" dxfId="3883" priority="4295" stopIfTrue="1" operator="equal">
      <formula>"Adjustment to Income/Expense/Rate Base:"</formula>
    </cfRule>
  </conditionalFormatting>
  <conditionalFormatting sqref="B1741">
    <cfRule type="cellIs" dxfId="3882" priority="4294" stopIfTrue="1" operator="equal">
      <formula>"Adjustment to Income/Expense/Rate Base:"</formula>
    </cfRule>
  </conditionalFormatting>
  <conditionalFormatting sqref="B1740">
    <cfRule type="cellIs" dxfId="3881" priority="4293" stopIfTrue="1" operator="equal">
      <formula>"Adjustment to Income/Expense/Rate Base:"</formula>
    </cfRule>
  </conditionalFormatting>
  <conditionalFormatting sqref="B1742">
    <cfRule type="cellIs" dxfId="3880" priority="4292" stopIfTrue="1" operator="equal">
      <formula>"Adjustment to Income/Expense/Rate Base:"</formula>
    </cfRule>
  </conditionalFormatting>
  <conditionalFormatting sqref="B1741">
    <cfRule type="cellIs" dxfId="3879" priority="4291" stopIfTrue="1" operator="equal">
      <formula>"Adjustment to Income/Expense/Rate Base:"</formula>
    </cfRule>
  </conditionalFormatting>
  <conditionalFormatting sqref="B1742">
    <cfRule type="cellIs" dxfId="3878" priority="4290" stopIfTrue="1" operator="equal">
      <formula>"Adjustment to Income/Expense/Rate Base:"</formula>
    </cfRule>
  </conditionalFormatting>
  <conditionalFormatting sqref="B1741">
    <cfRule type="cellIs" dxfId="3877" priority="4289" stopIfTrue="1" operator="equal">
      <formula>"Adjustment to Income/Expense/Rate Base:"</formula>
    </cfRule>
  </conditionalFormatting>
  <conditionalFormatting sqref="B1743">
    <cfRule type="cellIs" dxfId="3876" priority="4288" stopIfTrue="1" operator="equal">
      <formula>"Adjustment to Income/Expense/Rate Base:"</formula>
    </cfRule>
  </conditionalFormatting>
  <conditionalFormatting sqref="B1742">
    <cfRule type="cellIs" dxfId="3875" priority="4287" stopIfTrue="1" operator="equal">
      <formula>"Adjustment to Income/Expense/Rate Base:"</formula>
    </cfRule>
  </conditionalFormatting>
  <conditionalFormatting sqref="B1743">
    <cfRule type="cellIs" dxfId="3874" priority="4286" stopIfTrue="1" operator="equal">
      <formula>"Adjustment to Income/Expense/Rate Base:"</formula>
    </cfRule>
  </conditionalFormatting>
  <conditionalFormatting sqref="B1742">
    <cfRule type="cellIs" dxfId="3873" priority="4285" stopIfTrue="1" operator="equal">
      <formula>"Adjustment to Income/Expense/Rate Base:"</formula>
    </cfRule>
  </conditionalFormatting>
  <conditionalFormatting sqref="B1744">
    <cfRule type="cellIs" dxfId="3872" priority="4284" stopIfTrue="1" operator="equal">
      <formula>"Adjustment to Income/Expense/Rate Base:"</formula>
    </cfRule>
  </conditionalFormatting>
  <conditionalFormatting sqref="B1743">
    <cfRule type="cellIs" dxfId="3871" priority="4283" stopIfTrue="1" operator="equal">
      <formula>"Adjustment to Income/Expense/Rate Base:"</formula>
    </cfRule>
  </conditionalFormatting>
  <conditionalFormatting sqref="B1741">
    <cfRule type="cellIs" dxfId="3870" priority="4282" stopIfTrue="1" operator="equal">
      <formula>"Adjustment to Income/Expense/Rate Base:"</formula>
    </cfRule>
  </conditionalFormatting>
  <conditionalFormatting sqref="B1740">
    <cfRule type="cellIs" dxfId="3869" priority="4281" stopIfTrue="1" operator="equal">
      <formula>"Adjustment to Income/Expense/Rate Base:"</formula>
    </cfRule>
  </conditionalFormatting>
  <conditionalFormatting sqref="B1742">
    <cfRule type="cellIs" dxfId="3868" priority="4280" stopIfTrue="1" operator="equal">
      <formula>"Adjustment to Income/Expense/Rate Base:"</formula>
    </cfRule>
  </conditionalFormatting>
  <conditionalFormatting sqref="B1741">
    <cfRule type="cellIs" dxfId="3867" priority="4279" stopIfTrue="1" operator="equal">
      <formula>"Adjustment to Income/Expense/Rate Base:"</formula>
    </cfRule>
  </conditionalFormatting>
  <conditionalFormatting sqref="B1742">
    <cfRule type="cellIs" dxfId="3866" priority="4278" stopIfTrue="1" operator="equal">
      <formula>"Adjustment to Income/Expense/Rate Base:"</formula>
    </cfRule>
  </conditionalFormatting>
  <conditionalFormatting sqref="B1741">
    <cfRule type="cellIs" dxfId="3865" priority="4277" stopIfTrue="1" operator="equal">
      <formula>"Adjustment to Income/Expense/Rate Base:"</formula>
    </cfRule>
  </conditionalFormatting>
  <conditionalFormatting sqref="B1743">
    <cfRule type="cellIs" dxfId="3864" priority="4276" stopIfTrue="1" operator="equal">
      <formula>"Adjustment to Income/Expense/Rate Base:"</formula>
    </cfRule>
  </conditionalFormatting>
  <conditionalFormatting sqref="B1742">
    <cfRule type="cellIs" dxfId="3863" priority="4275" stopIfTrue="1" operator="equal">
      <formula>"Adjustment to Income/Expense/Rate Base:"</formula>
    </cfRule>
  </conditionalFormatting>
  <conditionalFormatting sqref="B1743">
    <cfRule type="cellIs" dxfId="3862" priority="4274" stopIfTrue="1" operator="equal">
      <formula>"Adjustment to Income/Expense/Rate Base:"</formula>
    </cfRule>
  </conditionalFormatting>
  <conditionalFormatting sqref="B1742">
    <cfRule type="cellIs" dxfId="3861" priority="4273" stopIfTrue="1" operator="equal">
      <formula>"Adjustment to Income/Expense/Rate Base:"</formula>
    </cfRule>
  </conditionalFormatting>
  <conditionalFormatting sqref="B1744">
    <cfRule type="cellIs" dxfId="3860" priority="4272" stopIfTrue="1" operator="equal">
      <formula>"Adjustment to Income/Expense/Rate Base:"</formula>
    </cfRule>
  </conditionalFormatting>
  <conditionalFormatting sqref="B1743">
    <cfRule type="cellIs" dxfId="3859" priority="4271" stopIfTrue="1" operator="equal">
      <formula>"Adjustment to Income/Expense/Rate Base:"</formula>
    </cfRule>
  </conditionalFormatting>
  <conditionalFormatting sqref="B1744">
    <cfRule type="cellIs" dxfId="3858" priority="4270" stopIfTrue="1" operator="equal">
      <formula>"Adjustment to Income/Expense/Rate Base:"</formula>
    </cfRule>
  </conditionalFormatting>
  <conditionalFormatting sqref="B1743">
    <cfRule type="cellIs" dxfId="3857" priority="4269" stopIfTrue="1" operator="equal">
      <formula>"Adjustment to Income/Expense/Rate Base:"</formula>
    </cfRule>
  </conditionalFormatting>
  <conditionalFormatting sqref="B1744">
    <cfRule type="cellIs" dxfId="3856" priority="4267" stopIfTrue="1" operator="equal">
      <formula>"Adjustment to Income/Expense/Rate Base:"</formula>
    </cfRule>
  </conditionalFormatting>
  <conditionalFormatting sqref="B1745">
    <cfRule type="cellIs" dxfId="3855" priority="4266" stopIfTrue="1" operator="equal">
      <formula>"Adjustment to Income/Expense/Rate Base:"</formula>
    </cfRule>
  </conditionalFormatting>
  <conditionalFormatting sqref="B1726">
    <cfRule type="cellIs" dxfId="3854" priority="4265" stopIfTrue="1" operator="equal">
      <formula>"Adjustment to Income/Expense/Rate Base:"</formula>
    </cfRule>
  </conditionalFormatting>
  <conditionalFormatting sqref="B1724">
    <cfRule type="cellIs" dxfId="3853" priority="4264" stopIfTrue="1" operator="equal">
      <formula>"Adjustment to Income/Expense/Rate Base:"</formula>
    </cfRule>
  </conditionalFormatting>
  <conditionalFormatting sqref="B1736">
    <cfRule type="cellIs" dxfId="3852" priority="4263" stopIfTrue="1" operator="equal">
      <formula>"Adjustment to Income/Expense/Rate Base:"</formula>
    </cfRule>
  </conditionalFormatting>
  <conditionalFormatting sqref="B1735">
    <cfRule type="cellIs" dxfId="3851" priority="4262" stopIfTrue="1" operator="equal">
      <formula>"Adjustment to Income/Expense/Rate Base:"</formula>
    </cfRule>
  </conditionalFormatting>
  <conditionalFormatting sqref="B1727">
    <cfRule type="cellIs" dxfId="3850" priority="4261" stopIfTrue="1" operator="equal">
      <formula>"Adjustment to Income/Expense/Rate Base:"</formula>
    </cfRule>
  </conditionalFormatting>
  <conditionalFormatting sqref="B1725">
    <cfRule type="cellIs" dxfId="3849" priority="4260" stopIfTrue="1" operator="equal">
      <formula>"Adjustment to Income/Expense/Rate Base:"</formula>
    </cfRule>
  </conditionalFormatting>
  <conditionalFormatting sqref="B1737">
    <cfRule type="cellIs" dxfId="3848" priority="4259" stopIfTrue="1" operator="equal">
      <formula>"Adjustment to Income/Expense/Rate Base:"</formula>
    </cfRule>
  </conditionalFormatting>
  <conditionalFormatting sqref="B1736">
    <cfRule type="cellIs" dxfId="3847" priority="4258" stopIfTrue="1" operator="equal">
      <formula>"Adjustment to Income/Expense/Rate Base:"</formula>
    </cfRule>
  </conditionalFormatting>
  <conditionalFormatting sqref="B1727">
    <cfRule type="cellIs" dxfId="3846" priority="4257" stopIfTrue="1" operator="equal">
      <formula>"Adjustment to Income/Expense/Rate Base:"</formula>
    </cfRule>
  </conditionalFormatting>
  <conditionalFormatting sqref="B1725">
    <cfRule type="cellIs" dxfId="3845" priority="4256" stopIfTrue="1" operator="equal">
      <formula>"Adjustment to Income/Expense/Rate Base:"</formula>
    </cfRule>
  </conditionalFormatting>
  <conditionalFormatting sqref="B1737">
    <cfRule type="cellIs" dxfId="3844" priority="4255" stopIfTrue="1" operator="equal">
      <formula>"Adjustment to Income/Expense/Rate Base:"</formula>
    </cfRule>
  </conditionalFormatting>
  <conditionalFormatting sqref="B1736">
    <cfRule type="cellIs" dxfId="3843" priority="4254" stopIfTrue="1" operator="equal">
      <formula>"Adjustment to Income/Expense/Rate Base:"</formula>
    </cfRule>
  </conditionalFormatting>
  <conditionalFormatting sqref="B1728">
    <cfRule type="cellIs" dxfId="3842" priority="4253" stopIfTrue="1" operator="equal">
      <formula>"Adjustment to Income/Expense/Rate Base:"</formula>
    </cfRule>
  </conditionalFormatting>
  <conditionalFormatting sqref="B1726">
    <cfRule type="cellIs" dxfId="3841" priority="4252" stopIfTrue="1" operator="equal">
      <formula>"Adjustment to Income/Expense/Rate Base:"</formula>
    </cfRule>
  </conditionalFormatting>
  <conditionalFormatting sqref="B1738">
    <cfRule type="cellIs" dxfId="3840" priority="4251" stopIfTrue="1" operator="equal">
      <formula>"Adjustment to Income/Expense/Rate Base:"</formula>
    </cfRule>
  </conditionalFormatting>
  <conditionalFormatting sqref="B1737">
    <cfRule type="cellIs" dxfId="3839" priority="4250" stopIfTrue="1" operator="equal">
      <formula>"Adjustment to Income/Expense/Rate Base:"</formula>
    </cfRule>
  </conditionalFormatting>
  <conditionalFormatting sqref="B1728">
    <cfRule type="cellIs" dxfId="3838" priority="4249" stopIfTrue="1" operator="equal">
      <formula>"Adjustment to Income/Expense/Rate Base:"</formula>
    </cfRule>
  </conditionalFormatting>
  <conditionalFormatting sqref="B1726">
    <cfRule type="cellIs" dxfId="3837" priority="4248" stopIfTrue="1" operator="equal">
      <formula>"Adjustment to Income/Expense/Rate Base:"</formula>
    </cfRule>
  </conditionalFormatting>
  <conditionalFormatting sqref="B1738">
    <cfRule type="cellIs" dxfId="3836" priority="4247" stopIfTrue="1" operator="equal">
      <formula>"Adjustment to Income/Expense/Rate Base:"</formula>
    </cfRule>
  </conditionalFormatting>
  <conditionalFormatting sqref="B1737">
    <cfRule type="cellIs" dxfId="3835" priority="4246" stopIfTrue="1" operator="equal">
      <formula>"Adjustment to Income/Expense/Rate Base:"</formula>
    </cfRule>
  </conditionalFormatting>
  <conditionalFormatting sqref="B1729">
    <cfRule type="cellIs" dxfId="3834" priority="4245" stopIfTrue="1" operator="equal">
      <formula>"Adjustment to Income/Expense/Rate Base:"</formula>
    </cfRule>
  </conditionalFormatting>
  <conditionalFormatting sqref="B1727">
    <cfRule type="cellIs" dxfId="3833" priority="4244" stopIfTrue="1" operator="equal">
      <formula>"Adjustment to Income/Expense/Rate Base:"</formula>
    </cfRule>
  </conditionalFormatting>
  <conditionalFormatting sqref="B1739">
    <cfRule type="cellIs" dxfId="3832" priority="4243" stopIfTrue="1" operator="equal">
      <formula>"Adjustment to Income/Expense/Rate Base:"</formula>
    </cfRule>
  </conditionalFormatting>
  <conditionalFormatting sqref="B1738">
    <cfRule type="cellIs" dxfId="3831" priority="4242" stopIfTrue="1" operator="equal">
      <formula>"Adjustment to Income/Expense/Rate Base:"</formula>
    </cfRule>
  </conditionalFormatting>
  <conditionalFormatting sqref="B1729">
    <cfRule type="cellIs" dxfId="3830" priority="4241" stopIfTrue="1" operator="equal">
      <formula>"Adjustment to Income/Expense/Rate Base:"</formula>
    </cfRule>
  </conditionalFormatting>
  <conditionalFormatting sqref="B1727">
    <cfRule type="cellIs" dxfId="3829" priority="4240" stopIfTrue="1" operator="equal">
      <formula>"Adjustment to Income/Expense/Rate Base:"</formula>
    </cfRule>
  </conditionalFormatting>
  <conditionalFormatting sqref="B1739">
    <cfRule type="cellIs" dxfId="3828" priority="4239" stopIfTrue="1" operator="equal">
      <formula>"Adjustment to Income/Expense/Rate Base:"</formula>
    </cfRule>
  </conditionalFormatting>
  <conditionalFormatting sqref="B1738">
    <cfRule type="cellIs" dxfId="3827" priority="4238" stopIfTrue="1" operator="equal">
      <formula>"Adjustment to Income/Expense/Rate Base:"</formula>
    </cfRule>
  </conditionalFormatting>
  <conditionalFormatting sqref="B1730">
    <cfRule type="cellIs" dxfId="3826" priority="4237" stopIfTrue="1" operator="equal">
      <formula>"Adjustment to Income/Expense/Rate Base:"</formula>
    </cfRule>
  </conditionalFormatting>
  <conditionalFormatting sqref="B1728">
    <cfRule type="cellIs" dxfId="3825" priority="4236" stopIfTrue="1" operator="equal">
      <formula>"Adjustment to Income/Expense/Rate Base:"</formula>
    </cfRule>
  </conditionalFormatting>
  <conditionalFormatting sqref="B1740">
    <cfRule type="cellIs" dxfId="3824" priority="4235" stopIfTrue="1" operator="equal">
      <formula>"Adjustment to Income/Expense/Rate Base:"</formula>
    </cfRule>
  </conditionalFormatting>
  <conditionalFormatting sqref="B1739">
    <cfRule type="cellIs" dxfId="3823" priority="4234" stopIfTrue="1" operator="equal">
      <formula>"Adjustment to Income/Expense/Rate Base:"</formula>
    </cfRule>
  </conditionalFormatting>
  <conditionalFormatting sqref="B1727">
    <cfRule type="cellIs" dxfId="3822" priority="4233" stopIfTrue="1" operator="equal">
      <formula>"Adjustment to Income/Expense/Rate Base:"</formula>
    </cfRule>
  </conditionalFormatting>
  <conditionalFormatting sqref="B1725">
    <cfRule type="cellIs" dxfId="3821" priority="4232" stopIfTrue="1" operator="equal">
      <formula>"Adjustment to Income/Expense/Rate Base:"</formula>
    </cfRule>
  </conditionalFormatting>
  <conditionalFormatting sqref="B1737">
    <cfRule type="cellIs" dxfId="3820" priority="4231" stopIfTrue="1" operator="equal">
      <formula>"Adjustment to Income/Expense/Rate Base:"</formula>
    </cfRule>
  </conditionalFormatting>
  <conditionalFormatting sqref="B1736">
    <cfRule type="cellIs" dxfId="3819" priority="4230" stopIfTrue="1" operator="equal">
      <formula>"Adjustment to Income/Expense/Rate Base:"</formula>
    </cfRule>
  </conditionalFormatting>
  <conditionalFormatting sqref="B1728">
    <cfRule type="cellIs" dxfId="3818" priority="4229" stopIfTrue="1" operator="equal">
      <formula>"Adjustment to Income/Expense/Rate Base:"</formula>
    </cfRule>
  </conditionalFormatting>
  <conditionalFormatting sqref="B1726">
    <cfRule type="cellIs" dxfId="3817" priority="4228" stopIfTrue="1" operator="equal">
      <formula>"Adjustment to Income/Expense/Rate Base:"</formula>
    </cfRule>
  </conditionalFormatting>
  <conditionalFormatting sqref="B1738">
    <cfRule type="cellIs" dxfId="3816" priority="4227" stopIfTrue="1" operator="equal">
      <formula>"Adjustment to Income/Expense/Rate Base:"</formula>
    </cfRule>
  </conditionalFormatting>
  <conditionalFormatting sqref="B1737">
    <cfRule type="cellIs" dxfId="3815" priority="4226" stopIfTrue="1" operator="equal">
      <formula>"Adjustment to Income/Expense/Rate Base:"</formula>
    </cfRule>
  </conditionalFormatting>
  <conditionalFormatting sqref="B1728">
    <cfRule type="cellIs" dxfId="3814" priority="4225" stopIfTrue="1" operator="equal">
      <formula>"Adjustment to Income/Expense/Rate Base:"</formula>
    </cfRule>
  </conditionalFormatting>
  <conditionalFormatting sqref="B1726">
    <cfRule type="cellIs" dxfId="3813" priority="4224" stopIfTrue="1" operator="equal">
      <formula>"Adjustment to Income/Expense/Rate Base:"</formula>
    </cfRule>
  </conditionalFormatting>
  <conditionalFormatting sqref="B1738">
    <cfRule type="cellIs" dxfId="3812" priority="4223" stopIfTrue="1" operator="equal">
      <formula>"Adjustment to Income/Expense/Rate Base:"</formula>
    </cfRule>
  </conditionalFormatting>
  <conditionalFormatting sqref="B1737">
    <cfRule type="cellIs" dxfId="3811" priority="4222" stopIfTrue="1" operator="equal">
      <formula>"Adjustment to Income/Expense/Rate Base:"</formula>
    </cfRule>
  </conditionalFormatting>
  <conditionalFormatting sqref="B1729">
    <cfRule type="cellIs" dxfId="3810" priority="4221" stopIfTrue="1" operator="equal">
      <formula>"Adjustment to Income/Expense/Rate Base:"</formula>
    </cfRule>
  </conditionalFormatting>
  <conditionalFormatting sqref="B1727">
    <cfRule type="cellIs" dxfId="3809" priority="4220" stopIfTrue="1" operator="equal">
      <formula>"Adjustment to Income/Expense/Rate Base:"</formula>
    </cfRule>
  </conditionalFormatting>
  <conditionalFormatting sqref="B1739">
    <cfRule type="cellIs" dxfId="3808" priority="4219" stopIfTrue="1" operator="equal">
      <formula>"Adjustment to Income/Expense/Rate Base:"</formula>
    </cfRule>
  </conditionalFormatting>
  <conditionalFormatting sqref="B1738">
    <cfRule type="cellIs" dxfId="3807" priority="4218" stopIfTrue="1" operator="equal">
      <formula>"Adjustment to Income/Expense/Rate Base:"</formula>
    </cfRule>
  </conditionalFormatting>
  <conditionalFormatting sqref="B1729">
    <cfRule type="cellIs" dxfId="3806" priority="4217" stopIfTrue="1" operator="equal">
      <formula>"Adjustment to Income/Expense/Rate Base:"</formula>
    </cfRule>
  </conditionalFormatting>
  <conditionalFormatting sqref="B1727">
    <cfRule type="cellIs" dxfId="3805" priority="4216" stopIfTrue="1" operator="equal">
      <formula>"Adjustment to Income/Expense/Rate Base:"</formula>
    </cfRule>
  </conditionalFormatting>
  <conditionalFormatting sqref="B1739">
    <cfRule type="cellIs" dxfId="3804" priority="4215" stopIfTrue="1" operator="equal">
      <formula>"Adjustment to Income/Expense/Rate Base:"</formula>
    </cfRule>
  </conditionalFormatting>
  <conditionalFormatting sqref="B1738">
    <cfRule type="cellIs" dxfId="3803" priority="4214" stopIfTrue="1" operator="equal">
      <formula>"Adjustment to Income/Expense/Rate Base:"</formula>
    </cfRule>
  </conditionalFormatting>
  <conditionalFormatting sqref="B1730">
    <cfRule type="cellIs" dxfId="3802" priority="4213" stopIfTrue="1" operator="equal">
      <formula>"Adjustment to Income/Expense/Rate Base:"</formula>
    </cfRule>
  </conditionalFormatting>
  <conditionalFormatting sqref="B1728">
    <cfRule type="cellIs" dxfId="3801" priority="4212" stopIfTrue="1" operator="equal">
      <formula>"Adjustment to Income/Expense/Rate Base:"</formula>
    </cfRule>
  </conditionalFormatting>
  <conditionalFormatting sqref="B1740">
    <cfRule type="cellIs" dxfId="3800" priority="4211" stopIfTrue="1" operator="equal">
      <formula>"Adjustment to Income/Expense/Rate Base:"</formula>
    </cfRule>
  </conditionalFormatting>
  <conditionalFormatting sqref="B1739">
    <cfRule type="cellIs" dxfId="3799" priority="4210" stopIfTrue="1" operator="equal">
      <formula>"Adjustment to Income/Expense/Rate Base:"</formula>
    </cfRule>
  </conditionalFormatting>
  <conditionalFormatting sqref="B1730">
    <cfRule type="cellIs" dxfId="3798" priority="4209" stopIfTrue="1" operator="equal">
      <formula>"Adjustment to Income/Expense/Rate Base:"</formula>
    </cfRule>
  </conditionalFormatting>
  <conditionalFormatting sqref="B1728">
    <cfRule type="cellIs" dxfId="3797" priority="4208" stopIfTrue="1" operator="equal">
      <formula>"Adjustment to Income/Expense/Rate Base:"</formula>
    </cfRule>
  </conditionalFormatting>
  <conditionalFormatting sqref="B1740">
    <cfRule type="cellIs" dxfId="3796" priority="4207" stopIfTrue="1" operator="equal">
      <formula>"Adjustment to Income/Expense/Rate Base:"</formula>
    </cfRule>
  </conditionalFormatting>
  <conditionalFormatting sqref="B1739">
    <cfRule type="cellIs" dxfId="3795" priority="4206" stopIfTrue="1" operator="equal">
      <formula>"Adjustment to Income/Expense/Rate Base:"</formula>
    </cfRule>
  </conditionalFormatting>
  <conditionalFormatting sqref="B1731">
    <cfRule type="cellIs" dxfId="3794" priority="4205" stopIfTrue="1" operator="equal">
      <formula>"Adjustment to Income/Expense/Rate Base:"</formula>
    </cfRule>
  </conditionalFormatting>
  <conditionalFormatting sqref="B1729">
    <cfRule type="cellIs" dxfId="3793" priority="4204" stopIfTrue="1" operator="equal">
      <formula>"Adjustment to Income/Expense/Rate Base:"</formula>
    </cfRule>
  </conditionalFormatting>
  <conditionalFormatting sqref="B1741">
    <cfRule type="cellIs" dxfId="3792" priority="4203" stopIfTrue="1" operator="equal">
      <formula>"Adjustment to Income/Expense/Rate Base:"</formula>
    </cfRule>
  </conditionalFormatting>
  <conditionalFormatting sqref="B1740">
    <cfRule type="cellIs" dxfId="3791" priority="4202" stopIfTrue="1" operator="equal">
      <formula>"Adjustment to Income/Expense/Rate Base:"</formula>
    </cfRule>
  </conditionalFormatting>
  <conditionalFormatting sqref="B1738">
    <cfRule type="cellIs" dxfId="3790" priority="4201" stopIfTrue="1" operator="equal">
      <formula>"Adjustment to Income/Expense/Rate Base:"</formula>
    </cfRule>
  </conditionalFormatting>
  <conditionalFormatting sqref="B1737">
    <cfRule type="cellIs" dxfId="3789" priority="4200" stopIfTrue="1" operator="equal">
      <formula>"Adjustment to Income/Expense/Rate Base:"</formula>
    </cfRule>
  </conditionalFormatting>
  <conditionalFormatting sqref="B1739">
    <cfRule type="cellIs" dxfId="3788" priority="4199" stopIfTrue="1" operator="equal">
      <formula>"Adjustment to Income/Expense/Rate Base:"</formula>
    </cfRule>
  </conditionalFormatting>
  <conditionalFormatting sqref="B1738">
    <cfRule type="cellIs" dxfId="3787" priority="4198" stopIfTrue="1" operator="equal">
      <formula>"Adjustment to Income/Expense/Rate Base:"</formula>
    </cfRule>
  </conditionalFormatting>
  <conditionalFormatting sqref="B1739">
    <cfRule type="cellIs" dxfId="3786" priority="4197" stopIfTrue="1" operator="equal">
      <formula>"Adjustment to Income/Expense/Rate Base:"</formula>
    </cfRule>
  </conditionalFormatting>
  <conditionalFormatting sqref="B1738">
    <cfRule type="cellIs" dxfId="3785" priority="4196" stopIfTrue="1" operator="equal">
      <formula>"Adjustment to Income/Expense/Rate Base:"</formula>
    </cfRule>
  </conditionalFormatting>
  <conditionalFormatting sqref="B1740">
    <cfRule type="cellIs" dxfId="3784" priority="4195" stopIfTrue="1" operator="equal">
      <formula>"Adjustment to Income/Expense/Rate Base:"</formula>
    </cfRule>
  </conditionalFormatting>
  <conditionalFormatting sqref="B1739">
    <cfRule type="cellIs" dxfId="3783" priority="4194" stopIfTrue="1" operator="equal">
      <formula>"Adjustment to Income/Expense/Rate Base:"</formula>
    </cfRule>
  </conditionalFormatting>
  <conditionalFormatting sqref="B1740">
    <cfRule type="cellIs" dxfId="3782" priority="4193" stopIfTrue="1" operator="equal">
      <formula>"Adjustment to Income/Expense/Rate Base:"</formula>
    </cfRule>
  </conditionalFormatting>
  <conditionalFormatting sqref="B1739">
    <cfRule type="cellIs" dxfId="3781" priority="4192" stopIfTrue="1" operator="equal">
      <formula>"Adjustment to Income/Expense/Rate Base:"</formula>
    </cfRule>
  </conditionalFormatting>
  <conditionalFormatting sqref="B1741">
    <cfRule type="cellIs" dxfId="3780" priority="4191" stopIfTrue="1" operator="equal">
      <formula>"Adjustment to Income/Expense/Rate Base:"</formula>
    </cfRule>
  </conditionalFormatting>
  <conditionalFormatting sqref="B1740">
    <cfRule type="cellIs" dxfId="3779" priority="4190" stopIfTrue="1" operator="equal">
      <formula>"Adjustment to Income/Expense/Rate Base:"</formula>
    </cfRule>
  </conditionalFormatting>
  <conditionalFormatting sqref="B1741">
    <cfRule type="cellIs" dxfId="3778" priority="4189" stopIfTrue="1" operator="equal">
      <formula>"Adjustment to Income/Expense/Rate Base:"</formula>
    </cfRule>
  </conditionalFormatting>
  <conditionalFormatting sqref="B1740">
    <cfRule type="cellIs" dxfId="3777" priority="4188" stopIfTrue="1" operator="equal">
      <formula>"Adjustment to Income/Expense/Rate Base:"</formula>
    </cfRule>
  </conditionalFormatting>
  <conditionalFormatting sqref="B1742">
    <cfRule type="cellIs" dxfId="3776" priority="4187" stopIfTrue="1" operator="equal">
      <formula>"Adjustment to Income/Expense/Rate Base:"</formula>
    </cfRule>
  </conditionalFormatting>
  <conditionalFormatting sqref="B1741">
    <cfRule type="cellIs" dxfId="3775" priority="4186" stopIfTrue="1" operator="equal">
      <formula>"Adjustment to Income/Expense/Rate Base:"</formula>
    </cfRule>
  </conditionalFormatting>
  <conditionalFormatting sqref="B1739">
    <cfRule type="cellIs" dxfId="3774" priority="4185" stopIfTrue="1" operator="equal">
      <formula>"Adjustment to Income/Expense/Rate Base:"</formula>
    </cfRule>
  </conditionalFormatting>
  <conditionalFormatting sqref="B1738">
    <cfRule type="cellIs" dxfId="3773" priority="4184" stopIfTrue="1" operator="equal">
      <formula>"Adjustment to Income/Expense/Rate Base:"</formula>
    </cfRule>
  </conditionalFormatting>
  <conditionalFormatting sqref="B1740">
    <cfRule type="cellIs" dxfId="3772" priority="4183" stopIfTrue="1" operator="equal">
      <formula>"Adjustment to Income/Expense/Rate Base:"</formula>
    </cfRule>
  </conditionalFormatting>
  <conditionalFormatting sqref="B1739">
    <cfRule type="cellIs" dxfId="3771" priority="4182" stopIfTrue="1" operator="equal">
      <formula>"Adjustment to Income/Expense/Rate Base:"</formula>
    </cfRule>
  </conditionalFormatting>
  <conditionalFormatting sqref="B1740">
    <cfRule type="cellIs" dxfId="3770" priority="4181" stopIfTrue="1" operator="equal">
      <formula>"Adjustment to Income/Expense/Rate Base:"</formula>
    </cfRule>
  </conditionalFormatting>
  <conditionalFormatting sqref="B1739">
    <cfRule type="cellIs" dxfId="3769" priority="4180" stopIfTrue="1" operator="equal">
      <formula>"Adjustment to Income/Expense/Rate Base:"</formula>
    </cfRule>
  </conditionalFormatting>
  <conditionalFormatting sqref="B1741">
    <cfRule type="cellIs" dxfId="3768" priority="4179" stopIfTrue="1" operator="equal">
      <formula>"Adjustment to Income/Expense/Rate Base:"</formula>
    </cfRule>
  </conditionalFormatting>
  <conditionalFormatting sqref="B1740">
    <cfRule type="cellIs" dxfId="3767" priority="4178" stopIfTrue="1" operator="equal">
      <formula>"Adjustment to Income/Expense/Rate Base:"</formula>
    </cfRule>
  </conditionalFormatting>
  <conditionalFormatting sqref="B1741">
    <cfRule type="cellIs" dxfId="3766" priority="4177" stopIfTrue="1" operator="equal">
      <formula>"Adjustment to Income/Expense/Rate Base:"</formula>
    </cfRule>
  </conditionalFormatting>
  <conditionalFormatting sqref="B1740">
    <cfRule type="cellIs" dxfId="3765" priority="4176" stopIfTrue="1" operator="equal">
      <formula>"Adjustment to Income/Expense/Rate Base:"</formula>
    </cfRule>
  </conditionalFormatting>
  <conditionalFormatting sqref="B1742">
    <cfRule type="cellIs" dxfId="3764" priority="4175" stopIfTrue="1" operator="equal">
      <formula>"Adjustment to Income/Expense/Rate Base:"</formula>
    </cfRule>
  </conditionalFormatting>
  <conditionalFormatting sqref="B1741">
    <cfRule type="cellIs" dxfId="3763" priority="4174" stopIfTrue="1" operator="equal">
      <formula>"Adjustment to Income/Expense/Rate Base:"</formula>
    </cfRule>
  </conditionalFormatting>
  <conditionalFormatting sqref="B1742">
    <cfRule type="cellIs" dxfId="3762" priority="4173" stopIfTrue="1" operator="equal">
      <formula>"Adjustment to Income/Expense/Rate Base:"</formula>
    </cfRule>
  </conditionalFormatting>
  <conditionalFormatting sqref="B1741">
    <cfRule type="cellIs" dxfId="3761" priority="4172" stopIfTrue="1" operator="equal">
      <formula>"Adjustment to Income/Expense/Rate Base:"</formula>
    </cfRule>
  </conditionalFormatting>
  <conditionalFormatting sqref="B1743">
    <cfRule type="cellIs" dxfId="3760" priority="4171" stopIfTrue="1" operator="equal">
      <formula>"Adjustment to Income/Expense/Rate Base:"</formula>
    </cfRule>
  </conditionalFormatting>
  <conditionalFormatting sqref="B1742">
    <cfRule type="cellIs" dxfId="3759" priority="4170" stopIfTrue="1" operator="equal">
      <formula>"Adjustment to Income/Expense/Rate Base:"</formula>
    </cfRule>
  </conditionalFormatting>
  <conditionalFormatting sqref="B1740">
    <cfRule type="cellIs" dxfId="3758" priority="4168" stopIfTrue="1" operator="equal">
      <formula>"Adjustment to Income/Expense/Rate Base:"</formula>
    </cfRule>
  </conditionalFormatting>
  <conditionalFormatting sqref="B1740">
    <cfRule type="cellIs" dxfId="3757" priority="4167" stopIfTrue="1" operator="equal">
      <formula>"Adjustment to Income/Expense/Rate Base:"</formula>
    </cfRule>
  </conditionalFormatting>
  <conditionalFormatting sqref="B1741">
    <cfRule type="cellIs" dxfId="3756" priority="4166" stopIfTrue="1" operator="equal">
      <formula>"Adjustment to Income/Expense/Rate Base:"</formula>
    </cfRule>
  </conditionalFormatting>
  <conditionalFormatting sqref="B1740">
    <cfRule type="cellIs" dxfId="3755" priority="4165" stopIfTrue="1" operator="equal">
      <formula>"Adjustment to Income/Expense/Rate Base:"</formula>
    </cfRule>
  </conditionalFormatting>
  <conditionalFormatting sqref="B1740">
    <cfRule type="cellIs" dxfId="3754" priority="4164" stopIfTrue="1" operator="equal">
      <formula>"Adjustment to Income/Expense/Rate Base:"</formula>
    </cfRule>
  </conditionalFormatting>
  <conditionalFormatting sqref="B1740">
    <cfRule type="cellIs" dxfId="3753" priority="4163" stopIfTrue="1" operator="equal">
      <formula>"Adjustment to Income/Expense/Rate Base:"</formula>
    </cfRule>
  </conditionalFormatting>
  <conditionalFormatting sqref="B1741">
    <cfRule type="cellIs" dxfId="3752" priority="4162" stopIfTrue="1" operator="equal">
      <formula>"Adjustment to Income/Expense/Rate Base:"</formula>
    </cfRule>
  </conditionalFormatting>
  <conditionalFormatting sqref="B1740">
    <cfRule type="cellIs" dxfId="3751" priority="4161" stopIfTrue="1" operator="equal">
      <formula>"Adjustment to Income/Expense/Rate Base:"</formula>
    </cfRule>
  </conditionalFormatting>
  <conditionalFormatting sqref="B1741">
    <cfRule type="cellIs" dxfId="3750" priority="4160" stopIfTrue="1" operator="equal">
      <formula>"Adjustment to Income/Expense/Rate Base:"</formula>
    </cfRule>
  </conditionalFormatting>
  <conditionalFormatting sqref="B1740">
    <cfRule type="cellIs" dxfId="3749" priority="4159" stopIfTrue="1" operator="equal">
      <formula>"Adjustment to Income/Expense/Rate Base:"</formula>
    </cfRule>
  </conditionalFormatting>
  <conditionalFormatting sqref="B1742">
    <cfRule type="cellIs" dxfId="3748" priority="4158" stopIfTrue="1" operator="equal">
      <formula>"Adjustment to Income/Expense/Rate Base:"</formula>
    </cfRule>
  </conditionalFormatting>
  <conditionalFormatting sqref="B1741">
    <cfRule type="cellIs" dxfId="3747" priority="4157" stopIfTrue="1" operator="equal">
      <formula>"Adjustment to Income/Expense/Rate Base:"</formula>
    </cfRule>
  </conditionalFormatting>
  <conditionalFormatting sqref="B1740">
    <cfRule type="cellIs" dxfId="3746" priority="4156" stopIfTrue="1" operator="equal">
      <formula>"Adjustment to Income/Expense/Rate Base:"</formula>
    </cfRule>
  </conditionalFormatting>
  <conditionalFormatting sqref="B1740">
    <cfRule type="cellIs" dxfId="3745" priority="4155" stopIfTrue="1" operator="equal">
      <formula>"Adjustment to Income/Expense/Rate Base:"</formula>
    </cfRule>
  </conditionalFormatting>
  <conditionalFormatting sqref="B1741">
    <cfRule type="cellIs" dxfId="3744" priority="4154" stopIfTrue="1" operator="equal">
      <formula>"Adjustment to Income/Expense/Rate Base:"</formula>
    </cfRule>
  </conditionalFormatting>
  <conditionalFormatting sqref="B1740">
    <cfRule type="cellIs" dxfId="3743" priority="4153" stopIfTrue="1" operator="equal">
      <formula>"Adjustment to Income/Expense/Rate Base:"</formula>
    </cfRule>
  </conditionalFormatting>
  <conditionalFormatting sqref="B1741">
    <cfRule type="cellIs" dxfId="3742" priority="4152" stopIfTrue="1" operator="equal">
      <formula>"Adjustment to Income/Expense/Rate Base:"</formula>
    </cfRule>
  </conditionalFormatting>
  <conditionalFormatting sqref="B1740">
    <cfRule type="cellIs" dxfId="3741" priority="4151" stopIfTrue="1" operator="equal">
      <formula>"Adjustment to Income/Expense/Rate Base:"</formula>
    </cfRule>
  </conditionalFormatting>
  <conditionalFormatting sqref="B1742">
    <cfRule type="cellIs" dxfId="3740" priority="4150" stopIfTrue="1" operator="equal">
      <formula>"Adjustment to Income/Expense/Rate Base:"</formula>
    </cfRule>
  </conditionalFormatting>
  <conditionalFormatting sqref="B1741">
    <cfRule type="cellIs" dxfId="3739" priority="4149" stopIfTrue="1" operator="equal">
      <formula>"Adjustment to Income/Expense/Rate Base:"</formula>
    </cfRule>
  </conditionalFormatting>
  <conditionalFormatting sqref="B1742">
    <cfRule type="cellIs" dxfId="3738" priority="4148" stopIfTrue="1" operator="equal">
      <formula>"Adjustment to Income/Expense/Rate Base:"</formula>
    </cfRule>
  </conditionalFormatting>
  <conditionalFormatting sqref="B1741">
    <cfRule type="cellIs" dxfId="3737" priority="4147" stopIfTrue="1" operator="equal">
      <formula>"Adjustment to Income/Expense/Rate Base:"</formula>
    </cfRule>
  </conditionalFormatting>
  <conditionalFormatting sqref="B1743">
    <cfRule type="cellIs" dxfId="3736" priority="4146" stopIfTrue="1" operator="equal">
      <formula>"Adjustment to Income/Expense/Rate Base:"</formula>
    </cfRule>
  </conditionalFormatting>
  <conditionalFormatting sqref="B1742">
    <cfRule type="cellIs" dxfId="3735" priority="4145" stopIfTrue="1" operator="equal">
      <formula>"Adjustment to Income/Expense/Rate Base:"</formula>
    </cfRule>
  </conditionalFormatting>
  <conditionalFormatting sqref="B1740">
    <cfRule type="cellIs" dxfId="3734" priority="4144" stopIfTrue="1" operator="equal">
      <formula>"Adjustment to Income/Expense/Rate Base:"</formula>
    </cfRule>
  </conditionalFormatting>
  <conditionalFormatting sqref="B1741">
    <cfRule type="cellIs" dxfId="3733" priority="4143" stopIfTrue="1" operator="equal">
      <formula>"Adjustment to Income/Expense/Rate Base:"</formula>
    </cfRule>
  </conditionalFormatting>
  <conditionalFormatting sqref="B1740">
    <cfRule type="cellIs" dxfId="3732" priority="4142" stopIfTrue="1" operator="equal">
      <formula>"Adjustment to Income/Expense/Rate Base:"</formula>
    </cfRule>
  </conditionalFormatting>
  <conditionalFormatting sqref="B1741">
    <cfRule type="cellIs" dxfId="3731" priority="4141" stopIfTrue="1" operator="equal">
      <formula>"Adjustment to Income/Expense/Rate Base:"</formula>
    </cfRule>
  </conditionalFormatting>
  <conditionalFormatting sqref="B1740">
    <cfRule type="cellIs" dxfId="3730" priority="4140" stopIfTrue="1" operator="equal">
      <formula>"Adjustment to Income/Expense/Rate Base:"</formula>
    </cfRule>
  </conditionalFormatting>
  <conditionalFormatting sqref="B1742">
    <cfRule type="cellIs" dxfId="3729" priority="4139" stopIfTrue="1" operator="equal">
      <formula>"Adjustment to Income/Expense/Rate Base:"</formula>
    </cfRule>
  </conditionalFormatting>
  <conditionalFormatting sqref="B1741">
    <cfRule type="cellIs" dxfId="3728" priority="4138" stopIfTrue="1" operator="equal">
      <formula>"Adjustment to Income/Expense/Rate Base:"</formula>
    </cfRule>
  </conditionalFormatting>
  <conditionalFormatting sqref="B1742">
    <cfRule type="cellIs" dxfId="3727" priority="4137" stopIfTrue="1" operator="equal">
      <formula>"Adjustment to Income/Expense/Rate Base:"</formula>
    </cfRule>
  </conditionalFormatting>
  <conditionalFormatting sqref="B1741">
    <cfRule type="cellIs" dxfId="3726" priority="4136" stopIfTrue="1" operator="equal">
      <formula>"Adjustment to Income/Expense/Rate Base:"</formula>
    </cfRule>
  </conditionalFormatting>
  <conditionalFormatting sqref="B1743">
    <cfRule type="cellIs" dxfId="3725" priority="4135" stopIfTrue="1" operator="equal">
      <formula>"Adjustment to Income/Expense/Rate Base:"</formula>
    </cfRule>
  </conditionalFormatting>
  <conditionalFormatting sqref="B1742">
    <cfRule type="cellIs" dxfId="3724" priority="4134" stopIfTrue="1" operator="equal">
      <formula>"Adjustment to Income/Expense/Rate Base:"</formula>
    </cfRule>
  </conditionalFormatting>
  <conditionalFormatting sqref="B1743">
    <cfRule type="cellIs" dxfId="3723" priority="4133" stopIfTrue="1" operator="equal">
      <formula>"Adjustment to Income/Expense/Rate Base:"</formula>
    </cfRule>
  </conditionalFormatting>
  <conditionalFormatting sqref="B1742">
    <cfRule type="cellIs" dxfId="3722" priority="4132" stopIfTrue="1" operator="equal">
      <formula>"Adjustment to Income/Expense/Rate Base:"</formula>
    </cfRule>
  </conditionalFormatting>
  <conditionalFormatting sqref="B1744">
    <cfRule type="cellIs" dxfId="3721" priority="4131" stopIfTrue="1" operator="equal">
      <formula>"Adjustment to Income/Expense/Rate Base:"</formula>
    </cfRule>
  </conditionalFormatting>
  <conditionalFormatting sqref="B1743">
    <cfRule type="cellIs" dxfId="3720" priority="4130" stopIfTrue="1" operator="equal">
      <formula>"Adjustment to Income/Expense/Rate Base:"</formula>
    </cfRule>
  </conditionalFormatting>
  <conditionalFormatting sqref="B1740">
    <cfRule type="cellIs" dxfId="3719" priority="4128" stopIfTrue="1" operator="equal">
      <formula>"Adjustment to Income/Expense/Rate Base:"</formula>
    </cfRule>
  </conditionalFormatting>
  <conditionalFormatting sqref="B1740">
    <cfRule type="cellIs" dxfId="3718" priority="4127" stopIfTrue="1" operator="equal">
      <formula>"Adjustment to Income/Expense/Rate Base:"</formula>
    </cfRule>
  </conditionalFormatting>
  <conditionalFormatting sqref="B1740">
    <cfRule type="cellIs" dxfId="3717" priority="4126" stopIfTrue="1" operator="equal">
      <formula>"Adjustment to Income/Expense/Rate Base:"</formula>
    </cfRule>
  </conditionalFormatting>
  <conditionalFormatting sqref="B1741">
    <cfRule type="cellIs" dxfId="3716" priority="4125" stopIfTrue="1" operator="equal">
      <formula>"Adjustment to Income/Expense/Rate Base:"</formula>
    </cfRule>
  </conditionalFormatting>
  <conditionalFormatting sqref="B1740">
    <cfRule type="cellIs" dxfId="3715" priority="4124" stopIfTrue="1" operator="equal">
      <formula>"Adjustment to Income/Expense/Rate Base:"</formula>
    </cfRule>
  </conditionalFormatting>
  <conditionalFormatting sqref="B1740">
    <cfRule type="cellIs" dxfId="3714" priority="4123" stopIfTrue="1" operator="equal">
      <formula>"Adjustment to Income/Expense/Rate Base:"</formula>
    </cfRule>
  </conditionalFormatting>
  <conditionalFormatting sqref="B1740">
    <cfRule type="cellIs" dxfId="3713" priority="4122" stopIfTrue="1" operator="equal">
      <formula>"Adjustment to Income/Expense/Rate Base:"</formula>
    </cfRule>
  </conditionalFormatting>
  <conditionalFormatting sqref="B1741">
    <cfRule type="cellIs" dxfId="3712" priority="4121" stopIfTrue="1" operator="equal">
      <formula>"Adjustment to Income/Expense/Rate Base:"</formula>
    </cfRule>
  </conditionalFormatting>
  <conditionalFormatting sqref="B1740">
    <cfRule type="cellIs" dxfId="3711" priority="4120" stopIfTrue="1" operator="equal">
      <formula>"Adjustment to Income/Expense/Rate Base:"</formula>
    </cfRule>
  </conditionalFormatting>
  <conditionalFormatting sqref="B1741">
    <cfRule type="cellIs" dxfId="3710" priority="4119" stopIfTrue="1" operator="equal">
      <formula>"Adjustment to Income/Expense/Rate Base:"</formula>
    </cfRule>
  </conditionalFormatting>
  <conditionalFormatting sqref="B1740">
    <cfRule type="cellIs" dxfId="3709" priority="4118" stopIfTrue="1" operator="equal">
      <formula>"Adjustment to Income/Expense/Rate Base:"</formula>
    </cfRule>
  </conditionalFormatting>
  <conditionalFormatting sqref="B1742">
    <cfRule type="cellIs" dxfId="3708" priority="4117" stopIfTrue="1" operator="equal">
      <formula>"Adjustment to Income/Expense/Rate Base:"</formula>
    </cfRule>
  </conditionalFormatting>
  <conditionalFormatting sqref="B1741">
    <cfRule type="cellIs" dxfId="3707" priority="4116" stopIfTrue="1" operator="equal">
      <formula>"Adjustment to Income/Expense/Rate Base:"</formula>
    </cfRule>
  </conditionalFormatting>
  <conditionalFormatting sqref="B1744">
    <cfRule type="cellIs" dxfId="3706" priority="4115" stopIfTrue="1" operator="equal">
      <formula>"Adjustment to Income/Expense/Rate Base:"</formula>
    </cfRule>
  </conditionalFormatting>
  <conditionalFormatting sqref="B1729">
    <cfRule type="cellIs" dxfId="3705" priority="4113" stopIfTrue="1" operator="equal">
      <formula>"Adjustment to Income/Expense/Rate Base:"</formula>
    </cfRule>
  </conditionalFormatting>
  <conditionalFormatting sqref="B1727">
    <cfRule type="cellIs" dxfId="3704" priority="4112" stopIfTrue="1" operator="equal">
      <formula>"Adjustment to Income/Expense/Rate Base:"</formula>
    </cfRule>
  </conditionalFormatting>
  <conditionalFormatting sqref="B1739">
    <cfRule type="cellIs" dxfId="3703" priority="4111" stopIfTrue="1" operator="equal">
      <formula>"Adjustment to Income/Expense/Rate Base:"</formula>
    </cfRule>
  </conditionalFormatting>
  <conditionalFormatting sqref="B1738">
    <cfRule type="cellIs" dxfId="3702" priority="4110" stopIfTrue="1" operator="equal">
      <formula>"Adjustment to Income/Expense/Rate Base:"</formula>
    </cfRule>
  </conditionalFormatting>
  <conditionalFormatting sqref="B1730">
    <cfRule type="cellIs" dxfId="3701" priority="4109" stopIfTrue="1" operator="equal">
      <formula>"Adjustment to Income/Expense/Rate Base:"</formula>
    </cfRule>
  </conditionalFormatting>
  <conditionalFormatting sqref="B1728">
    <cfRule type="cellIs" dxfId="3700" priority="4108" stopIfTrue="1" operator="equal">
      <formula>"Adjustment to Income/Expense/Rate Base:"</formula>
    </cfRule>
  </conditionalFormatting>
  <conditionalFormatting sqref="B1740">
    <cfRule type="cellIs" dxfId="3699" priority="4107" stopIfTrue="1" operator="equal">
      <formula>"Adjustment to Income/Expense/Rate Base:"</formula>
    </cfRule>
  </conditionalFormatting>
  <conditionalFormatting sqref="B1739">
    <cfRule type="cellIs" dxfId="3698" priority="4106" stopIfTrue="1" operator="equal">
      <formula>"Adjustment to Income/Expense/Rate Base:"</formula>
    </cfRule>
  </conditionalFormatting>
  <conditionalFormatting sqref="B1730">
    <cfRule type="cellIs" dxfId="3697" priority="4105" stopIfTrue="1" operator="equal">
      <formula>"Adjustment to Income/Expense/Rate Base:"</formula>
    </cfRule>
  </conditionalFormatting>
  <conditionalFormatting sqref="B1728">
    <cfRule type="cellIs" dxfId="3696" priority="4104" stopIfTrue="1" operator="equal">
      <formula>"Adjustment to Income/Expense/Rate Base:"</formula>
    </cfRule>
  </conditionalFormatting>
  <conditionalFormatting sqref="B1740">
    <cfRule type="cellIs" dxfId="3695" priority="4103" stopIfTrue="1" operator="equal">
      <formula>"Adjustment to Income/Expense/Rate Base:"</formula>
    </cfRule>
  </conditionalFormatting>
  <conditionalFormatting sqref="B1739">
    <cfRule type="cellIs" dxfId="3694" priority="4102" stopIfTrue="1" operator="equal">
      <formula>"Adjustment to Income/Expense/Rate Base:"</formula>
    </cfRule>
  </conditionalFormatting>
  <conditionalFormatting sqref="B1731">
    <cfRule type="cellIs" dxfId="3693" priority="4101" stopIfTrue="1" operator="equal">
      <formula>"Adjustment to Income/Expense/Rate Base:"</formula>
    </cfRule>
  </conditionalFormatting>
  <conditionalFormatting sqref="B1729">
    <cfRule type="cellIs" dxfId="3692" priority="4100" stopIfTrue="1" operator="equal">
      <formula>"Adjustment to Income/Expense/Rate Base:"</formula>
    </cfRule>
  </conditionalFormatting>
  <conditionalFormatting sqref="B1741">
    <cfRule type="cellIs" dxfId="3691" priority="4099" stopIfTrue="1" operator="equal">
      <formula>"Adjustment to Income/Expense/Rate Base:"</formula>
    </cfRule>
  </conditionalFormatting>
  <conditionalFormatting sqref="B1740">
    <cfRule type="cellIs" dxfId="3690" priority="4098" stopIfTrue="1" operator="equal">
      <formula>"Adjustment to Income/Expense/Rate Base:"</formula>
    </cfRule>
  </conditionalFormatting>
  <conditionalFormatting sqref="B1731">
    <cfRule type="cellIs" dxfId="3689" priority="4097" stopIfTrue="1" operator="equal">
      <formula>"Adjustment to Income/Expense/Rate Base:"</formula>
    </cfRule>
  </conditionalFormatting>
  <conditionalFormatting sqref="B1729">
    <cfRule type="cellIs" dxfId="3688" priority="4096" stopIfTrue="1" operator="equal">
      <formula>"Adjustment to Income/Expense/Rate Base:"</formula>
    </cfRule>
  </conditionalFormatting>
  <conditionalFormatting sqref="B1741">
    <cfRule type="cellIs" dxfId="3687" priority="4095" stopIfTrue="1" operator="equal">
      <formula>"Adjustment to Income/Expense/Rate Base:"</formula>
    </cfRule>
  </conditionalFormatting>
  <conditionalFormatting sqref="B1740">
    <cfRule type="cellIs" dxfId="3686" priority="4094" stopIfTrue="1" operator="equal">
      <formula>"Adjustment to Income/Expense/Rate Base:"</formula>
    </cfRule>
  </conditionalFormatting>
  <conditionalFormatting sqref="B1732">
    <cfRule type="cellIs" dxfId="3685" priority="4093" stopIfTrue="1" operator="equal">
      <formula>"Adjustment to Income/Expense/Rate Base:"</formula>
    </cfRule>
  </conditionalFormatting>
  <conditionalFormatting sqref="B1730">
    <cfRule type="cellIs" dxfId="3684" priority="4092" stopIfTrue="1" operator="equal">
      <formula>"Adjustment to Income/Expense/Rate Base:"</formula>
    </cfRule>
  </conditionalFormatting>
  <conditionalFormatting sqref="B1742">
    <cfRule type="cellIs" dxfId="3683" priority="4091" stopIfTrue="1" operator="equal">
      <formula>"Adjustment to Income/Expense/Rate Base:"</formula>
    </cfRule>
  </conditionalFormatting>
  <conditionalFormatting sqref="B1741">
    <cfRule type="cellIs" dxfId="3682" priority="4090" stopIfTrue="1" operator="equal">
      <formula>"Adjustment to Income/Expense/Rate Base:"</formula>
    </cfRule>
  </conditionalFormatting>
  <conditionalFormatting sqref="B1732">
    <cfRule type="cellIs" dxfId="3681" priority="4089" stopIfTrue="1" operator="equal">
      <formula>"Adjustment to Income/Expense/Rate Base:"</formula>
    </cfRule>
  </conditionalFormatting>
  <conditionalFormatting sqref="B1730">
    <cfRule type="cellIs" dxfId="3680" priority="4088" stopIfTrue="1" operator="equal">
      <formula>"Adjustment to Income/Expense/Rate Base:"</formula>
    </cfRule>
  </conditionalFormatting>
  <conditionalFormatting sqref="B1742">
    <cfRule type="cellIs" dxfId="3679" priority="4087" stopIfTrue="1" operator="equal">
      <formula>"Adjustment to Income/Expense/Rate Base:"</formula>
    </cfRule>
  </conditionalFormatting>
  <conditionalFormatting sqref="B1741">
    <cfRule type="cellIs" dxfId="3678" priority="4086" stopIfTrue="1" operator="equal">
      <formula>"Adjustment to Income/Expense/Rate Base:"</formula>
    </cfRule>
  </conditionalFormatting>
  <conditionalFormatting sqref="B1733">
    <cfRule type="cellIs" dxfId="3677" priority="4085" stopIfTrue="1" operator="equal">
      <formula>"Adjustment to Income/Expense/Rate Base:"</formula>
    </cfRule>
  </conditionalFormatting>
  <conditionalFormatting sqref="B1731">
    <cfRule type="cellIs" dxfId="3676" priority="4084" stopIfTrue="1" operator="equal">
      <formula>"Adjustment to Income/Expense/Rate Base:"</formula>
    </cfRule>
  </conditionalFormatting>
  <conditionalFormatting sqref="B1743">
    <cfRule type="cellIs" dxfId="3675" priority="4083" stopIfTrue="1" operator="equal">
      <formula>"Adjustment to Income/Expense/Rate Base:"</formula>
    </cfRule>
  </conditionalFormatting>
  <conditionalFormatting sqref="B1742">
    <cfRule type="cellIs" dxfId="3674" priority="4082" stopIfTrue="1" operator="equal">
      <formula>"Adjustment to Income/Expense/Rate Base:"</formula>
    </cfRule>
  </conditionalFormatting>
  <conditionalFormatting sqref="B1730">
    <cfRule type="cellIs" dxfId="3673" priority="4081" stopIfTrue="1" operator="equal">
      <formula>"Adjustment to Income/Expense/Rate Base:"</formula>
    </cfRule>
  </conditionalFormatting>
  <conditionalFormatting sqref="B1728">
    <cfRule type="cellIs" dxfId="3672" priority="4080" stopIfTrue="1" operator="equal">
      <formula>"Adjustment to Income/Expense/Rate Base:"</formula>
    </cfRule>
  </conditionalFormatting>
  <conditionalFormatting sqref="B1740">
    <cfRule type="cellIs" dxfId="3671" priority="4079" stopIfTrue="1" operator="equal">
      <formula>"Adjustment to Income/Expense/Rate Base:"</formula>
    </cfRule>
  </conditionalFormatting>
  <conditionalFormatting sqref="B1739">
    <cfRule type="cellIs" dxfId="3670" priority="4078" stopIfTrue="1" operator="equal">
      <formula>"Adjustment to Income/Expense/Rate Base:"</formula>
    </cfRule>
  </conditionalFormatting>
  <conditionalFormatting sqref="B1731">
    <cfRule type="cellIs" dxfId="3669" priority="4077" stopIfTrue="1" operator="equal">
      <formula>"Adjustment to Income/Expense/Rate Base:"</formula>
    </cfRule>
  </conditionalFormatting>
  <conditionalFormatting sqref="B1729">
    <cfRule type="cellIs" dxfId="3668" priority="4076" stopIfTrue="1" operator="equal">
      <formula>"Adjustment to Income/Expense/Rate Base:"</formula>
    </cfRule>
  </conditionalFormatting>
  <conditionalFormatting sqref="B1741">
    <cfRule type="cellIs" dxfId="3667" priority="4075" stopIfTrue="1" operator="equal">
      <formula>"Adjustment to Income/Expense/Rate Base:"</formula>
    </cfRule>
  </conditionalFormatting>
  <conditionalFormatting sqref="B1740">
    <cfRule type="cellIs" dxfId="3666" priority="4074" stopIfTrue="1" operator="equal">
      <formula>"Adjustment to Income/Expense/Rate Base:"</formula>
    </cfRule>
  </conditionalFormatting>
  <conditionalFormatting sqref="B1731">
    <cfRule type="cellIs" dxfId="3665" priority="4073" stopIfTrue="1" operator="equal">
      <formula>"Adjustment to Income/Expense/Rate Base:"</formula>
    </cfRule>
  </conditionalFormatting>
  <conditionalFormatting sqref="B1729">
    <cfRule type="cellIs" dxfId="3664" priority="4072" stopIfTrue="1" operator="equal">
      <formula>"Adjustment to Income/Expense/Rate Base:"</formula>
    </cfRule>
  </conditionalFormatting>
  <conditionalFormatting sqref="B1741">
    <cfRule type="cellIs" dxfId="3663" priority="4071" stopIfTrue="1" operator="equal">
      <formula>"Adjustment to Income/Expense/Rate Base:"</formula>
    </cfRule>
  </conditionalFormatting>
  <conditionalFormatting sqref="B1740">
    <cfRule type="cellIs" dxfId="3662" priority="4070" stopIfTrue="1" operator="equal">
      <formula>"Adjustment to Income/Expense/Rate Base:"</formula>
    </cfRule>
  </conditionalFormatting>
  <conditionalFormatting sqref="B1732">
    <cfRule type="cellIs" dxfId="3661" priority="4069" stopIfTrue="1" operator="equal">
      <formula>"Adjustment to Income/Expense/Rate Base:"</formula>
    </cfRule>
  </conditionalFormatting>
  <conditionalFormatting sqref="B1730">
    <cfRule type="cellIs" dxfId="3660" priority="4068" stopIfTrue="1" operator="equal">
      <formula>"Adjustment to Income/Expense/Rate Base:"</formula>
    </cfRule>
  </conditionalFormatting>
  <conditionalFormatting sqref="B1742">
    <cfRule type="cellIs" dxfId="3659" priority="4067" stopIfTrue="1" operator="equal">
      <formula>"Adjustment to Income/Expense/Rate Base:"</formula>
    </cfRule>
  </conditionalFormatting>
  <conditionalFormatting sqref="B1741">
    <cfRule type="cellIs" dxfId="3658" priority="4066" stopIfTrue="1" operator="equal">
      <formula>"Adjustment to Income/Expense/Rate Base:"</formula>
    </cfRule>
  </conditionalFormatting>
  <conditionalFormatting sqref="B1732">
    <cfRule type="cellIs" dxfId="3657" priority="4065" stopIfTrue="1" operator="equal">
      <formula>"Adjustment to Income/Expense/Rate Base:"</formula>
    </cfRule>
  </conditionalFormatting>
  <conditionalFormatting sqref="B1730">
    <cfRule type="cellIs" dxfId="3656" priority="4064" stopIfTrue="1" operator="equal">
      <formula>"Adjustment to Income/Expense/Rate Base:"</formula>
    </cfRule>
  </conditionalFormatting>
  <conditionalFormatting sqref="B1742">
    <cfRule type="cellIs" dxfId="3655" priority="4063" stopIfTrue="1" operator="equal">
      <formula>"Adjustment to Income/Expense/Rate Base:"</formula>
    </cfRule>
  </conditionalFormatting>
  <conditionalFormatting sqref="B1741">
    <cfRule type="cellIs" dxfId="3654" priority="4062" stopIfTrue="1" operator="equal">
      <formula>"Adjustment to Income/Expense/Rate Base:"</formula>
    </cfRule>
  </conditionalFormatting>
  <conditionalFormatting sqref="B1733">
    <cfRule type="cellIs" dxfId="3653" priority="4061" stopIfTrue="1" operator="equal">
      <formula>"Adjustment to Income/Expense/Rate Base:"</formula>
    </cfRule>
  </conditionalFormatting>
  <conditionalFormatting sqref="B1731">
    <cfRule type="cellIs" dxfId="3652" priority="4060" stopIfTrue="1" operator="equal">
      <formula>"Adjustment to Income/Expense/Rate Base:"</formula>
    </cfRule>
  </conditionalFormatting>
  <conditionalFormatting sqref="B1743">
    <cfRule type="cellIs" dxfId="3651" priority="4059" stopIfTrue="1" operator="equal">
      <formula>"Adjustment to Income/Expense/Rate Base:"</formula>
    </cfRule>
  </conditionalFormatting>
  <conditionalFormatting sqref="B1742">
    <cfRule type="cellIs" dxfId="3650" priority="4058" stopIfTrue="1" operator="equal">
      <formula>"Adjustment to Income/Expense/Rate Base:"</formula>
    </cfRule>
  </conditionalFormatting>
  <conditionalFormatting sqref="B1733">
    <cfRule type="cellIs" dxfId="3649" priority="4057" stopIfTrue="1" operator="equal">
      <formula>"Adjustment to Income/Expense/Rate Base:"</formula>
    </cfRule>
  </conditionalFormatting>
  <conditionalFormatting sqref="B1731">
    <cfRule type="cellIs" dxfId="3648" priority="4056" stopIfTrue="1" operator="equal">
      <formula>"Adjustment to Income/Expense/Rate Base:"</formula>
    </cfRule>
  </conditionalFormatting>
  <conditionalFormatting sqref="B1743">
    <cfRule type="cellIs" dxfId="3647" priority="4055" stopIfTrue="1" operator="equal">
      <formula>"Adjustment to Income/Expense/Rate Base:"</formula>
    </cfRule>
  </conditionalFormatting>
  <conditionalFormatting sqref="B1742">
    <cfRule type="cellIs" dxfId="3646" priority="4054" stopIfTrue="1" operator="equal">
      <formula>"Adjustment to Income/Expense/Rate Base:"</formula>
    </cfRule>
  </conditionalFormatting>
  <conditionalFormatting sqref="B1734">
    <cfRule type="cellIs" dxfId="3645" priority="4053" stopIfTrue="1" operator="equal">
      <formula>"Adjustment to Income/Expense/Rate Base:"</formula>
    </cfRule>
  </conditionalFormatting>
  <conditionalFormatting sqref="B1732">
    <cfRule type="cellIs" dxfId="3644" priority="4052" stopIfTrue="1" operator="equal">
      <formula>"Adjustment to Income/Expense/Rate Base:"</formula>
    </cfRule>
  </conditionalFormatting>
  <conditionalFormatting sqref="B1744">
    <cfRule type="cellIs" dxfId="3643" priority="4051" stopIfTrue="1" operator="equal">
      <formula>"Adjustment to Income/Expense/Rate Base:"</formula>
    </cfRule>
  </conditionalFormatting>
  <conditionalFormatting sqref="B1743">
    <cfRule type="cellIs" dxfId="3642" priority="4050" stopIfTrue="1" operator="equal">
      <formula>"Adjustment to Income/Expense/Rate Base:"</formula>
    </cfRule>
  </conditionalFormatting>
  <conditionalFormatting sqref="B1741">
    <cfRule type="cellIs" dxfId="3641" priority="4049" stopIfTrue="1" operator="equal">
      <formula>"Adjustment to Income/Expense/Rate Base:"</formula>
    </cfRule>
  </conditionalFormatting>
  <conditionalFormatting sqref="B1740">
    <cfRule type="cellIs" dxfId="3640" priority="4048" stopIfTrue="1" operator="equal">
      <formula>"Adjustment to Income/Expense/Rate Base:"</formula>
    </cfRule>
  </conditionalFormatting>
  <conditionalFormatting sqref="B1742">
    <cfRule type="cellIs" dxfId="3639" priority="4047" stopIfTrue="1" operator="equal">
      <formula>"Adjustment to Income/Expense/Rate Base:"</formula>
    </cfRule>
  </conditionalFormatting>
  <conditionalFormatting sqref="B1741">
    <cfRule type="cellIs" dxfId="3638" priority="4046" stopIfTrue="1" operator="equal">
      <formula>"Adjustment to Income/Expense/Rate Base:"</formula>
    </cfRule>
  </conditionalFormatting>
  <conditionalFormatting sqref="B1742">
    <cfRule type="cellIs" dxfId="3637" priority="4045" stopIfTrue="1" operator="equal">
      <formula>"Adjustment to Income/Expense/Rate Base:"</formula>
    </cfRule>
  </conditionalFormatting>
  <conditionalFormatting sqref="B1741">
    <cfRule type="cellIs" dxfId="3636" priority="4044" stopIfTrue="1" operator="equal">
      <formula>"Adjustment to Income/Expense/Rate Base:"</formula>
    </cfRule>
  </conditionalFormatting>
  <conditionalFormatting sqref="B1743">
    <cfRule type="cellIs" dxfId="3635" priority="4043" stopIfTrue="1" operator="equal">
      <formula>"Adjustment to Income/Expense/Rate Base:"</formula>
    </cfRule>
  </conditionalFormatting>
  <conditionalFormatting sqref="B1742">
    <cfRule type="cellIs" dxfId="3634" priority="4042" stopIfTrue="1" operator="equal">
      <formula>"Adjustment to Income/Expense/Rate Base:"</formula>
    </cfRule>
  </conditionalFormatting>
  <conditionalFormatting sqref="B1743">
    <cfRule type="cellIs" dxfId="3633" priority="4041" stopIfTrue="1" operator="equal">
      <formula>"Adjustment to Income/Expense/Rate Base:"</formula>
    </cfRule>
  </conditionalFormatting>
  <conditionalFormatting sqref="B1742">
    <cfRule type="cellIs" dxfId="3632" priority="4040" stopIfTrue="1" operator="equal">
      <formula>"Adjustment to Income/Expense/Rate Base:"</formula>
    </cfRule>
  </conditionalFormatting>
  <conditionalFormatting sqref="B1744">
    <cfRule type="cellIs" dxfId="3631" priority="4039" stopIfTrue="1" operator="equal">
      <formula>"Adjustment to Income/Expense/Rate Base:"</formula>
    </cfRule>
  </conditionalFormatting>
  <conditionalFormatting sqref="B1743">
    <cfRule type="cellIs" dxfId="3630" priority="4038" stopIfTrue="1" operator="equal">
      <formula>"Adjustment to Income/Expense/Rate Base:"</formula>
    </cfRule>
  </conditionalFormatting>
  <conditionalFormatting sqref="B1744">
    <cfRule type="cellIs" dxfId="3629" priority="4037" stopIfTrue="1" operator="equal">
      <formula>"Adjustment to Income/Expense/Rate Base:"</formula>
    </cfRule>
  </conditionalFormatting>
  <conditionalFormatting sqref="B1743">
    <cfRule type="cellIs" dxfId="3628" priority="4036" stopIfTrue="1" operator="equal">
      <formula>"Adjustment to Income/Expense/Rate Base:"</formula>
    </cfRule>
  </conditionalFormatting>
  <conditionalFormatting sqref="B1744">
    <cfRule type="cellIs" dxfId="3627" priority="4034" stopIfTrue="1" operator="equal">
      <formula>"Adjustment to Income/Expense/Rate Base:"</formula>
    </cfRule>
  </conditionalFormatting>
  <conditionalFormatting sqref="B1742">
    <cfRule type="cellIs" dxfId="3626" priority="4033" stopIfTrue="1" operator="equal">
      <formula>"Adjustment to Income/Expense/Rate Base:"</formula>
    </cfRule>
  </conditionalFormatting>
  <conditionalFormatting sqref="B1741">
    <cfRule type="cellIs" dxfId="3625" priority="4032" stopIfTrue="1" operator="equal">
      <formula>"Adjustment to Income/Expense/Rate Base:"</formula>
    </cfRule>
  </conditionalFormatting>
  <conditionalFormatting sqref="B1743">
    <cfRule type="cellIs" dxfId="3624" priority="4031" stopIfTrue="1" operator="equal">
      <formula>"Adjustment to Income/Expense/Rate Base:"</formula>
    </cfRule>
  </conditionalFormatting>
  <conditionalFormatting sqref="B1742">
    <cfRule type="cellIs" dxfId="3623" priority="4030" stopIfTrue="1" operator="equal">
      <formula>"Adjustment to Income/Expense/Rate Base:"</formula>
    </cfRule>
  </conditionalFormatting>
  <conditionalFormatting sqref="B1743">
    <cfRule type="cellIs" dxfId="3622" priority="4029" stopIfTrue="1" operator="equal">
      <formula>"Adjustment to Income/Expense/Rate Base:"</formula>
    </cfRule>
  </conditionalFormatting>
  <conditionalFormatting sqref="B1742">
    <cfRule type="cellIs" dxfId="3621" priority="4028" stopIfTrue="1" operator="equal">
      <formula>"Adjustment to Income/Expense/Rate Base:"</formula>
    </cfRule>
  </conditionalFormatting>
  <conditionalFormatting sqref="B1744">
    <cfRule type="cellIs" dxfId="3620" priority="4027" stopIfTrue="1" operator="equal">
      <formula>"Adjustment to Income/Expense/Rate Base:"</formula>
    </cfRule>
  </conditionalFormatting>
  <conditionalFormatting sqref="B1743">
    <cfRule type="cellIs" dxfId="3619" priority="4026" stopIfTrue="1" operator="equal">
      <formula>"Adjustment to Income/Expense/Rate Base:"</formula>
    </cfRule>
  </conditionalFormatting>
  <conditionalFormatting sqref="B1744">
    <cfRule type="cellIs" dxfId="3618" priority="4025" stopIfTrue="1" operator="equal">
      <formula>"Adjustment to Income/Expense/Rate Base:"</formula>
    </cfRule>
  </conditionalFormatting>
  <conditionalFormatting sqref="B1743">
    <cfRule type="cellIs" dxfId="3617" priority="4024" stopIfTrue="1" operator="equal">
      <formula>"Adjustment to Income/Expense/Rate Base:"</formula>
    </cfRule>
  </conditionalFormatting>
  <conditionalFormatting sqref="B1744">
    <cfRule type="cellIs" dxfId="3616" priority="4022" stopIfTrue="1" operator="equal">
      <formula>"Adjustment to Income/Expense/Rate Base:"</formula>
    </cfRule>
  </conditionalFormatting>
  <conditionalFormatting sqref="B1744">
    <cfRule type="cellIs" dxfId="3615" priority="4020" stopIfTrue="1" operator="equal">
      <formula>"Adjustment to Income/Expense/Rate Base:"</formula>
    </cfRule>
  </conditionalFormatting>
  <conditionalFormatting sqref="B1746">
    <cfRule type="cellIs" dxfId="3614" priority="4017" stopIfTrue="1" operator="equal">
      <formula>"Adjustment to Income/Expense/Rate Base:"</formula>
    </cfRule>
  </conditionalFormatting>
  <conditionalFormatting sqref="B1727">
    <cfRule type="cellIs" dxfId="3613" priority="4016" stopIfTrue="1" operator="equal">
      <formula>"Adjustment to Income/Expense/Rate Base:"</formula>
    </cfRule>
  </conditionalFormatting>
  <conditionalFormatting sqref="B1725">
    <cfRule type="cellIs" dxfId="3612" priority="4015" stopIfTrue="1" operator="equal">
      <formula>"Adjustment to Income/Expense/Rate Base:"</formula>
    </cfRule>
  </conditionalFormatting>
  <conditionalFormatting sqref="B1737">
    <cfRule type="cellIs" dxfId="3611" priority="4014" stopIfTrue="1" operator="equal">
      <formula>"Adjustment to Income/Expense/Rate Base:"</formula>
    </cfRule>
  </conditionalFormatting>
  <conditionalFormatting sqref="B1736">
    <cfRule type="cellIs" dxfId="3610" priority="4013" stopIfTrue="1" operator="equal">
      <formula>"Adjustment to Income/Expense/Rate Base:"</formula>
    </cfRule>
  </conditionalFormatting>
  <conditionalFormatting sqref="B1728">
    <cfRule type="cellIs" dxfId="3609" priority="4012" stopIfTrue="1" operator="equal">
      <formula>"Adjustment to Income/Expense/Rate Base:"</formula>
    </cfRule>
  </conditionalFormatting>
  <conditionalFormatting sqref="B1726">
    <cfRule type="cellIs" dxfId="3608" priority="4011" stopIfTrue="1" operator="equal">
      <formula>"Adjustment to Income/Expense/Rate Base:"</formula>
    </cfRule>
  </conditionalFormatting>
  <conditionalFormatting sqref="B1738">
    <cfRule type="cellIs" dxfId="3607" priority="4010" stopIfTrue="1" operator="equal">
      <formula>"Adjustment to Income/Expense/Rate Base:"</formula>
    </cfRule>
  </conditionalFormatting>
  <conditionalFormatting sqref="B1737">
    <cfRule type="cellIs" dxfId="3606" priority="4009" stopIfTrue="1" operator="equal">
      <formula>"Adjustment to Income/Expense/Rate Base:"</formula>
    </cfRule>
  </conditionalFormatting>
  <conditionalFormatting sqref="B1728">
    <cfRule type="cellIs" dxfId="3605" priority="4008" stopIfTrue="1" operator="equal">
      <formula>"Adjustment to Income/Expense/Rate Base:"</formula>
    </cfRule>
  </conditionalFormatting>
  <conditionalFormatting sqref="B1726">
    <cfRule type="cellIs" dxfId="3604" priority="4007" stopIfTrue="1" operator="equal">
      <formula>"Adjustment to Income/Expense/Rate Base:"</formula>
    </cfRule>
  </conditionalFormatting>
  <conditionalFormatting sqref="B1738">
    <cfRule type="cellIs" dxfId="3603" priority="4006" stopIfTrue="1" operator="equal">
      <formula>"Adjustment to Income/Expense/Rate Base:"</formula>
    </cfRule>
  </conditionalFormatting>
  <conditionalFormatting sqref="B1737">
    <cfRule type="cellIs" dxfId="3602" priority="4005" stopIfTrue="1" operator="equal">
      <formula>"Adjustment to Income/Expense/Rate Base:"</formula>
    </cfRule>
  </conditionalFormatting>
  <conditionalFormatting sqref="B1729">
    <cfRule type="cellIs" dxfId="3601" priority="4004" stopIfTrue="1" operator="equal">
      <formula>"Adjustment to Income/Expense/Rate Base:"</formula>
    </cfRule>
  </conditionalFormatting>
  <conditionalFormatting sqref="B1727">
    <cfRule type="cellIs" dxfId="3600" priority="4003" stopIfTrue="1" operator="equal">
      <formula>"Adjustment to Income/Expense/Rate Base:"</formula>
    </cfRule>
  </conditionalFormatting>
  <conditionalFormatting sqref="B1739">
    <cfRule type="cellIs" dxfId="3599" priority="4002" stopIfTrue="1" operator="equal">
      <formula>"Adjustment to Income/Expense/Rate Base:"</formula>
    </cfRule>
  </conditionalFormatting>
  <conditionalFormatting sqref="B1738">
    <cfRule type="cellIs" dxfId="3598" priority="4001" stopIfTrue="1" operator="equal">
      <formula>"Adjustment to Income/Expense/Rate Base:"</formula>
    </cfRule>
  </conditionalFormatting>
  <conditionalFormatting sqref="B1729">
    <cfRule type="cellIs" dxfId="3597" priority="4000" stopIfTrue="1" operator="equal">
      <formula>"Adjustment to Income/Expense/Rate Base:"</formula>
    </cfRule>
  </conditionalFormatting>
  <conditionalFormatting sqref="B1727">
    <cfRule type="cellIs" dxfId="3596" priority="3999" stopIfTrue="1" operator="equal">
      <formula>"Adjustment to Income/Expense/Rate Base:"</formula>
    </cfRule>
  </conditionalFormatting>
  <conditionalFormatting sqref="B1739">
    <cfRule type="cellIs" dxfId="3595" priority="3998" stopIfTrue="1" operator="equal">
      <formula>"Adjustment to Income/Expense/Rate Base:"</formula>
    </cfRule>
  </conditionalFormatting>
  <conditionalFormatting sqref="B1738">
    <cfRule type="cellIs" dxfId="3594" priority="3997" stopIfTrue="1" operator="equal">
      <formula>"Adjustment to Income/Expense/Rate Base:"</formula>
    </cfRule>
  </conditionalFormatting>
  <conditionalFormatting sqref="B1730">
    <cfRule type="cellIs" dxfId="3593" priority="3996" stopIfTrue="1" operator="equal">
      <formula>"Adjustment to Income/Expense/Rate Base:"</formula>
    </cfRule>
  </conditionalFormatting>
  <conditionalFormatting sqref="B1728">
    <cfRule type="cellIs" dxfId="3592" priority="3995" stopIfTrue="1" operator="equal">
      <formula>"Adjustment to Income/Expense/Rate Base:"</formula>
    </cfRule>
  </conditionalFormatting>
  <conditionalFormatting sqref="B1740">
    <cfRule type="cellIs" dxfId="3591" priority="3994" stopIfTrue="1" operator="equal">
      <formula>"Adjustment to Income/Expense/Rate Base:"</formula>
    </cfRule>
  </conditionalFormatting>
  <conditionalFormatting sqref="B1739">
    <cfRule type="cellIs" dxfId="3590" priority="3993" stopIfTrue="1" operator="equal">
      <formula>"Adjustment to Income/Expense/Rate Base:"</formula>
    </cfRule>
  </conditionalFormatting>
  <conditionalFormatting sqref="B1730">
    <cfRule type="cellIs" dxfId="3589" priority="3992" stopIfTrue="1" operator="equal">
      <formula>"Adjustment to Income/Expense/Rate Base:"</formula>
    </cfRule>
  </conditionalFormatting>
  <conditionalFormatting sqref="B1728">
    <cfRule type="cellIs" dxfId="3588" priority="3991" stopIfTrue="1" operator="equal">
      <formula>"Adjustment to Income/Expense/Rate Base:"</formula>
    </cfRule>
  </conditionalFormatting>
  <conditionalFormatting sqref="B1740">
    <cfRule type="cellIs" dxfId="3587" priority="3990" stopIfTrue="1" operator="equal">
      <formula>"Adjustment to Income/Expense/Rate Base:"</formula>
    </cfRule>
  </conditionalFormatting>
  <conditionalFormatting sqref="B1739">
    <cfRule type="cellIs" dxfId="3586" priority="3989" stopIfTrue="1" operator="equal">
      <formula>"Adjustment to Income/Expense/Rate Base:"</formula>
    </cfRule>
  </conditionalFormatting>
  <conditionalFormatting sqref="B1731">
    <cfRule type="cellIs" dxfId="3585" priority="3988" stopIfTrue="1" operator="equal">
      <formula>"Adjustment to Income/Expense/Rate Base:"</formula>
    </cfRule>
  </conditionalFormatting>
  <conditionalFormatting sqref="B1729">
    <cfRule type="cellIs" dxfId="3584" priority="3987" stopIfTrue="1" operator="equal">
      <formula>"Adjustment to Income/Expense/Rate Base:"</formula>
    </cfRule>
  </conditionalFormatting>
  <conditionalFormatting sqref="B1741">
    <cfRule type="cellIs" dxfId="3583" priority="3986" stopIfTrue="1" operator="equal">
      <formula>"Adjustment to Income/Expense/Rate Base:"</formula>
    </cfRule>
  </conditionalFormatting>
  <conditionalFormatting sqref="B1740">
    <cfRule type="cellIs" dxfId="3582" priority="3985" stopIfTrue="1" operator="equal">
      <formula>"Adjustment to Income/Expense/Rate Base:"</formula>
    </cfRule>
  </conditionalFormatting>
  <conditionalFormatting sqref="B1728">
    <cfRule type="cellIs" dxfId="3581" priority="3984" stopIfTrue="1" operator="equal">
      <formula>"Adjustment to Income/Expense/Rate Base:"</formula>
    </cfRule>
  </conditionalFormatting>
  <conditionalFormatting sqref="B1726">
    <cfRule type="cellIs" dxfId="3580" priority="3983" stopIfTrue="1" operator="equal">
      <formula>"Adjustment to Income/Expense/Rate Base:"</formula>
    </cfRule>
  </conditionalFormatting>
  <conditionalFormatting sqref="B1738">
    <cfRule type="cellIs" dxfId="3579" priority="3982" stopIfTrue="1" operator="equal">
      <formula>"Adjustment to Income/Expense/Rate Base:"</formula>
    </cfRule>
  </conditionalFormatting>
  <conditionalFormatting sqref="B1737">
    <cfRule type="cellIs" dxfId="3578" priority="3981" stopIfTrue="1" operator="equal">
      <formula>"Adjustment to Income/Expense/Rate Base:"</formula>
    </cfRule>
  </conditionalFormatting>
  <conditionalFormatting sqref="B1729">
    <cfRule type="cellIs" dxfId="3577" priority="3980" stopIfTrue="1" operator="equal">
      <formula>"Adjustment to Income/Expense/Rate Base:"</formula>
    </cfRule>
  </conditionalFormatting>
  <conditionalFormatting sqref="B1727">
    <cfRule type="cellIs" dxfId="3576" priority="3979" stopIfTrue="1" operator="equal">
      <formula>"Adjustment to Income/Expense/Rate Base:"</formula>
    </cfRule>
  </conditionalFormatting>
  <conditionalFormatting sqref="B1739">
    <cfRule type="cellIs" dxfId="3575" priority="3978" stopIfTrue="1" operator="equal">
      <formula>"Adjustment to Income/Expense/Rate Base:"</formula>
    </cfRule>
  </conditionalFormatting>
  <conditionalFormatting sqref="B1738">
    <cfRule type="cellIs" dxfId="3574" priority="3977" stopIfTrue="1" operator="equal">
      <formula>"Adjustment to Income/Expense/Rate Base:"</formula>
    </cfRule>
  </conditionalFormatting>
  <conditionalFormatting sqref="B1729">
    <cfRule type="cellIs" dxfId="3573" priority="3976" stopIfTrue="1" operator="equal">
      <formula>"Adjustment to Income/Expense/Rate Base:"</formula>
    </cfRule>
  </conditionalFormatting>
  <conditionalFormatting sqref="B1727">
    <cfRule type="cellIs" dxfId="3572" priority="3975" stopIfTrue="1" operator="equal">
      <formula>"Adjustment to Income/Expense/Rate Base:"</formula>
    </cfRule>
  </conditionalFormatting>
  <conditionalFormatting sqref="B1739">
    <cfRule type="cellIs" dxfId="3571" priority="3974" stopIfTrue="1" operator="equal">
      <formula>"Adjustment to Income/Expense/Rate Base:"</formula>
    </cfRule>
  </conditionalFormatting>
  <conditionalFormatting sqref="B1738">
    <cfRule type="cellIs" dxfId="3570" priority="3973" stopIfTrue="1" operator="equal">
      <formula>"Adjustment to Income/Expense/Rate Base:"</formula>
    </cfRule>
  </conditionalFormatting>
  <conditionalFormatting sqref="B1730">
    <cfRule type="cellIs" dxfId="3569" priority="3972" stopIfTrue="1" operator="equal">
      <formula>"Adjustment to Income/Expense/Rate Base:"</formula>
    </cfRule>
  </conditionalFormatting>
  <conditionalFormatting sqref="B1728">
    <cfRule type="cellIs" dxfId="3568" priority="3971" stopIfTrue="1" operator="equal">
      <formula>"Adjustment to Income/Expense/Rate Base:"</formula>
    </cfRule>
  </conditionalFormatting>
  <conditionalFormatting sqref="B1740">
    <cfRule type="cellIs" dxfId="3567" priority="3970" stopIfTrue="1" operator="equal">
      <formula>"Adjustment to Income/Expense/Rate Base:"</formula>
    </cfRule>
  </conditionalFormatting>
  <conditionalFormatting sqref="B1739">
    <cfRule type="cellIs" dxfId="3566" priority="3969" stopIfTrue="1" operator="equal">
      <formula>"Adjustment to Income/Expense/Rate Base:"</formula>
    </cfRule>
  </conditionalFormatting>
  <conditionalFormatting sqref="B1730">
    <cfRule type="cellIs" dxfId="3565" priority="3968" stopIfTrue="1" operator="equal">
      <formula>"Adjustment to Income/Expense/Rate Base:"</formula>
    </cfRule>
  </conditionalFormatting>
  <conditionalFormatting sqref="B1728">
    <cfRule type="cellIs" dxfId="3564" priority="3967" stopIfTrue="1" operator="equal">
      <formula>"Adjustment to Income/Expense/Rate Base:"</formula>
    </cfRule>
  </conditionalFormatting>
  <conditionalFormatting sqref="B1740">
    <cfRule type="cellIs" dxfId="3563" priority="3966" stopIfTrue="1" operator="equal">
      <formula>"Adjustment to Income/Expense/Rate Base:"</formula>
    </cfRule>
  </conditionalFormatting>
  <conditionalFormatting sqref="B1739">
    <cfRule type="cellIs" dxfId="3562" priority="3965" stopIfTrue="1" operator="equal">
      <formula>"Adjustment to Income/Expense/Rate Base:"</formula>
    </cfRule>
  </conditionalFormatting>
  <conditionalFormatting sqref="B1731">
    <cfRule type="cellIs" dxfId="3561" priority="3964" stopIfTrue="1" operator="equal">
      <formula>"Adjustment to Income/Expense/Rate Base:"</formula>
    </cfRule>
  </conditionalFormatting>
  <conditionalFormatting sqref="B1729">
    <cfRule type="cellIs" dxfId="3560" priority="3963" stopIfTrue="1" operator="equal">
      <formula>"Adjustment to Income/Expense/Rate Base:"</formula>
    </cfRule>
  </conditionalFormatting>
  <conditionalFormatting sqref="B1741">
    <cfRule type="cellIs" dxfId="3559" priority="3962" stopIfTrue="1" operator="equal">
      <formula>"Adjustment to Income/Expense/Rate Base:"</formula>
    </cfRule>
  </conditionalFormatting>
  <conditionalFormatting sqref="B1740">
    <cfRule type="cellIs" dxfId="3558" priority="3961" stopIfTrue="1" operator="equal">
      <formula>"Adjustment to Income/Expense/Rate Base:"</formula>
    </cfRule>
  </conditionalFormatting>
  <conditionalFormatting sqref="B1731">
    <cfRule type="cellIs" dxfId="3557" priority="3960" stopIfTrue="1" operator="equal">
      <formula>"Adjustment to Income/Expense/Rate Base:"</formula>
    </cfRule>
  </conditionalFormatting>
  <conditionalFormatting sqref="B1729">
    <cfRule type="cellIs" dxfId="3556" priority="3959" stopIfTrue="1" operator="equal">
      <formula>"Adjustment to Income/Expense/Rate Base:"</formula>
    </cfRule>
  </conditionalFormatting>
  <conditionalFormatting sqref="B1741">
    <cfRule type="cellIs" dxfId="3555" priority="3958" stopIfTrue="1" operator="equal">
      <formula>"Adjustment to Income/Expense/Rate Base:"</formula>
    </cfRule>
  </conditionalFormatting>
  <conditionalFormatting sqref="B1740">
    <cfRule type="cellIs" dxfId="3554" priority="3957" stopIfTrue="1" operator="equal">
      <formula>"Adjustment to Income/Expense/Rate Base:"</formula>
    </cfRule>
  </conditionalFormatting>
  <conditionalFormatting sqref="B1732">
    <cfRule type="cellIs" dxfId="3553" priority="3956" stopIfTrue="1" operator="equal">
      <formula>"Adjustment to Income/Expense/Rate Base:"</formula>
    </cfRule>
  </conditionalFormatting>
  <conditionalFormatting sqref="B1730">
    <cfRule type="cellIs" dxfId="3552" priority="3955" stopIfTrue="1" operator="equal">
      <formula>"Adjustment to Income/Expense/Rate Base:"</formula>
    </cfRule>
  </conditionalFormatting>
  <conditionalFormatting sqref="B1742">
    <cfRule type="cellIs" dxfId="3551" priority="3954" stopIfTrue="1" operator="equal">
      <formula>"Adjustment to Income/Expense/Rate Base:"</formula>
    </cfRule>
  </conditionalFormatting>
  <conditionalFormatting sqref="B1741">
    <cfRule type="cellIs" dxfId="3550" priority="3953" stopIfTrue="1" operator="equal">
      <formula>"Adjustment to Income/Expense/Rate Base:"</formula>
    </cfRule>
  </conditionalFormatting>
  <conditionalFormatting sqref="B1739">
    <cfRule type="cellIs" dxfId="3549" priority="3952" stopIfTrue="1" operator="equal">
      <formula>"Adjustment to Income/Expense/Rate Base:"</formula>
    </cfRule>
  </conditionalFormatting>
  <conditionalFormatting sqref="B1738">
    <cfRule type="cellIs" dxfId="3548" priority="3951" stopIfTrue="1" operator="equal">
      <formula>"Adjustment to Income/Expense/Rate Base:"</formula>
    </cfRule>
  </conditionalFormatting>
  <conditionalFormatting sqref="B1740">
    <cfRule type="cellIs" dxfId="3547" priority="3950" stopIfTrue="1" operator="equal">
      <formula>"Adjustment to Income/Expense/Rate Base:"</formula>
    </cfRule>
  </conditionalFormatting>
  <conditionalFormatting sqref="B1739">
    <cfRule type="cellIs" dxfId="3546" priority="3949" stopIfTrue="1" operator="equal">
      <formula>"Adjustment to Income/Expense/Rate Base:"</formula>
    </cfRule>
  </conditionalFormatting>
  <conditionalFormatting sqref="B1740">
    <cfRule type="cellIs" dxfId="3545" priority="3948" stopIfTrue="1" operator="equal">
      <formula>"Adjustment to Income/Expense/Rate Base:"</formula>
    </cfRule>
  </conditionalFormatting>
  <conditionalFormatting sqref="B1739">
    <cfRule type="cellIs" dxfId="3544" priority="3947" stopIfTrue="1" operator="equal">
      <formula>"Adjustment to Income/Expense/Rate Base:"</formula>
    </cfRule>
  </conditionalFormatting>
  <conditionalFormatting sqref="B1741">
    <cfRule type="cellIs" dxfId="3543" priority="3946" stopIfTrue="1" operator="equal">
      <formula>"Adjustment to Income/Expense/Rate Base:"</formula>
    </cfRule>
  </conditionalFormatting>
  <conditionalFormatting sqref="B1740">
    <cfRule type="cellIs" dxfId="3542" priority="3945" stopIfTrue="1" operator="equal">
      <formula>"Adjustment to Income/Expense/Rate Base:"</formula>
    </cfRule>
  </conditionalFormatting>
  <conditionalFormatting sqref="B1741">
    <cfRule type="cellIs" dxfId="3541" priority="3944" stopIfTrue="1" operator="equal">
      <formula>"Adjustment to Income/Expense/Rate Base:"</formula>
    </cfRule>
  </conditionalFormatting>
  <conditionalFormatting sqref="B1740">
    <cfRule type="cellIs" dxfId="3540" priority="3943" stopIfTrue="1" operator="equal">
      <formula>"Adjustment to Income/Expense/Rate Base:"</formula>
    </cfRule>
  </conditionalFormatting>
  <conditionalFormatting sqref="B1742">
    <cfRule type="cellIs" dxfId="3539" priority="3942" stopIfTrue="1" operator="equal">
      <formula>"Adjustment to Income/Expense/Rate Base:"</formula>
    </cfRule>
  </conditionalFormatting>
  <conditionalFormatting sqref="B1741">
    <cfRule type="cellIs" dxfId="3538" priority="3941" stopIfTrue="1" operator="equal">
      <formula>"Adjustment to Income/Expense/Rate Base:"</formula>
    </cfRule>
  </conditionalFormatting>
  <conditionalFormatting sqref="B1742">
    <cfRule type="cellIs" dxfId="3537" priority="3940" stopIfTrue="1" operator="equal">
      <formula>"Adjustment to Income/Expense/Rate Base:"</formula>
    </cfRule>
  </conditionalFormatting>
  <conditionalFormatting sqref="B1741">
    <cfRule type="cellIs" dxfId="3536" priority="3939" stopIfTrue="1" operator="equal">
      <formula>"Adjustment to Income/Expense/Rate Base:"</formula>
    </cfRule>
  </conditionalFormatting>
  <conditionalFormatting sqref="B1743">
    <cfRule type="cellIs" dxfId="3535" priority="3938" stopIfTrue="1" operator="equal">
      <formula>"Adjustment to Income/Expense/Rate Base:"</formula>
    </cfRule>
  </conditionalFormatting>
  <conditionalFormatting sqref="B1742">
    <cfRule type="cellIs" dxfId="3534" priority="3937" stopIfTrue="1" operator="equal">
      <formula>"Adjustment to Income/Expense/Rate Base:"</formula>
    </cfRule>
  </conditionalFormatting>
  <conditionalFormatting sqref="B1740">
    <cfRule type="cellIs" dxfId="3533" priority="3936" stopIfTrue="1" operator="equal">
      <formula>"Adjustment to Income/Expense/Rate Base:"</formula>
    </cfRule>
  </conditionalFormatting>
  <conditionalFormatting sqref="B1739">
    <cfRule type="cellIs" dxfId="3532" priority="3935" stopIfTrue="1" operator="equal">
      <formula>"Adjustment to Income/Expense/Rate Base:"</formula>
    </cfRule>
  </conditionalFormatting>
  <conditionalFormatting sqref="B1741">
    <cfRule type="cellIs" dxfId="3531" priority="3934" stopIfTrue="1" operator="equal">
      <formula>"Adjustment to Income/Expense/Rate Base:"</formula>
    </cfRule>
  </conditionalFormatting>
  <conditionalFormatting sqref="B1740">
    <cfRule type="cellIs" dxfId="3530" priority="3933" stopIfTrue="1" operator="equal">
      <formula>"Adjustment to Income/Expense/Rate Base:"</formula>
    </cfRule>
  </conditionalFormatting>
  <conditionalFormatting sqref="B1741">
    <cfRule type="cellIs" dxfId="3529" priority="3932" stopIfTrue="1" operator="equal">
      <formula>"Adjustment to Income/Expense/Rate Base:"</formula>
    </cfRule>
  </conditionalFormatting>
  <conditionalFormatting sqref="B1740">
    <cfRule type="cellIs" dxfId="3528" priority="3931" stopIfTrue="1" operator="equal">
      <formula>"Adjustment to Income/Expense/Rate Base:"</formula>
    </cfRule>
  </conditionalFormatting>
  <conditionalFormatting sqref="B1742">
    <cfRule type="cellIs" dxfId="3527" priority="3930" stopIfTrue="1" operator="equal">
      <formula>"Adjustment to Income/Expense/Rate Base:"</formula>
    </cfRule>
  </conditionalFormatting>
  <conditionalFormatting sqref="B1741">
    <cfRule type="cellIs" dxfId="3526" priority="3929" stopIfTrue="1" operator="equal">
      <formula>"Adjustment to Income/Expense/Rate Base:"</formula>
    </cfRule>
  </conditionalFormatting>
  <conditionalFormatting sqref="B1742">
    <cfRule type="cellIs" dxfId="3525" priority="3928" stopIfTrue="1" operator="equal">
      <formula>"Adjustment to Income/Expense/Rate Base:"</formula>
    </cfRule>
  </conditionalFormatting>
  <conditionalFormatting sqref="B1741">
    <cfRule type="cellIs" dxfId="3524" priority="3927" stopIfTrue="1" operator="equal">
      <formula>"Adjustment to Income/Expense/Rate Base:"</formula>
    </cfRule>
  </conditionalFormatting>
  <conditionalFormatting sqref="B1743">
    <cfRule type="cellIs" dxfId="3523" priority="3926" stopIfTrue="1" operator="equal">
      <formula>"Adjustment to Income/Expense/Rate Base:"</formula>
    </cfRule>
  </conditionalFormatting>
  <conditionalFormatting sqref="B1742">
    <cfRule type="cellIs" dxfId="3522" priority="3925" stopIfTrue="1" operator="equal">
      <formula>"Adjustment to Income/Expense/Rate Base:"</formula>
    </cfRule>
  </conditionalFormatting>
  <conditionalFormatting sqref="B1743">
    <cfRule type="cellIs" dxfId="3521" priority="3924" stopIfTrue="1" operator="equal">
      <formula>"Adjustment to Income/Expense/Rate Base:"</formula>
    </cfRule>
  </conditionalFormatting>
  <conditionalFormatting sqref="B1742">
    <cfRule type="cellIs" dxfId="3520" priority="3923" stopIfTrue="1" operator="equal">
      <formula>"Adjustment to Income/Expense/Rate Base:"</formula>
    </cfRule>
  </conditionalFormatting>
  <conditionalFormatting sqref="B1744">
    <cfRule type="cellIs" dxfId="3519" priority="3922" stopIfTrue="1" operator="equal">
      <formula>"Adjustment to Income/Expense/Rate Base:"</formula>
    </cfRule>
  </conditionalFormatting>
  <conditionalFormatting sqref="B1743">
    <cfRule type="cellIs" dxfId="3518" priority="3921" stopIfTrue="1" operator="equal">
      <formula>"Adjustment to Income/Expense/Rate Base:"</formula>
    </cfRule>
  </conditionalFormatting>
  <conditionalFormatting sqref="B1741">
    <cfRule type="cellIs" dxfId="3517" priority="3919" stopIfTrue="1" operator="equal">
      <formula>"Adjustment to Income/Expense/Rate Base:"</formula>
    </cfRule>
  </conditionalFormatting>
  <conditionalFormatting sqref="B1741">
    <cfRule type="cellIs" dxfId="3516" priority="3918" stopIfTrue="1" operator="equal">
      <formula>"Adjustment to Income/Expense/Rate Base:"</formula>
    </cfRule>
  </conditionalFormatting>
  <conditionalFormatting sqref="B1742">
    <cfRule type="cellIs" dxfId="3515" priority="3917" stopIfTrue="1" operator="equal">
      <formula>"Adjustment to Income/Expense/Rate Base:"</formula>
    </cfRule>
  </conditionalFormatting>
  <conditionalFormatting sqref="B1741">
    <cfRule type="cellIs" dxfId="3514" priority="3916" stopIfTrue="1" operator="equal">
      <formula>"Adjustment to Income/Expense/Rate Base:"</formula>
    </cfRule>
  </conditionalFormatting>
  <conditionalFormatting sqref="B1741">
    <cfRule type="cellIs" dxfId="3513" priority="3915" stopIfTrue="1" operator="equal">
      <formula>"Adjustment to Income/Expense/Rate Base:"</formula>
    </cfRule>
  </conditionalFormatting>
  <conditionalFormatting sqref="B1741">
    <cfRule type="cellIs" dxfId="3512" priority="3914" stopIfTrue="1" operator="equal">
      <formula>"Adjustment to Income/Expense/Rate Base:"</formula>
    </cfRule>
  </conditionalFormatting>
  <conditionalFormatting sqref="B1742">
    <cfRule type="cellIs" dxfId="3511" priority="3913" stopIfTrue="1" operator="equal">
      <formula>"Adjustment to Income/Expense/Rate Base:"</formula>
    </cfRule>
  </conditionalFormatting>
  <conditionalFormatting sqref="B1741">
    <cfRule type="cellIs" dxfId="3510" priority="3912" stopIfTrue="1" operator="equal">
      <formula>"Adjustment to Income/Expense/Rate Base:"</formula>
    </cfRule>
  </conditionalFormatting>
  <conditionalFormatting sqref="B1742">
    <cfRule type="cellIs" dxfId="3509" priority="3911" stopIfTrue="1" operator="equal">
      <formula>"Adjustment to Income/Expense/Rate Base:"</formula>
    </cfRule>
  </conditionalFormatting>
  <conditionalFormatting sqref="B1741">
    <cfRule type="cellIs" dxfId="3508" priority="3910" stopIfTrue="1" operator="equal">
      <formula>"Adjustment to Income/Expense/Rate Base:"</formula>
    </cfRule>
  </conditionalFormatting>
  <conditionalFormatting sqref="B1743">
    <cfRule type="cellIs" dxfId="3507" priority="3909" stopIfTrue="1" operator="equal">
      <formula>"Adjustment to Income/Expense/Rate Base:"</formula>
    </cfRule>
  </conditionalFormatting>
  <conditionalFormatting sqref="B1742">
    <cfRule type="cellIs" dxfId="3506" priority="3908" stopIfTrue="1" operator="equal">
      <formula>"Adjustment to Income/Expense/Rate Base:"</formula>
    </cfRule>
  </conditionalFormatting>
  <conditionalFormatting sqref="B1741">
    <cfRule type="cellIs" dxfId="3505" priority="3907" stopIfTrue="1" operator="equal">
      <formula>"Adjustment to Income/Expense/Rate Base:"</formula>
    </cfRule>
  </conditionalFormatting>
  <conditionalFormatting sqref="B1741">
    <cfRule type="cellIs" dxfId="3504" priority="3906" stopIfTrue="1" operator="equal">
      <formula>"Adjustment to Income/Expense/Rate Base:"</formula>
    </cfRule>
  </conditionalFormatting>
  <conditionalFormatting sqref="B1742">
    <cfRule type="cellIs" dxfId="3503" priority="3905" stopIfTrue="1" operator="equal">
      <formula>"Adjustment to Income/Expense/Rate Base:"</formula>
    </cfRule>
  </conditionalFormatting>
  <conditionalFormatting sqref="B1741">
    <cfRule type="cellIs" dxfId="3502" priority="3904" stopIfTrue="1" operator="equal">
      <formula>"Adjustment to Income/Expense/Rate Base:"</formula>
    </cfRule>
  </conditionalFormatting>
  <conditionalFormatting sqref="B1742">
    <cfRule type="cellIs" dxfId="3501" priority="3903" stopIfTrue="1" operator="equal">
      <formula>"Adjustment to Income/Expense/Rate Base:"</formula>
    </cfRule>
  </conditionalFormatting>
  <conditionalFormatting sqref="B1741">
    <cfRule type="cellIs" dxfId="3500" priority="3902" stopIfTrue="1" operator="equal">
      <formula>"Adjustment to Income/Expense/Rate Base:"</formula>
    </cfRule>
  </conditionalFormatting>
  <conditionalFormatting sqref="B1743">
    <cfRule type="cellIs" dxfId="3499" priority="3901" stopIfTrue="1" operator="equal">
      <formula>"Adjustment to Income/Expense/Rate Base:"</formula>
    </cfRule>
  </conditionalFormatting>
  <conditionalFormatting sqref="B1742">
    <cfRule type="cellIs" dxfId="3498" priority="3900" stopIfTrue="1" operator="equal">
      <formula>"Adjustment to Income/Expense/Rate Base:"</formula>
    </cfRule>
  </conditionalFormatting>
  <conditionalFormatting sqref="B1743">
    <cfRule type="cellIs" dxfId="3497" priority="3899" stopIfTrue="1" operator="equal">
      <formula>"Adjustment to Income/Expense/Rate Base:"</formula>
    </cfRule>
  </conditionalFormatting>
  <conditionalFormatting sqref="B1742">
    <cfRule type="cellIs" dxfId="3496" priority="3898" stopIfTrue="1" operator="equal">
      <formula>"Adjustment to Income/Expense/Rate Base:"</formula>
    </cfRule>
  </conditionalFormatting>
  <conditionalFormatting sqref="B1744">
    <cfRule type="cellIs" dxfId="3495" priority="3897" stopIfTrue="1" operator="equal">
      <formula>"Adjustment to Income/Expense/Rate Base:"</formula>
    </cfRule>
  </conditionalFormatting>
  <conditionalFormatting sqref="B1743">
    <cfRule type="cellIs" dxfId="3494" priority="3896" stopIfTrue="1" operator="equal">
      <formula>"Adjustment to Income/Expense/Rate Base:"</formula>
    </cfRule>
  </conditionalFormatting>
  <conditionalFormatting sqref="B1741">
    <cfRule type="cellIs" dxfId="3493" priority="3895" stopIfTrue="1" operator="equal">
      <formula>"Adjustment to Income/Expense/Rate Base:"</formula>
    </cfRule>
  </conditionalFormatting>
  <conditionalFormatting sqref="B1742">
    <cfRule type="cellIs" dxfId="3492" priority="3894" stopIfTrue="1" operator="equal">
      <formula>"Adjustment to Income/Expense/Rate Base:"</formula>
    </cfRule>
  </conditionalFormatting>
  <conditionalFormatting sqref="B1741">
    <cfRule type="cellIs" dxfId="3491" priority="3893" stopIfTrue="1" operator="equal">
      <formula>"Adjustment to Income/Expense/Rate Base:"</formula>
    </cfRule>
  </conditionalFormatting>
  <conditionalFormatting sqref="B1742">
    <cfRule type="cellIs" dxfId="3490" priority="3892" stopIfTrue="1" operator="equal">
      <formula>"Adjustment to Income/Expense/Rate Base:"</formula>
    </cfRule>
  </conditionalFormatting>
  <conditionalFormatting sqref="B1741">
    <cfRule type="cellIs" dxfId="3489" priority="3891" stopIfTrue="1" operator="equal">
      <formula>"Adjustment to Income/Expense/Rate Base:"</formula>
    </cfRule>
  </conditionalFormatting>
  <conditionalFormatting sqref="B1743">
    <cfRule type="cellIs" dxfId="3488" priority="3890" stopIfTrue="1" operator="equal">
      <formula>"Adjustment to Income/Expense/Rate Base:"</formula>
    </cfRule>
  </conditionalFormatting>
  <conditionalFormatting sqref="B1742">
    <cfRule type="cellIs" dxfId="3487" priority="3889" stopIfTrue="1" operator="equal">
      <formula>"Adjustment to Income/Expense/Rate Base:"</formula>
    </cfRule>
  </conditionalFormatting>
  <conditionalFormatting sqref="B1743">
    <cfRule type="cellIs" dxfId="3486" priority="3888" stopIfTrue="1" operator="equal">
      <formula>"Adjustment to Income/Expense/Rate Base:"</formula>
    </cfRule>
  </conditionalFormatting>
  <conditionalFormatting sqref="B1742">
    <cfRule type="cellIs" dxfId="3485" priority="3887" stopIfTrue="1" operator="equal">
      <formula>"Adjustment to Income/Expense/Rate Base:"</formula>
    </cfRule>
  </conditionalFormatting>
  <conditionalFormatting sqref="B1744">
    <cfRule type="cellIs" dxfId="3484" priority="3886" stopIfTrue="1" operator="equal">
      <formula>"Adjustment to Income/Expense/Rate Base:"</formula>
    </cfRule>
  </conditionalFormatting>
  <conditionalFormatting sqref="B1743">
    <cfRule type="cellIs" dxfId="3483" priority="3885" stopIfTrue="1" operator="equal">
      <formula>"Adjustment to Income/Expense/Rate Base:"</formula>
    </cfRule>
  </conditionalFormatting>
  <conditionalFormatting sqref="B1744">
    <cfRule type="cellIs" dxfId="3482" priority="3884" stopIfTrue="1" operator="equal">
      <formula>"Adjustment to Income/Expense/Rate Base:"</formula>
    </cfRule>
  </conditionalFormatting>
  <conditionalFormatting sqref="B1743">
    <cfRule type="cellIs" dxfId="3481" priority="3883" stopIfTrue="1" operator="equal">
      <formula>"Adjustment to Income/Expense/Rate Base:"</formula>
    </cfRule>
  </conditionalFormatting>
  <conditionalFormatting sqref="B1744">
    <cfRule type="cellIs" dxfId="3480" priority="3881" stopIfTrue="1" operator="equal">
      <formula>"Adjustment to Income/Expense/Rate Base:"</formula>
    </cfRule>
  </conditionalFormatting>
  <conditionalFormatting sqref="B1745">
    <cfRule type="cellIs" dxfId="3479" priority="3880" stopIfTrue="1" operator="equal">
      <formula>"Adjustment to Income/Expense/Rate Base:"</formula>
    </cfRule>
  </conditionalFormatting>
  <conditionalFormatting sqref="B1741">
    <cfRule type="cellIs" dxfId="3478" priority="3879" stopIfTrue="1" operator="equal">
      <formula>"Adjustment to Income/Expense/Rate Base:"</formula>
    </cfRule>
  </conditionalFormatting>
  <conditionalFormatting sqref="B1741">
    <cfRule type="cellIs" dxfId="3477" priority="3878" stopIfTrue="1" operator="equal">
      <formula>"Adjustment to Income/Expense/Rate Base:"</formula>
    </cfRule>
  </conditionalFormatting>
  <conditionalFormatting sqref="B1741">
    <cfRule type="cellIs" dxfId="3476" priority="3877" stopIfTrue="1" operator="equal">
      <formula>"Adjustment to Income/Expense/Rate Base:"</formula>
    </cfRule>
  </conditionalFormatting>
  <conditionalFormatting sqref="B1742">
    <cfRule type="cellIs" dxfId="3475" priority="3876" stopIfTrue="1" operator="equal">
      <formula>"Adjustment to Income/Expense/Rate Base:"</formula>
    </cfRule>
  </conditionalFormatting>
  <conditionalFormatting sqref="B1741">
    <cfRule type="cellIs" dxfId="3474" priority="3875" stopIfTrue="1" operator="equal">
      <formula>"Adjustment to Income/Expense/Rate Base:"</formula>
    </cfRule>
  </conditionalFormatting>
  <conditionalFormatting sqref="B1741">
    <cfRule type="cellIs" dxfId="3473" priority="3874" stopIfTrue="1" operator="equal">
      <formula>"Adjustment to Income/Expense/Rate Base:"</formula>
    </cfRule>
  </conditionalFormatting>
  <conditionalFormatting sqref="B1741">
    <cfRule type="cellIs" dxfId="3472" priority="3873" stopIfTrue="1" operator="equal">
      <formula>"Adjustment to Income/Expense/Rate Base:"</formula>
    </cfRule>
  </conditionalFormatting>
  <conditionalFormatting sqref="B1742">
    <cfRule type="cellIs" dxfId="3471" priority="3872" stopIfTrue="1" operator="equal">
      <formula>"Adjustment to Income/Expense/Rate Base:"</formula>
    </cfRule>
  </conditionalFormatting>
  <conditionalFormatting sqref="B1741">
    <cfRule type="cellIs" dxfId="3470" priority="3871" stopIfTrue="1" operator="equal">
      <formula>"Adjustment to Income/Expense/Rate Base:"</formula>
    </cfRule>
  </conditionalFormatting>
  <conditionalFormatting sqref="B1742">
    <cfRule type="cellIs" dxfId="3469" priority="3870" stopIfTrue="1" operator="equal">
      <formula>"Adjustment to Income/Expense/Rate Base:"</formula>
    </cfRule>
  </conditionalFormatting>
  <conditionalFormatting sqref="B1741">
    <cfRule type="cellIs" dxfId="3468" priority="3869" stopIfTrue="1" operator="equal">
      <formula>"Adjustment to Income/Expense/Rate Base:"</formula>
    </cfRule>
  </conditionalFormatting>
  <conditionalFormatting sqref="B1743">
    <cfRule type="cellIs" dxfId="3467" priority="3868" stopIfTrue="1" operator="equal">
      <formula>"Adjustment to Income/Expense/Rate Base:"</formula>
    </cfRule>
  </conditionalFormatting>
  <conditionalFormatting sqref="B1742">
    <cfRule type="cellIs" dxfId="3466" priority="3867" stopIfTrue="1" operator="equal">
      <formula>"Adjustment to Income/Expense/Rate Base:"</formula>
    </cfRule>
  </conditionalFormatting>
  <conditionalFormatting sqref="B1730">
    <cfRule type="cellIs" dxfId="3465" priority="3865" stopIfTrue="1" operator="equal">
      <formula>"Adjustment to Income/Expense/Rate Base:"</formula>
    </cfRule>
  </conditionalFormatting>
  <conditionalFormatting sqref="B1728">
    <cfRule type="cellIs" dxfId="3464" priority="3864" stopIfTrue="1" operator="equal">
      <formula>"Adjustment to Income/Expense/Rate Base:"</formula>
    </cfRule>
  </conditionalFormatting>
  <conditionalFormatting sqref="B1740">
    <cfRule type="cellIs" dxfId="3463" priority="3863" stopIfTrue="1" operator="equal">
      <formula>"Adjustment to Income/Expense/Rate Base:"</formula>
    </cfRule>
  </conditionalFormatting>
  <conditionalFormatting sqref="B1739">
    <cfRule type="cellIs" dxfId="3462" priority="3862" stopIfTrue="1" operator="equal">
      <formula>"Adjustment to Income/Expense/Rate Base:"</formula>
    </cfRule>
  </conditionalFormatting>
  <conditionalFormatting sqref="B1731">
    <cfRule type="cellIs" dxfId="3461" priority="3861" stopIfTrue="1" operator="equal">
      <formula>"Adjustment to Income/Expense/Rate Base:"</formula>
    </cfRule>
  </conditionalFormatting>
  <conditionalFormatting sqref="B1729">
    <cfRule type="cellIs" dxfId="3460" priority="3860" stopIfTrue="1" operator="equal">
      <formula>"Adjustment to Income/Expense/Rate Base:"</formula>
    </cfRule>
  </conditionalFormatting>
  <conditionalFormatting sqref="B1741">
    <cfRule type="cellIs" dxfId="3459" priority="3859" stopIfTrue="1" operator="equal">
      <formula>"Adjustment to Income/Expense/Rate Base:"</formula>
    </cfRule>
  </conditionalFormatting>
  <conditionalFormatting sqref="B1740">
    <cfRule type="cellIs" dxfId="3458" priority="3858" stopIfTrue="1" operator="equal">
      <formula>"Adjustment to Income/Expense/Rate Base:"</formula>
    </cfRule>
  </conditionalFormatting>
  <conditionalFormatting sqref="B1731">
    <cfRule type="cellIs" dxfId="3457" priority="3857" stopIfTrue="1" operator="equal">
      <formula>"Adjustment to Income/Expense/Rate Base:"</formula>
    </cfRule>
  </conditionalFormatting>
  <conditionalFormatting sqref="B1729">
    <cfRule type="cellIs" dxfId="3456" priority="3856" stopIfTrue="1" operator="equal">
      <formula>"Adjustment to Income/Expense/Rate Base:"</formula>
    </cfRule>
  </conditionalFormatting>
  <conditionalFormatting sqref="B1741">
    <cfRule type="cellIs" dxfId="3455" priority="3855" stopIfTrue="1" operator="equal">
      <formula>"Adjustment to Income/Expense/Rate Base:"</formula>
    </cfRule>
  </conditionalFormatting>
  <conditionalFormatting sqref="B1740">
    <cfRule type="cellIs" dxfId="3454" priority="3854" stopIfTrue="1" operator="equal">
      <formula>"Adjustment to Income/Expense/Rate Base:"</formula>
    </cfRule>
  </conditionalFormatting>
  <conditionalFormatting sqref="B1732">
    <cfRule type="cellIs" dxfId="3453" priority="3853" stopIfTrue="1" operator="equal">
      <formula>"Adjustment to Income/Expense/Rate Base:"</formula>
    </cfRule>
  </conditionalFormatting>
  <conditionalFormatting sqref="B1730">
    <cfRule type="cellIs" dxfId="3452" priority="3852" stopIfTrue="1" operator="equal">
      <formula>"Adjustment to Income/Expense/Rate Base:"</formula>
    </cfRule>
  </conditionalFormatting>
  <conditionalFormatting sqref="B1742">
    <cfRule type="cellIs" dxfId="3451" priority="3851" stopIfTrue="1" operator="equal">
      <formula>"Adjustment to Income/Expense/Rate Base:"</formula>
    </cfRule>
  </conditionalFormatting>
  <conditionalFormatting sqref="B1741">
    <cfRule type="cellIs" dxfId="3450" priority="3850" stopIfTrue="1" operator="equal">
      <formula>"Adjustment to Income/Expense/Rate Base:"</formula>
    </cfRule>
  </conditionalFormatting>
  <conditionalFormatting sqref="B1732">
    <cfRule type="cellIs" dxfId="3449" priority="3849" stopIfTrue="1" operator="equal">
      <formula>"Adjustment to Income/Expense/Rate Base:"</formula>
    </cfRule>
  </conditionalFormatting>
  <conditionalFormatting sqref="B1730">
    <cfRule type="cellIs" dxfId="3448" priority="3848" stopIfTrue="1" operator="equal">
      <formula>"Adjustment to Income/Expense/Rate Base:"</formula>
    </cfRule>
  </conditionalFormatting>
  <conditionalFormatting sqref="B1742">
    <cfRule type="cellIs" dxfId="3447" priority="3847" stopIfTrue="1" operator="equal">
      <formula>"Adjustment to Income/Expense/Rate Base:"</formula>
    </cfRule>
  </conditionalFormatting>
  <conditionalFormatting sqref="B1741">
    <cfRule type="cellIs" dxfId="3446" priority="3846" stopIfTrue="1" operator="equal">
      <formula>"Adjustment to Income/Expense/Rate Base:"</formula>
    </cfRule>
  </conditionalFormatting>
  <conditionalFormatting sqref="B1733">
    <cfRule type="cellIs" dxfId="3445" priority="3845" stopIfTrue="1" operator="equal">
      <formula>"Adjustment to Income/Expense/Rate Base:"</formula>
    </cfRule>
  </conditionalFormatting>
  <conditionalFormatting sqref="B1731">
    <cfRule type="cellIs" dxfId="3444" priority="3844" stopIfTrue="1" operator="equal">
      <formula>"Adjustment to Income/Expense/Rate Base:"</formula>
    </cfRule>
  </conditionalFormatting>
  <conditionalFormatting sqref="B1743">
    <cfRule type="cellIs" dxfId="3443" priority="3843" stopIfTrue="1" operator="equal">
      <formula>"Adjustment to Income/Expense/Rate Base:"</formula>
    </cfRule>
  </conditionalFormatting>
  <conditionalFormatting sqref="B1742">
    <cfRule type="cellIs" dxfId="3442" priority="3842" stopIfTrue="1" operator="equal">
      <formula>"Adjustment to Income/Expense/Rate Base:"</formula>
    </cfRule>
  </conditionalFormatting>
  <conditionalFormatting sqref="B1733">
    <cfRule type="cellIs" dxfId="3441" priority="3841" stopIfTrue="1" operator="equal">
      <formula>"Adjustment to Income/Expense/Rate Base:"</formula>
    </cfRule>
  </conditionalFormatting>
  <conditionalFormatting sqref="B1731">
    <cfRule type="cellIs" dxfId="3440" priority="3840" stopIfTrue="1" operator="equal">
      <formula>"Adjustment to Income/Expense/Rate Base:"</formula>
    </cfRule>
  </conditionalFormatting>
  <conditionalFormatting sqref="B1743">
    <cfRule type="cellIs" dxfId="3439" priority="3839" stopIfTrue="1" operator="equal">
      <formula>"Adjustment to Income/Expense/Rate Base:"</formula>
    </cfRule>
  </conditionalFormatting>
  <conditionalFormatting sqref="B1742">
    <cfRule type="cellIs" dxfId="3438" priority="3838" stopIfTrue="1" operator="equal">
      <formula>"Adjustment to Income/Expense/Rate Base:"</formula>
    </cfRule>
  </conditionalFormatting>
  <conditionalFormatting sqref="B1734">
    <cfRule type="cellIs" dxfId="3437" priority="3837" stopIfTrue="1" operator="equal">
      <formula>"Adjustment to Income/Expense/Rate Base:"</formula>
    </cfRule>
  </conditionalFormatting>
  <conditionalFormatting sqref="B1732">
    <cfRule type="cellIs" dxfId="3436" priority="3836" stopIfTrue="1" operator="equal">
      <formula>"Adjustment to Income/Expense/Rate Base:"</formula>
    </cfRule>
  </conditionalFormatting>
  <conditionalFormatting sqref="B1744">
    <cfRule type="cellIs" dxfId="3435" priority="3835" stopIfTrue="1" operator="equal">
      <formula>"Adjustment to Income/Expense/Rate Base:"</formula>
    </cfRule>
  </conditionalFormatting>
  <conditionalFormatting sqref="B1743">
    <cfRule type="cellIs" dxfId="3434" priority="3834" stopIfTrue="1" operator="equal">
      <formula>"Adjustment to Income/Expense/Rate Base:"</formula>
    </cfRule>
  </conditionalFormatting>
  <conditionalFormatting sqref="B1731">
    <cfRule type="cellIs" dxfId="3433" priority="3833" stopIfTrue="1" operator="equal">
      <formula>"Adjustment to Income/Expense/Rate Base:"</formula>
    </cfRule>
  </conditionalFormatting>
  <conditionalFormatting sqref="B1729">
    <cfRule type="cellIs" dxfId="3432" priority="3832" stopIfTrue="1" operator="equal">
      <formula>"Adjustment to Income/Expense/Rate Base:"</formula>
    </cfRule>
  </conditionalFormatting>
  <conditionalFormatting sqref="B1741">
    <cfRule type="cellIs" dxfId="3431" priority="3831" stopIfTrue="1" operator="equal">
      <formula>"Adjustment to Income/Expense/Rate Base:"</formula>
    </cfRule>
  </conditionalFormatting>
  <conditionalFormatting sqref="B1740">
    <cfRule type="cellIs" dxfId="3430" priority="3830" stopIfTrue="1" operator="equal">
      <formula>"Adjustment to Income/Expense/Rate Base:"</formula>
    </cfRule>
  </conditionalFormatting>
  <conditionalFormatting sqref="B1732">
    <cfRule type="cellIs" dxfId="3429" priority="3829" stopIfTrue="1" operator="equal">
      <formula>"Adjustment to Income/Expense/Rate Base:"</formula>
    </cfRule>
  </conditionalFormatting>
  <conditionalFormatting sqref="B1730">
    <cfRule type="cellIs" dxfId="3428" priority="3828" stopIfTrue="1" operator="equal">
      <formula>"Adjustment to Income/Expense/Rate Base:"</formula>
    </cfRule>
  </conditionalFormatting>
  <conditionalFormatting sqref="B1742">
    <cfRule type="cellIs" dxfId="3427" priority="3827" stopIfTrue="1" operator="equal">
      <formula>"Adjustment to Income/Expense/Rate Base:"</formula>
    </cfRule>
  </conditionalFormatting>
  <conditionalFormatting sqref="B1741">
    <cfRule type="cellIs" dxfId="3426" priority="3826" stopIfTrue="1" operator="equal">
      <formula>"Adjustment to Income/Expense/Rate Base:"</formula>
    </cfRule>
  </conditionalFormatting>
  <conditionalFormatting sqref="B1732">
    <cfRule type="cellIs" dxfId="3425" priority="3825" stopIfTrue="1" operator="equal">
      <formula>"Adjustment to Income/Expense/Rate Base:"</formula>
    </cfRule>
  </conditionalFormatting>
  <conditionalFormatting sqref="B1730">
    <cfRule type="cellIs" dxfId="3424" priority="3824" stopIfTrue="1" operator="equal">
      <formula>"Adjustment to Income/Expense/Rate Base:"</formula>
    </cfRule>
  </conditionalFormatting>
  <conditionalFormatting sqref="B1742">
    <cfRule type="cellIs" dxfId="3423" priority="3823" stopIfTrue="1" operator="equal">
      <formula>"Adjustment to Income/Expense/Rate Base:"</formula>
    </cfRule>
  </conditionalFormatting>
  <conditionalFormatting sqref="B1741">
    <cfRule type="cellIs" dxfId="3422" priority="3822" stopIfTrue="1" operator="equal">
      <formula>"Adjustment to Income/Expense/Rate Base:"</formula>
    </cfRule>
  </conditionalFormatting>
  <conditionalFormatting sqref="B1733">
    <cfRule type="cellIs" dxfId="3421" priority="3821" stopIfTrue="1" operator="equal">
      <formula>"Adjustment to Income/Expense/Rate Base:"</formula>
    </cfRule>
  </conditionalFormatting>
  <conditionalFormatting sqref="B1731">
    <cfRule type="cellIs" dxfId="3420" priority="3820" stopIfTrue="1" operator="equal">
      <formula>"Adjustment to Income/Expense/Rate Base:"</formula>
    </cfRule>
  </conditionalFormatting>
  <conditionalFormatting sqref="B1743">
    <cfRule type="cellIs" dxfId="3419" priority="3819" stopIfTrue="1" operator="equal">
      <formula>"Adjustment to Income/Expense/Rate Base:"</formula>
    </cfRule>
  </conditionalFormatting>
  <conditionalFormatting sqref="B1742">
    <cfRule type="cellIs" dxfId="3418" priority="3818" stopIfTrue="1" operator="equal">
      <formula>"Adjustment to Income/Expense/Rate Base:"</formula>
    </cfRule>
  </conditionalFormatting>
  <conditionalFormatting sqref="B1733">
    <cfRule type="cellIs" dxfId="3417" priority="3817" stopIfTrue="1" operator="equal">
      <formula>"Adjustment to Income/Expense/Rate Base:"</formula>
    </cfRule>
  </conditionalFormatting>
  <conditionalFormatting sqref="B1731">
    <cfRule type="cellIs" dxfId="3416" priority="3816" stopIfTrue="1" operator="equal">
      <formula>"Adjustment to Income/Expense/Rate Base:"</formula>
    </cfRule>
  </conditionalFormatting>
  <conditionalFormatting sqref="B1743">
    <cfRule type="cellIs" dxfId="3415" priority="3815" stopIfTrue="1" operator="equal">
      <formula>"Adjustment to Income/Expense/Rate Base:"</formula>
    </cfRule>
  </conditionalFormatting>
  <conditionalFormatting sqref="B1742">
    <cfRule type="cellIs" dxfId="3414" priority="3814" stopIfTrue="1" operator="equal">
      <formula>"Adjustment to Income/Expense/Rate Base:"</formula>
    </cfRule>
  </conditionalFormatting>
  <conditionalFormatting sqref="B1734">
    <cfRule type="cellIs" dxfId="3413" priority="3813" stopIfTrue="1" operator="equal">
      <formula>"Adjustment to Income/Expense/Rate Base:"</formula>
    </cfRule>
  </conditionalFormatting>
  <conditionalFormatting sqref="B1732">
    <cfRule type="cellIs" dxfId="3412" priority="3812" stopIfTrue="1" operator="equal">
      <formula>"Adjustment to Income/Expense/Rate Base:"</formula>
    </cfRule>
  </conditionalFormatting>
  <conditionalFormatting sqref="B1744">
    <cfRule type="cellIs" dxfId="3411" priority="3811" stopIfTrue="1" operator="equal">
      <formula>"Adjustment to Income/Expense/Rate Base:"</formula>
    </cfRule>
  </conditionalFormatting>
  <conditionalFormatting sqref="B1743">
    <cfRule type="cellIs" dxfId="3410" priority="3810" stopIfTrue="1" operator="equal">
      <formula>"Adjustment to Income/Expense/Rate Base:"</formula>
    </cfRule>
  </conditionalFormatting>
  <conditionalFormatting sqref="B1734">
    <cfRule type="cellIs" dxfId="3409" priority="3809" stopIfTrue="1" operator="equal">
      <formula>"Adjustment to Income/Expense/Rate Base:"</formula>
    </cfRule>
  </conditionalFormatting>
  <conditionalFormatting sqref="B1732">
    <cfRule type="cellIs" dxfId="3408" priority="3808" stopIfTrue="1" operator="equal">
      <formula>"Adjustment to Income/Expense/Rate Base:"</formula>
    </cfRule>
  </conditionalFormatting>
  <conditionalFormatting sqref="B1744">
    <cfRule type="cellIs" dxfId="3407" priority="3807" stopIfTrue="1" operator="equal">
      <formula>"Adjustment to Income/Expense/Rate Base:"</formula>
    </cfRule>
  </conditionalFormatting>
  <conditionalFormatting sqref="B1743">
    <cfRule type="cellIs" dxfId="3406" priority="3806" stopIfTrue="1" operator="equal">
      <formula>"Adjustment to Income/Expense/Rate Base:"</formula>
    </cfRule>
  </conditionalFormatting>
  <conditionalFormatting sqref="B1735">
    <cfRule type="cellIs" dxfId="3405" priority="3805" stopIfTrue="1" operator="equal">
      <formula>"Adjustment to Income/Expense/Rate Base:"</formula>
    </cfRule>
  </conditionalFormatting>
  <conditionalFormatting sqref="B1733">
    <cfRule type="cellIs" dxfId="3404" priority="3804" stopIfTrue="1" operator="equal">
      <formula>"Adjustment to Income/Expense/Rate Base:"</formula>
    </cfRule>
  </conditionalFormatting>
  <conditionalFormatting sqref="B1744">
    <cfRule type="cellIs" dxfId="3403" priority="3802" stopIfTrue="1" operator="equal">
      <formula>"Adjustment to Income/Expense/Rate Base:"</formula>
    </cfRule>
  </conditionalFormatting>
  <conditionalFormatting sqref="B1742">
    <cfRule type="cellIs" dxfId="3402" priority="3801" stopIfTrue="1" operator="equal">
      <formula>"Adjustment to Income/Expense/Rate Base:"</formula>
    </cfRule>
  </conditionalFormatting>
  <conditionalFormatting sqref="B1741">
    <cfRule type="cellIs" dxfId="3401" priority="3800" stopIfTrue="1" operator="equal">
      <formula>"Adjustment to Income/Expense/Rate Base:"</formula>
    </cfRule>
  </conditionalFormatting>
  <conditionalFormatting sqref="B1743">
    <cfRule type="cellIs" dxfId="3400" priority="3799" stopIfTrue="1" operator="equal">
      <formula>"Adjustment to Income/Expense/Rate Base:"</formula>
    </cfRule>
  </conditionalFormatting>
  <conditionalFormatting sqref="B1742">
    <cfRule type="cellIs" dxfId="3399" priority="3798" stopIfTrue="1" operator="equal">
      <formula>"Adjustment to Income/Expense/Rate Base:"</formula>
    </cfRule>
  </conditionalFormatting>
  <conditionalFormatting sqref="B1743">
    <cfRule type="cellIs" dxfId="3398" priority="3797" stopIfTrue="1" operator="equal">
      <formula>"Adjustment to Income/Expense/Rate Base:"</formula>
    </cfRule>
  </conditionalFormatting>
  <conditionalFormatting sqref="B1742">
    <cfRule type="cellIs" dxfId="3397" priority="3796" stopIfTrue="1" operator="equal">
      <formula>"Adjustment to Income/Expense/Rate Base:"</formula>
    </cfRule>
  </conditionalFormatting>
  <conditionalFormatting sqref="B1744">
    <cfRule type="cellIs" dxfId="3396" priority="3795" stopIfTrue="1" operator="equal">
      <formula>"Adjustment to Income/Expense/Rate Base:"</formula>
    </cfRule>
  </conditionalFormatting>
  <conditionalFormatting sqref="B1743">
    <cfRule type="cellIs" dxfId="3395" priority="3794" stopIfTrue="1" operator="equal">
      <formula>"Adjustment to Income/Expense/Rate Base:"</formula>
    </cfRule>
  </conditionalFormatting>
  <conditionalFormatting sqref="B1744">
    <cfRule type="cellIs" dxfId="3394" priority="3793" stopIfTrue="1" operator="equal">
      <formula>"Adjustment to Income/Expense/Rate Base:"</formula>
    </cfRule>
  </conditionalFormatting>
  <conditionalFormatting sqref="B1743">
    <cfRule type="cellIs" dxfId="3393" priority="3792" stopIfTrue="1" operator="equal">
      <formula>"Adjustment to Income/Expense/Rate Base:"</formula>
    </cfRule>
  </conditionalFormatting>
  <conditionalFormatting sqref="B1744">
    <cfRule type="cellIs" dxfId="3392" priority="3790" stopIfTrue="1" operator="equal">
      <formula>"Adjustment to Income/Expense/Rate Base:"</formula>
    </cfRule>
  </conditionalFormatting>
  <conditionalFormatting sqref="B1744">
    <cfRule type="cellIs" dxfId="3391" priority="3788" stopIfTrue="1" operator="equal">
      <formula>"Adjustment to Income/Expense/Rate Base:"</formula>
    </cfRule>
  </conditionalFormatting>
  <conditionalFormatting sqref="B1743">
    <cfRule type="cellIs" dxfId="3390" priority="3785" stopIfTrue="1" operator="equal">
      <formula>"Adjustment to Income/Expense/Rate Base:"</formula>
    </cfRule>
  </conditionalFormatting>
  <conditionalFormatting sqref="B1742">
    <cfRule type="cellIs" dxfId="3389" priority="3784" stopIfTrue="1" operator="equal">
      <formula>"Adjustment to Income/Expense/Rate Base:"</formula>
    </cfRule>
  </conditionalFormatting>
  <conditionalFormatting sqref="B1744">
    <cfRule type="cellIs" dxfId="3388" priority="3783" stopIfTrue="1" operator="equal">
      <formula>"Adjustment to Income/Expense/Rate Base:"</formula>
    </cfRule>
  </conditionalFormatting>
  <conditionalFormatting sqref="B1743">
    <cfRule type="cellIs" dxfId="3387" priority="3782" stopIfTrue="1" operator="equal">
      <formula>"Adjustment to Income/Expense/Rate Base:"</formula>
    </cfRule>
  </conditionalFormatting>
  <conditionalFormatting sqref="B1744">
    <cfRule type="cellIs" dxfId="3386" priority="3781" stopIfTrue="1" operator="equal">
      <formula>"Adjustment to Income/Expense/Rate Base:"</formula>
    </cfRule>
  </conditionalFormatting>
  <conditionalFormatting sqref="B1743">
    <cfRule type="cellIs" dxfId="3385" priority="3780" stopIfTrue="1" operator="equal">
      <formula>"Adjustment to Income/Expense/Rate Base:"</formula>
    </cfRule>
  </conditionalFormatting>
  <conditionalFormatting sqref="B1744">
    <cfRule type="cellIs" dxfId="3384" priority="3778" stopIfTrue="1" operator="equal">
      <formula>"Adjustment to Income/Expense/Rate Base:"</formula>
    </cfRule>
  </conditionalFormatting>
  <conditionalFormatting sqref="B1744">
    <cfRule type="cellIs" dxfId="3383" priority="3776" stopIfTrue="1" operator="equal">
      <formula>"Adjustment to Income/Expense/Rate Base:"</formula>
    </cfRule>
  </conditionalFormatting>
  <conditionalFormatting sqref="B1745">
    <cfRule type="cellIs" dxfId="3382" priority="3771" stopIfTrue="1" operator="equal">
      <formula>"Adjustment to Income/Expense/Rate Base:"</formula>
    </cfRule>
  </conditionalFormatting>
  <conditionalFormatting sqref="B1747">
    <cfRule type="cellIs" dxfId="3381" priority="3769" stopIfTrue="1" operator="equal">
      <formula>"Adjustment to Income/Expense/Rate Base:"</formula>
    </cfRule>
  </conditionalFormatting>
  <conditionalFormatting sqref="B1728">
    <cfRule type="cellIs" dxfId="3380" priority="3768" stopIfTrue="1" operator="equal">
      <formula>"Adjustment to Income/Expense/Rate Base:"</formula>
    </cfRule>
  </conditionalFormatting>
  <conditionalFormatting sqref="B1726">
    <cfRule type="cellIs" dxfId="3379" priority="3767" stopIfTrue="1" operator="equal">
      <formula>"Adjustment to Income/Expense/Rate Base:"</formula>
    </cfRule>
  </conditionalFormatting>
  <conditionalFormatting sqref="B1738">
    <cfRule type="cellIs" dxfId="3378" priority="3766" stopIfTrue="1" operator="equal">
      <formula>"Adjustment to Income/Expense/Rate Base:"</formula>
    </cfRule>
  </conditionalFormatting>
  <conditionalFormatting sqref="B1737">
    <cfRule type="cellIs" dxfId="3377" priority="3765" stopIfTrue="1" operator="equal">
      <formula>"Adjustment to Income/Expense/Rate Base:"</formula>
    </cfRule>
  </conditionalFormatting>
  <conditionalFormatting sqref="B1729">
    <cfRule type="cellIs" dxfId="3376" priority="3764" stopIfTrue="1" operator="equal">
      <formula>"Adjustment to Income/Expense/Rate Base:"</formula>
    </cfRule>
  </conditionalFormatting>
  <conditionalFormatting sqref="B1727">
    <cfRule type="cellIs" dxfId="3375" priority="3763" stopIfTrue="1" operator="equal">
      <formula>"Adjustment to Income/Expense/Rate Base:"</formula>
    </cfRule>
  </conditionalFormatting>
  <conditionalFormatting sqref="B1739">
    <cfRule type="cellIs" dxfId="3374" priority="3762" stopIfTrue="1" operator="equal">
      <formula>"Adjustment to Income/Expense/Rate Base:"</formula>
    </cfRule>
  </conditionalFormatting>
  <conditionalFormatting sqref="B1738">
    <cfRule type="cellIs" dxfId="3373" priority="3761" stopIfTrue="1" operator="equal">
      <formula>"Adjustment to Income/Expense/Rate Base:"</formula>
    </cfRule>
  </conditionalFormatting>
  <conditionalFormatting sqref="B1729">
    <cfRule type="cellIs" dxfId="3372" priority="3760" stopIfTrue="1" operator="equal">
      <formula>"Adjustment to Income/Expense/Rate Base:"</formula>
    </cfRule>
  </conditionalFormatting>
  <conditionalFormatting sqref="B1727">
    <cfRule type="cellIs" dxfId="3371" priority="3759" stopIfTrue="1" operator="equal">
      <formula>"Adjustment to Income/Expense/Rate Base:"</formula>
    </cfRule>
  </conditionalFormatting>
  <conditionalFormatting sqref="B1739">
    <cfRule type="cellIs" dxfId="3370" priority="3758" stopIfTrue="1" operator="equal">
      <formula>"Adjustment to Income/Expense/Rate Base:"</formula>
    </cfRule>
  </conditionalFormatting>
  <conditionalFormatting sqref="B1738">
    <cfRule type="cellIs" dxfId="3369" priority="3757" stopIfTrue="1" operator="equal">
      <formula>"Adjustment to Income/Expense/Rate Base:"</formula>
    </cfRule>
  </conditionalFormatting>
  <conditionalFormatting sqref="B1730">
    <cfRule type="cellIs" dxfId="3368" priority="3756" stopIfTrue="1" operator="equal">
      <formula>"Adjustment to Income/Expense/Rate Base:"</formula>
    </cfRule>
  </conditionalFormatting>
  <conditionalFormatting sqref="B1728">
    <cfRule type="cellIs" dxfId="3367" priority="3755" stopIfTrue="1" operator="equal">
      <formula>"Adjustment to Income/Expense/Rate Base:"</formula>
    </cfRule>
  </conditionalFormatting>
  <conditionalFormatting sqref="B1740">
    <cfRule type="cellIs" dxfId="3366" priority="3754" stopIfTrue="1" operator="equal">
      <formula>"Adjustment to Income/Expense/Rate Base:"</formula>
    </cfRule>
  </conditionalFormatting>
  <conditionalFormatting sqref="B1739">
    <cfRule type="cellIs" dxfId="3365" priority="3753" stopIfTrue="1" operator="equal">
      <formula>"Adjustment to Income/Expense/Rate Base:"</formula>
    </cfRule>
  </conditionalFormatting>
  <conditionalFormatting sqref="B1730">
    <cfRule type="cellIs" dxfId="3364" priority="3752" stopIfTrue="1" operator="equal">
      <formula>"Adjustment to Income/Expense/Rate Base:"</formula>
    </cfRule>
  </conditionalFormatting>
  <conditionalFormatting sqref="B1728">
    <cfRule type="cellIs" dxfId="3363" priority="3751" stopIfTrue="1" operator="equal">
      <formula>"Adjustment to Income/Expense/Rate Base:"</formula>
    </cfRule>
  </conditionalFormatting>
  <conditionalFormatting sqref="B1740">
    <cfRule type="cellIs" dxfId="3362" priority="3750" stopIfTrue="1" operator="equal">
      <formula>"Adjustment to Income/Expense/Rate Base:"</formula>
    </cfRule>
  </conditionalFormatting>
  <conditionalFormatting sqref="B1739">
    <cfRule type="cellIs" dxfId="3361" priority="3749" stopIfTrue="1" operator="equal">
      <formula>"Adjustment to Income/Expense/Rate Base:"</formula>
    </cfRule>
  </conditionalFormatting>
  <conditionalFormatting sqref="B1731">
    <cfRule type="cellIs" dxfId="3360" priority="3748" stopIfTrue="1" operator="equal">
      <formula>"Adjustment to Income/Expense/Rate Base:"</formula>
    </cfRule>
  </conditionalFormatting>
  <conditionalFormatting sqref="B1729">
    <cfRule type="cellIs" dxfId="3359" priority="3747" stopIfTrue="1" operator="equal">
      <formula>"Adjustment to Income/Expense/Rate Base:"</formula>
    </cfRule>
  </conditionalFormatting>
  <conditionalFormatting sqref="B1741">
    <cfRule type="cellIs" dxfId="3358" priority="3746" stopIfTrue="1" operator="equal">
      <formula>"Adjustment to Income/Expense/Rate Base:"</formula>
    </cfRule>
  </conditionalFormatting>
  <conditionalFormatting sqref="B1740">
    <cfRule type="cellIs" dxfId="3357" priority="3745" stopIfTrue="1" operator="equal">
      <formula>"Adjustment to Income/Expense/Rate Base:"</formula>
    </cfRule>
  </conditionalFormatting>
  <conditionalFormatting sqref="B1731">
    <cfRule type="cellIs" dxfId="3356" priority="3744" stopIfTrue="1" operator="equal">
      <formula>"Adjustment to Income/Expense/Rate Base:"</formula>
    </cfRule>
  </conditionalFormatting>
  <conditionalFormatting sqref="B1729">
    <cfRule type="cellIs" dxfId="3355" priority="3743" stopIfTrue="1" operator="equal">
      <formula>"Adjustment to Income/Expense/Rate Base:"</formula>
    </cfRule>
  </conditionalFormatting>
  <conditionalFormatting sqref="B1741">
    <cfRule type="cellIs" dxfId="3354" priority="3742" stopIfTrue="1" operator="equal">
      <formula>"Adjustment to Income/Expense/Rate Base:"</formula>
    </cfRule>
  </conditionalFormatting>
  <conditionalFormatting sqref="B1740">
    <cfRule type="cellIs" dxfId="3353" priority="3741" stopIfTrue="1" operator="equal">
      <formula>"Adjustment to Income/Expense/Rate Base:"</formula>
    </cfRule>
  </conditionalFormatting>
  <conditionalFormatting sqref="B1732">
    <cfRule type="cellIs" dxfId="3352" priority="3740" stopIfTrue="1" operator="equal">
      <formula>"Adjustment to Income/Expense/Rate Base:"</formula>
    </cfRule>
  </conditionalFormatting>
  <conditionalFormatting sqref="B1730">
    <cfRule type="cellIs" dxfId="3351" priority="3739" stopIfTrue="1" operator="equal">
      <formula>"Adjustment to Income/Expense/Rate Base:"</formula>
    </cfRule>
  </conditionalFormatting>
  <conditionalFormatting sqref="B1742">
    <cfRule type="cellIs" dxfId="3350" priority="3738" stopIfTrue="1" operator="equal">
      <formula>"Adjustment to Income/Expense/Rate Base:"</formula>
    </cfRule>
  </conditionalFormatting>
  <conditionalFormatting sqref="B1741">
    <cfRule type="cellIs" dxfId="3349" priority="3737" stopIfTrue="1" operator="equal">
      <formula>"Adjustment to Income/Expense/Rate Base:"</formula>
    </cfRule>
  </conditionalFormatting>
  <conditionalFormatting sqref="B1729">
    <cfRule type="cellIs" dxfId="3348" priority="3736" stopIfTrue="1" operator="equal">
      <formula>"Adjustment to Income/Expense/Rate Base:"</formula>
    </cfRule>
  </conditionalFormatting>
  <conditionalFormatting sqref="B1727">
    <cfRule type="cellIs" dxfId="3347" priority="3735" stopIfTrue="1" operator="equal">
      <formula>"Adjustment to Income/Expense/Rate Base:"</formula>
    </cfRule>
  </conditionalFormatting>
  <conditionalFormatting sqref="B1739">
    <cfRule type="cellIs" dxfId="3346" priority="3734" stopIfTrue="1" operator="equal">
      <formula>"Adjustment to Income/Expense/Rate Base:"</formula>
    </cfRule>
  </conditionalFormatting>
  <conditionalFormatting sqref="B1738">
    <cfRule type="cellIs" dxfId="3345" priority="3733" stopIfTrue="1" operator="equal">
      <formula>"Adjustment to Income/Expense/Rate Base:"</formula>
    </cfRule>
  </conditionalFormatting>
  <conditionalFormatting sqref="B1730">
    <cfRule type="cellIs" dxfId="3344" priority="3732" stopIfTrue="1" operator="equal">
      <formula>"Adjustment to Income/Expense/Rate Base:"</formula>
    </cfRule>
  </conditionalFormatting>
  <conditionalFormatting sqref="B1728">
    <cfRule type="cellIs" dxfId="3343" priority="3731" stopIfTrue="1" operator="equal">
      <formula>"Adjustment to Income/Expense/Rate Base:"</formula>
    </cfRule>
  </conditionalFormatting>
  <conditionalFormatting sqref="B1740">
    <cfRule type="cellIs" dxfId="3342" priority="3730" stopIfTrue="1" operator="equal">
      <formula>"Adjustment to Income/Expense/Rate Base:"</formula>
    </cfRule>
  </conditionalFormatting>
  <conditionalFormatting sqref="B1739">
    <cfRule type="cellIs" dxfId="3341" priority="3729" stopIfTrue="1" operator="equal">
      <formula>"Adjustment to Income/Expense/Rate Base:"</formula>
    </cfRule>
  </conditionalFormatting>
  <conditionalFormatting sqref="B1730">
    <cfRule type="cellIs" dxfId="3340" priority="3728" stopIfTrue="1" operator="equal">
      <formula>"Adjustment to Income/Expense/Rate Base:"</formula>
    </cfRule>
  </conditionalFormatting>
  <conditionalFormatting sqref="B1728">
    <cfRule type="cellIs" dxfId="3339" priority="3727" stopIfTrue="1" operator="equal">
      <formula>"Adjustment to Income/Expense/Rate Base:"</formula>
    </cfRule>
  </conditionalFormatting>
  <conditionalFormatting sqref="B1740">
    <cfRule type="cellIs" dxfId="3338" priority="3726" stopIfTrue="1" operator="equal">
      <formula>"Adjustment to Income/Expense/Rate Base:"</formula>
    </cfRule>
  </conditionalFormatting>
  <conditionalFormatting sqref="B1739">
    <cfRule type="cellIs" dxfId="3337" priority="3725" stopIfTrue="1" operator="equal">
      <formula>"Adjustment to Income/Expense/Rate Base:"</formula>
    </cfRule>
  </conditionalFormatting>
  <conditionalFormatting sqref="B1731">
    <cfRule type="cellIs" dxfId="3336" priority="3724" stopIfTrue="1" operator="equal">
      <formula>"Adjustment to Income/Expense/Rate Base:"</formula>
    </cfRule>
  </conditionalFormatting>
  <conditionalFormatting sqref="B1729">
    <cfRule type="cellIs" dxfId="3335" priority="3723" stopIfTrue="1" operator="equal">
      <formula>"Adjustment to Income/Expense/Rate Base:"</formula>
    </cfRule>
  </conditionalFormatting>
  <conditionalFormatting sqref="B1741">
    <cfRule type="cellIs" dxfId="3334" priority="3722" stopIfTrue="1" operator="equal">
      <formula>"Adjustment to Income/Expense/Rate Base:"</formula>
    </cfRule>
  </conditionalFormatting>
  <conditionalFormatting sqref="B1740">
    <cfRule type="cellIs" dxfId="3333" priority="3721" stopIfTrue="1" operator="equal">
      <formula>"Adjustment to Income/Expense/Rate Base:"</formula>
    </cfRule>
  </conditionalFormatting>
  <conditionalFormatting sqref="B1731">
    <cfRule type="cellIs" dxfId="3332" priority="3720" stopIfTrue="1" operator="equal">
      <formula>"Adjustment to Income/Expense/Rate Base:"</formula>
    </cfRule>
  </conditionalFormatting>
  <conditionalFormatting sqref="B1729">
    <cfRule type="cellIs" dxfId="3331" priority="3719" stopIfTrue="1" operator="equal">
      <formula>"Adjustment to Income/Expense/Rate Base:"</formula>
    </cfRule>
  </conditionalFormatting>
  <conditionalFormatting sqref="B1741">
    <cfRule type="cellIs" dxfId="3330" priority="3718" stopIfTrue="1" operator="equal">
      <formula>"Adjustment to Income/Expense/Rate Base:"</formula>
    </cfRule>
  </conditionalFormatting>
  <conditionalFormatting sqref="B1740">
    <cfRule type="cellIs" dxfId="3329" priority="3717" stopIfTrue="1" operator="equal">
      <formula>"Adjustment to Income/Expense/Rate Base:"</formula>
    </cfRule>
  </conditionalFormatting>
  <conditionalFormatting sqref="B1732">
    <cfRule type="cellIs" dxfId="3328" priority="3716" stopIfTrue="1" operator="equal">
      <formula>"Adjustment to Income/Expense/Rate Base:"</formula>
    </cfRule>
  </conditionalFormatting>
  <conditionalFormatting sqref="B1730">
    <cfRule type="cellIs" dxfId="3327" priority="3715" stopIfTrue="1" operator="equal">
      <formula>"Adjustment to Income/Expense/Rate Base:"</formula>
    </cfRule>
  </conditionalFormatting>
  <conditionalFormatting sqref="B1742">
    <cfRule type="cellIs" dxfId="3326" priority="3714" stopIfTrue="1" operator="equal">
      <formula>"Adjustment to Income/Expense/Rate Base:"</formula>
    </cfRule>
  </conditionalFormatting>
  <conditionalFormatting sqref="B1741">
    <cfRule type="cellIs" dxfId="3325" priority="3713" stopIfTrue="1" operator="equal">
      <formula>"Adjustment to Income/Expense/Rate Base:"</formula>
    </cfRule>
  </conditionalFormatting>
  <conditionalFormatting sqref="B1732">
    <cfRule type="cellIs" dxfId="3324" priority="3712" stopIfTrue="1" operator="equal">
      <formula>"Adjustment to Income/Expense/Rate Base:"</formula>
    </cfRule>
  </conditionalFormatting>
  <conditionalFormatting sqref="B1730">
    <cfRule type="cellIs" dxfId="3323" priority="3711" stopIfTrue="1" operator="equal">
      <formula>"Adjustment to Income/Expense/Rate Base:"</formula>
    </cfRule>
  </conditionalFormatting>
  <conditionalFormatting sqref="B1742">
    <cfRule type="cellIs" dxfId="3322" priority="3710" stopIfTrue="1" operator="equal">
      <formula>"Adjustment to Income/Expense/Rate Base:"</formula>
    </cfRule>
  </conditionalFormatting>
  <conditionalFormatting sqref="B1741">
    <cfRule type="cellIs" dxfId="3321" priority="3709" stopIfTrue="1" operator="equal">
      <formula>"Adjustment to Income/Expense/Rate Base:"</formula>
    </cfRule>
  </conditionalFormatting>
  <conditionalFormatting sqref="B1733">
    <cfRule type="cellIs" dxfId="3320" priority="3708" stopIfTrue="1" operator="equal">
      <formula>"Adjustment to Income/Expense/Rate Base:"</formula>
    </cfRule>
  </conditionalFormatting>
  <conditionalFormatting sqref="B1731">
    <cfRule type="cellIs" dxfId="3319" priority="3707" stopIfTrue="1" operator="equal">
      <formula>"Adjustment to Income/Expense/Rate Base:"</formula>
    </cfRule>
  </conditionalFormatting>
  <conditionalFormatting sqref="B1743">
    <cfRule type="cellIs" dxfId="3318" priority="3706" stopIfTrue="1" operator="equal">
      <formula>"Adjustment to Income/Expense/Rate Base:"</formula>
    </cfRule>
  </conditionalFormatting>
  <conditionalFormatting sqref="B1742">
    <cfRule type="cellIs" dxfId="3317" priority="3705" stopIfTrue="1" operator="equal">
      <formula>"Adjustment to Income/Expense/Rate Base:"</formula>
    </cfRule>
  </conditionalFormatting>
  <conditionalFormatting sqref="B1740">
    <cfRule type="cellIs" dxfId="3316" priority="3704" stopIfTrue="1" operator="equal">
      <formula>"Adjustment to Income/Expense/Rate Base:"</formula>
    </cfRule>
  </conditionalFormatting>
  <conditionalFormatting sqref="B1739">
    <cfRule type="cellIs" dxfId="3315" priority="3703" stopIfTrue="1" operator="equal">
      <formula>"Adjustment to Income/Expense/Rate Base:"</formula>
    </cfRule>
  </conditionalFormatting>
  <conditionalFormatting sqref="B1741">
    <cfRule type="cellIs" dxfId="3314" priority="3702" stopIfTrue="1" operator="equal">
      <formula>"Adjustment to Income/Expense/Rate Base:"</formula>
    </cfRule>
  </conditionalFormatting>
  <conditionalFormatting sqref="B1740">
    <cfRule type="cellIs" dxfId="3313" priority="3701" stopIfTrue="1" operator="equal">
      <formula>"Adjustment to Income/Expense/Rate Base:"</formula>
    </cfRule>
  </conditionalFormatting>
  <conditionalFormatting sqref="B1741">
    <cfRule type="cellIs" dxfId="3312" priority="3700" stopIfTrue="1" operator="equal">
      <formula>"Adjustment to Income/Expense/Rate Base:"</formula>
    </cfRule>
  </conditionalFormatting>
  <conditionalFormatting sqref="B1740">
    <cfRule type="cellIs" dxfId="3311" priority="3699" stopIfTrue="1" operator="equal">
      <formula>"Adjustment to Income/Expense/Rate Base:"</formula>
    </cfRule>
  </conditionalFormatting>
  <conditionalFormatting sqref="B1742">
    <cfRule type="cellIs" dxfId="3310" priority="3698" stopIfTrue="1" operator="equal">
      <formula>"Adjustment to Income/Expense/Rate Base:"</formula>
    </cfRule>
  </conditionalFormatting>
  <conditionalFormatting sqref="B1741">
    <cfRule type="cellIs" dxfId="3309" priority="3697" stopIfTrue="1" operator="equal">
      <formula>"Adjustment to Income/Expense/Rate Base:"</formula>
    </cfRule>
  </conditionalFormatting>
  <conditionalFormatting sqref="B1742">
    <cfRule type="cellIs" dxfId="3308" priority="3696" stopIfTrue="1" operator="equal">
      <formula>"Adjustment to Income/Expense/Rate Base:"</formula>
    </cfRule>
  </conditionalFormatting>
  <conditionalFormatting sqref="B1741">
    <cfRule type="cellIs" dxfId="3307" priority="3695" stopIfTrue="1" operator="equal">
      <formula>"Adjustment to Income/Expense/Rate Base:"</formula>
    </cfRule>
  </conditionalFormatting>
  <conditionalFormatting sqref="B1743">
    <cfRule type="cellIs" dxfId="3306" priority="3694" stopIfTrue="1" operator="equal">
      <formula>"Adjustment to Income/Expense/Rate Base:"</formula>
    </cfRule>
  </conditionalFormatting>
  <conditionalFormatting sqref="B1742">
    <cfRule type="cellIs" dxfId="3305" priority="3693" stopIfTrue="1" operator="equal">
      <formula>"Adjustment to Income/Expense/Rate Base:"</formula>
    </cfRule>
  </conditionalFormatting>
  <conditionalFormatting sqref="B1743">
    <cfRule type="cellIs" dxfId="3304" priority="3692" stopIfTrue="1" operator="equal">
      <formula>"Adjustment to Income/Expense/Rate Base:"</formula>
    </cfRule>
  </conditionalFormatting>
  <conditionalFormatting sqref="B1742">
    <cfRule type="cellIs" dxfId="3303" priority="3691" stopIfTrue="1" operator="equal">
      <formula>"Adjustment to Income/Expense/Rate Base:"</formula>
    </cfRule>
  </conditionalFormatting>
  <conditionalFormatting sqref="B1744">
    <cfRule type="cellIs" dxfId="3302" priority="3690" stopIfTrue="1" operator="equal">
      <formula>"Adjustment to Income/Expense/Rate Base:"</formula>
    </cfRule>
  </conditionalFormatting>
  <conditionalFormatting sqref="B1743">
    <cfRule type="cellIs" dxfId="3301" priority="3689" stopIfTrue="1" operator="equal">
      <formula>"Adjustment to Income/Expense/Rate Base:"</formula>
    </cfRule>
  </conditionalFormatting>
  <conditionalFormatting sqref="B1741">
    <cfRule type="cellIs" dxfId="3300" priority="3688" stopIfTrue="1" operator="equal">
      <formula>"Adjustment to Income/Expense/Rate Base:"</formula>
    </cfRule>
  </conditionalFormatting>
  <conditionalFormatting sqref="B1740">
    <cfRule type="cellIs" dxfId="3299" priority="3687" stopIfTrue="1" operator="equal">
      <formula>"Adjustment to Income/Expense/Rate Base:"</formula>
    </cfRule>
  </conditionalFormatting>
  <conditionalFormatting sqref="B1742">
    <cfRule type="cellIs" dxfId="3298" priority="3686" stopIfTrue="1" operator="equal">
      <formula>"Adjustment to Income/Expense/Rate Base:"</formula>
    </cfRule>
  </conditionalFormatting>
  <conditionalFormatting sqref="B1741">
    <cfRule type="cellIs" dxfId="3297" priority="3685" stopIfTrue="1" operator="equal">
      <formula>"Adjustment to Income/Expense/Rate Base:"</formula>
    </cfRule>
  </conditionalFormatting>
  <conditionalFormatting sqref="B1742">
    <cfRule type="cellIs" dxfId="3296" priority="3684" stopIfTrue="1" operator="equal">
      <formula>"Adjustment to Income/Expense/Rate Base:"</formula>
    </cfRule>
  </conditionalFormatting>
  <conditionalFormatting sqref="B1741">
    <cfRule type="cellIs" dxfId="3295" priority="3683" stopIfTrue="1" operator="equal">
      <formula>"Adjustment to Income/Expense/Rate Base:"</formula>
    </cfRule>
  </conditionalFormatting>
  <conditionalFormatting sqref="B1743">
    <cfRule type="cellIs" dxfId="3294" priority="3682" stopIfTrue="1" operator="equal">
      <formula>"Adjustment to Income/Expense/Rate Base:"</formula>
    </cfRule>
  </conditionalFormatting>
  <conditionalFormatting sqref="B1742">
    <cfRule type="cellIs" dxfId="3293" priority="3681" stopIfTrue="1" operator="equal">
      <formula>"Adjustment to Income/Expense/Rate Base:"</formula>
    </cfRule>
  </conditionalFormatting>
  <conditionalFormatting sqref="B1743">
    <cfRule type="cellIs" dxfId="3292" priority="3680" stopIfTrue="1" operator="equal">
      <formula>"Adjustment to Income/Expense/Rate Base:"</formula>
    </cfRule>
  </conditionalFormatting>
  <conditionalFormatting sqref="B1742">
    <cfRule type="cellIs" dxfId="3291" priority="3679" stopIfTrue="1" operator="equal">
      <formula>"Adjustment to Income/Expense/Rate Base:"</formula>
    </cfRule>
  </conditionalFormatting>
  <conditionalFormatting sqref="B1744">
    <cfRule type="cellIs" dxfId="3290" priority="3678" stopIfTrue="1" operator="equal">
      <formula>"Adjustment to Income/Expense/Rate Base:"</formula>
    </cfRule>
  </conditionalFormatting>
  <conditionalFormatting sqref="B1743">
    <cfRule type="cellIs" dxfId="3289" priority="3677" stopIfTrue="1" operator="equal">
      <formula>"Adjustment to Income/Expense/Rate Base:"</formula>
    </cfRule>
  </conditionalFormatting>
  <conditionalFormatting sqref="B1744">
    <cfRule type="cellIs" dxfId="3288" priority="3676" stopIfTrue="1" operator="equal">
      <formula>"Adjustment to Income/Expense/Rate Base:"</formula>
    </cfRule>
  </conditionalFormatting>
  <conditionalFormatting sqref="B1743">
    <cfRule type="cellIs" dxfId="3287" priority="3675" stopIfTrue="1" operator="equal">
      <formula>"Adjustment to Income/Expense/Rate Base:"</formula>
    </cfRule>
  </conditionalFormatting>
  <conditionalFormatting sqref="B1744">
    <cfRule type="cellIs" dxfId="3286" priority="3673" stopIfTrue="1" operator="equal">
      <formula>"Adjustment to Income/Expense/Rate Base:"</formula>
    </cfRule>
  </conditionalFormatting>
  <conditionalFormatting sqref="B1745">
    <cfRule type="cellIs" dxfId="3285" priority="3672" stopIfTrue="1" operator="equal">
      <formula>"Adjustment to Income/Expense/Rate Base:"</formula>
    </cfRule>
  </conditionalFormatting>
  <conditionalFormatting sqref="B1742">
    <cfRule type="cellIs" dxfId="3284" priority="3671" stopIfTrue="1" operator="equal">
      <formula>"Adjustment to Income/Expense/Rate Base:"</formula>
    </cfRule>
  </conditionalFormatting>
  <conditionalFormatting sqref="B1742">
    <cfRule type="cellIs" dxfId="3283" priority="3670" stopIfTrue="1" operator="equal">
      <formula>"Adjustment to Income/Expense/Rate Base:"</formula>
    </cfRule>
  </conditionalFormatting>
  <conditionalFormatting sqref="B1743">
    <cfRule type="cellIs" dxfId="3282" priority="3669" stopIfTrue="1" operator="equal">
      <formula>"Adjustment to Income/Expense/Rate Base:"</formula>
    </cfRule>
  </conditionalFormatting>
  <conditionalFormatting sqref="B1742">
    <cfRule type="cellIs" dxfId="3281" priority="3668" stopIfTrue="1" operator="equal">
      <formula>"Adjustment to Income/Expense/Rate Base:"</formula>
    </cfRule>
  </conditionalFormatting>
  <conditionalFormatting sqref="B1742">
    <cfRule type="cellIs" dxfId="3280" priority="3667" stopIfTrue="1" operator="equal">
      <formula>"Adjustment to Income/Expense/Rate Base:"</formula>
    </cfRule>
  </conditionalFormatting>
  <conditionalFormatting sqref="B1742">
    <cfRule type="cellIs" dxfId="3279" priority="3666" stopIfTrue="1" operator="equal">
      <formula>"Adjustment to Income/Expense/Rate Base:"</formula>
    </cfRule>
  </conditionalFormatting>
  <conditionalFormatting sqref="B1743">
    <cfRule type="cellIs" dxfId="3278" priority="3665" stopIfTrue="1" operator="equal">
      <formula>"Adjustment to Income/Expense/Rate Base:"</formula>
    </cfRule>
  </conditionalFormatting>
  <conditionalFormatting sqref="B1742">
    <cfRule type="cellIs" dxfId="3277" priority="3664" stopIfTrue="1" operator="equal">
      <formula>"Adjustment to Income/Expense/Rate Base:"</formula>
    </cfRule>
  </conditionalFormatting>
  <conditionalFormatting sqref="B1743">
    <cfRule type="cellIs" dxfId="3276" priority="3663" stopIfTrue="1" operator="equal">
      <formula>"Adjustment to Income/Expense/Rate Base:"</formula>
    </cfRule>
  </conditionalFormatting>
  <conditionalFormatting sqref="B1742">
    <cfRule type="cellIs" dxfId="3275" priority="3662" stopIfTrue="1" operator="equal">
      <formula>"Adjustment to Income/Expense/Rate Base:"</formula>
    </cfRule>
  </conditionalFormatting>
  <conditionalFormatting sqref="B1744">
    <cfRule type="cellIs" dxfId="3274" priority="3661" stopIfTrue="1" operator="equal">
      <formula>"Adjustment to Income/Expense/Rate Base:"</formula>
    </cfRule>
  </conditionalFormatting>
  <conditionalFormatting sqref="B1743">
    <cfRule type="cellIs" dxfId="3273" priority="3660" stopIfTrue="1" operator="equal">
      <formula>"Adjustment to Income/Expense/Rate Base:"</formula>
    </cfRule>
  </conditionalFormatting>
  <conditionalFormatting sqref="B1742">
    <cfRule type="cellIs" dxfId="3272" priority="3659" stopIfTrue="1" operator="equal">
      <formula>"Adjustment to Income/Expense/Rate Base:"</formula>
    </cfRule>
  </conditionalFormatting>
  <conditionalFormatting sqref="B1742">
    <cfRule type="cellIs" dxfId="3271" priority="3658" stopIfTrue="1" operator="equal">
      <formula>"Adjustment to Income/Expense/Rate Base:"</formula>
    </cfRule>
  </conditionalFormatting>
  <conditionalFormatting sqref="B1743">
    <cfRule type="cellIs" dxfId="3270" priority="3657" stopIfTrue="1" operator="equal">
      <formula>"Adjustment to Income/Expense/Rate Base:"</formula>
    </cfRule>
  </conditionalFormatting>
  <conditionalFormatting sqref="B1742">
    <cfRule type="cellIs" dxfId="3269" priority="3656" stopIfTrue="1" operator="equal">
      <formula>"Adjustment to Income/Expense/Rate Base:"</formula>
    </cfRule>
  </conditionalFormatting>
  <conditionalFormatting sqref="B1743">
    <cfRule type="cellIs" dxfId="3268" priority="3655" stopIfTrue="1" operator="equal">
      <formula>"Adjustment to Income/Expense/Rate Base:"</formula>
    </cfRule>
  </conditionalFormatting>
  <conditionalFormatting sqref="B1742">
    <cfRule type="cellIs" dxfId="3267" priority="3654" stopIfTrue="1" operator="equal">
      <formula>"Adjustment to Income/Expense/Rate Base:"</formula>
    </cfRule>
  </conditionalFormatting>
  <conditionalFormatting sqref="B1744">
    <cfRule type="cellIs" dxfId="3266" priority="3653" stopIfTrue="1" operator="equal">
      <formula>"Adjustment to Income/Expense/Rate Base:"</formula>
    </cfRule>
  </conditionalFormatting>
  <conditionalFormatting sqref="B1743">
    <cfRule type="cellIs" dxfId="3265" priority="3652" stopIfTrue="1" operator="equal">
      <formula>"Adjustment to Income/Expense/Rate Base:"</formula>
    </cfRule>
  </conditionalFormatting>
  <conditionalFormatting sqref="B1744">
    <cfRule type="cellIs" dxfId="3264" priority="3651" stopIfTrue="1" operator="equal">
      <formula>"Adjustment to Income/Expense/Rate Base:"</formula>
    </cfRule>
  </conditionalFormatting>
  <conditionalFormatting sqref="B1743">
    <cfRule type="cellIs" dxfId="3263" priority="3650" stopIfTrue="1" operator="equal">
      <formula>"Adjustment to Income/Expense/Rate Base:"</formula>
    </cfRule>
  </conditionalFormatting>
  <conditionalFormatting sqref="B1744">
    <cfRule type="cellIs" dxfId="3262" priority="3648" stopIfTrue="1" operator="equal">
      <formula>"Adjustment to Income/Expense/Rate Base:"</formula>
    </cfRule>
  </conditionalFormatting>
  <conditionalFormatting sqref="B1742">
    <cfRule type="cellIs" dxfId="3261" priority="3647" stopIfTrue="1" operator="equal">
      <formula>"Adjustment to Income/Expense/Rate Base:"</formula>
    </cfRule>
  </conditionalFormatting>
  <conditionalFormatting sqref="B1743">
    <cfRule type="cellIs" dxfId="3260" priority="3646" stopIfTrue="1" operator="equal">
      <formula>"Adjustment to Income/Expense/Rate Base:"</formula>
    </cfRule>
  </conditionalFormatting>
  <conditionalFormatting sqref="B1742">
    <cfRule type="cellIs" dxfId="3259" priority="3645" stopIfTrue="1" operator="equal">
      <formula>"Adjustment to Income/Expense/Rate Base:"</formula>
    </cfRule>
  </conditionalFormatting>
  <conditionalFormatting sqref="B1743">
    <cfRule type="cellIs" dxfId="3258" priority="3644" stopIfTrue="1" operator="equal">
      <formula>"Adjustment to Income/Expense/Rate Base:"</formula>
    </cfRule>
  </conditionalFormatting>
  <conditionalFormatting sqref="B1742">
    <cfRule type="cellIs" dxfId="3257" priority="3643" stopIfTrue="1" operator="equal">
      <formula>"Adjustment to Income/Expense/Rate Base:"</formula>
    </cfRule>
  </conditionalFormatting>
  <conditionalFormatting sqref="B1744">
    <cfRule type="cellIs" dxfId="3256" priority="3642" stopIfTrue="1" operator="equal">
      <formula>"Adjustment to Income/Expense/Rate Base:"</formula>
    </cfRule>
  </conditionalFormatting>
  <conditionalFormatting sqref="B1743">
    <cfRule type="cellIs" dxfId="3255" priority="3641" stopIfTrue="1" operator="equal">
      <formula>"Adjustment to Income/Expense/Rate Base:"</formula>
    </cfRule>
  </conditionalFormatting>
  <conditionalFormatting sqref="B1744">
    <cfRule type="cellIs" dxfId="3254" priority="3640" stopIfTrue="1" operator="equal">
      <formula>"Adjustment to Income/Expense/Rate Base:"</formula>
    </cfRule>
  </conditionalFormatting>
  <conditionalFormatting sqref="B1743">
    <cfRule type="cellIs" dxfId="3253" priority="3639" stopIfTrue="1" operator="equal">
      <formula>"Adjustment to Income/Expense/Rate Base:"</formula>
    </cfRule>
  </conditionalFormatting>
  <conditionalFormatting sqref="B1744">
    <cfRule type="cellIs" dxfId="3252" priority="3637" stopIfTrue="1" operator="equal">
      <formula>"Adjustment to Income/Expense/Rate Base:"</formula>
    </cfRule>
  </conditionalFormatting>
  <conditionalFormatting sqref="B1744">
    <cfRule type="cellIs" dxfId="3251" priority="3635" stopIfTrue="1" operator="equal">
      <formula>"Adjustment to Income/Expense/Rate Base:"</formula>
    </cfRule>
  </conditionalFormatting>
  <conditionalFormatting sqref="B1746">
    <cfRule type="cellIs" dxfId="3250" priority="3632" stopIfTrue="1" operator="equal">
      <formula>"Adjustment to Income/Expense/Rate Base:"</formula>
    </cfRule>
  </conditionalFormatting>
  <conditionalFormatting sqref="B1742">
    <cfRule type="cellIs" dxfId="3249" priority="3631" stopIfTrue="1" operator="equal">
      <formula>"Adjustment to Income/Expense/Rate Base:"</formula>
    </cfRule>
  </conditionalFormatting>
  <conditionalFormatting sqref="B1742">
    <cfRule type="cellIs" dxfId="3248" priority="3630" stopIfTrue="1" operator="equal">
      <formula>"Adjustment to Income/Expense/Rate Base:"</formula>
    </cfRule>
  </conditionalFormatting>
  <conditionalFormatting sqref="B1742">
    <cfRule type="cellIs" dxfId="3247" priority="3629" stopIfTrue="1" operator="equal">
      <formula>"Adjustment to Income/Expense/Rate Base:"</formula>
    </cfRule>
  </conditionalFormatting>
  <conditionalFormatting sqref="B1743">
    <cfRule type="cellIs" dxfId="3246" priority="3628" stopIfTrue="1" operator="equal">
      <formula>"Adjustment to Income/Expense/Rate Base:"</formula>
    </cfRule>
  </conditionalFormatting>
  <conditionalFormatting sqref="B1742">
    <cfRule type="cellIs" dxfId="3245" priority="3627" stopIfTrue="1" operator="equal">
      <formula>"Adjustment to Income/Expense/Rate Base:"</formula>
    </cfRule>
  </conditionalFormatting>
  <conditionalFormatting sqref="B1742">
    <cfRule type="cellIs" dxfId="3244" priority="3626" stopIfTrue="1" operator="equal">
      <formula>"Adjustment to Income/Expense/Rate Base:"</formula>
    </cfRule>
  </conditionalFormatting>
  <conditionalFormatting sqref="B1742">
    <cfRule type="cellIs" dxfId="3243" priority="3625" stopIfTrue="1" operator="equal">
      <formula>"Adjustment to Income/Expense/Rate Base:"</formula>
    </cfRule>
  </conditionalFormatting>
  <conditionalFormatting sqref="B1743">
    <cfRule type="cellIs" dxfId="3242" priority="3624" stopIfTrue="1" operator="equal">
      <formula>"Adjustment to Income/Expense/Rate Base:"</formula>
    </cfRule>
  </conditionalFormatting>
  <conditionalFormatting sqref="B1742">
    <cfRule type="cellIs" dxfId="3241" priority="3623" stopIfTrue="1" operator="equal">
      <formula>"Adjustment to Income/Expense/Rate Base:"</formula>
    </cfRule>
  </conditionalFormatting>
  <conditionalFormatting sqref="B1743">
    <cfRule type="cellIs" dxfId="3240" priority="3622" stopIfTrue="1" operator="equal">
      <formula>"Adjustment to Income/Expense/Rate Base:"</formula>
    </cfRule>
  </conditionalFormatting>
  <conditionalFormatting sqref="B1742">
    <cfRule type="cellIs" dxfId="3239" priority="3621" stopIfTrue="1" operator="equal">
      <formula>"Adjustment to Income/Expense/Rate Base:"</formula>
    </cfRule>
  </conditionalFormatting>
  <conditionalFormatting sqref="B1744">
    <cfRule type="cellIs" dxfId="3238" priority="3620" stopIfTrue="1" operator="equal">
      <formula>"Adjustment to Income/Expense/Rate Base:"</formula>
    </cfRule>
  </conditionalFormatting>
  <conditionalFormatting sqref="B1743">
    <cfRule type="cellIs" dxfId="3237" priority="3619" stopIfTrue="1" operator="equal">
      <formula>"Adjustment to Income/Expense/Rate Base:"</formula>
    </cfRule>
  </conditionalFormatting>
  <conditionalFormatting sqref="B1719">
    <cfRule type="cellIs" dxfId="3236" priority="3617" stopIfTrue="1" operator="equal">
      <formula>"Title"</formula>
    </cfRule>
  </conditionalFormatting>
  <conditionalFormatting sqref="B1728">
    <cfRule type="cellIs" dxfId="3235" priority="3616" stopIfTrue="1" operator="equal">
      <formula>"Adjustment to Income/Expense/Rate Base:"</formula>
    </cfRule>
  </conditionalFormatting>
  <conditionalFormatting sqref="B1726">
    <cfRule type="cellIs" dxfId="3234" priority="3615" stopIfTrue="1" operator="equal">
      <formula>"Adjustment to Income/Expense/Rate Base:"</formula>
    </cfRule>
  </conditionalFormatting>
  <conditionalFormatting sqref="B1738">
    <cfRule type="cellIs" dxfId="3233" priority="3614" stopIfTrue="1" operator="equal">
      <formula>"Adjustment to Income/Expense/Rate Base:"</formula>
    </cfRule>
  </conditionalFormatting>
  <conditionalFormatting sqref="B1737">
    <cfRule type="cellIs" dxfId="3232" priority="3613" stopIfTrue="1" operator="equal">
      <formula>"Adjustment to Income/Expense/Rate Base:"</formula>
    </cfRule>
  </conditionalFormatting>
  <conditionalFormatting sqref="B1729">
    <cfRule type="cellIs" dxfId="3231" priority="3612" stopIfTrue="1" operator="equal">
      <formula>"Adjustment to Income/Expense/Rate Base:"</formula>
    </cfRule>
  </conditionalFormatting>
  <conditionalFormatting sqref="B1727">
    <cfRule type="cellIs" dxfId="3230" priority="3611" stopIfTrue="1" operator="equal">
      <formula>"Adjustment to Income/Expense/Rate Base:"</formula>
    </cfRule>
  </conditionalFormatting>
  <conditionalFormatting sqref="B1739">
    <cfRule type="cellIs" dxfId="3229" priority="3610" stopIfTrue="1" operator="equal">
      <formula>"Adjustment to Income/Expense/Rate Base:"</formula>
    </cfRule>
  </conditionalFormatting>
  <conditionalFormatting sqref="B1738">
    <cfRule type="cellIs" dxfId="3228" priority="3609" stopIfTrue="1" operator="equal">
      <formula>"Adjustment to Income/Expense/Rate Base:"</formula>
    </cfRule>
  </conditionalFormatting>
  <conditionalFormatting sqref="B1729">
    <cfRule type="cellIs" dxfId="3227" priority="3608" stopIfTrue="1" operator="equal">
      <formula>"Adjustment to Income/Expense/Rate Base:"</formula>
    </cfRule>
  </conditionalFormatting>
  <conditionalFormatting sqref="B1727">
    <cfRule type="cellIs" dxfId="3226" priority="3607" stopIfTrue="1" operator="equal">
      <formula>"Adjustment to Income/Expense/Rate Base:"</formula>
    </cfRule>
  </conditionalFormatting>
  <conditionalFormatting sqref="B1739">
    <cfRule type="cellIs" dxfId="3225" priority="3606" stopIfTrue="1" operator="equal">
      <formula>"Adjustment to Income/Expense/Rate Base:"</formula>
    </cfRule>
  </conditionalFormatting>
  <conditionalFormatting sqref="B1738">
    <cfRule type="cellIs" dxfId="3224" priority="3605" stopIfTrue="1" operator="equal">
      <formula>"Adjustment to Income/Expense/Rate Base:"</formula>
    </cfRule>
  </conditionalFormatting>
  <conditionalFormatting sqref="B1730">
    <cfRule type="cellIs" dxfId="3223" priority="3604" stopIfTrue="1" operator="equal">
      <formula>"Adjustment to Income/Expense/Rate Base:"</formula>
    </cfRule>
  </conditionalFormatting>
  <conditionalFormatting sqref="B1728">
    <cfRule type="cellIs" dxfId="3222" priority="3603" stopIfTrue="1" operator="equal">
      <formula>"Adjustment to Income/Expense/Rate Base:"</formula>
    </cfRule>
  </conditionalFormatting>
  <conditionalFormatting sqref="B1740">
    <cfRule type="cellIs" dxfId="3221" priority="3602" stopIfTrue="1" operator="equal">
      <formula>"Adjustment to Income/Expense/Rate Base:"</formula>
    </cfRule>
  </conditionalFormatting>
  <conditionalFormatting sqref="B1739">
    <cfRule type="cellIs" dxfId="3220" priority="3601" stopIfTrue="1" operator="equal">
      <formula>"Adjustment to Income/Expense/Rate Base:"</formula>
    </cfRule>
  </conditionalFormatting>
  <conditionalFormatting sqref="B1730">
    <cfRule type="cellIs" dxfId="3219" priority="3600" stopIfTrue="1" operator="equal">
      <formula>"Adjustment to Income/Expense/Rate Base:"</formula>
    </cfRule>
  </conditionalFormatting>
  <conditionalFormatting sqref="B1728">
    <cfRule type="cellIs" dxfId="3218" priority="3599" stopIfTrue="1" operator="equal">
      <formula>"Adjustment to Income/Expense/Rate Base:"</formula>
    </cfRule>
  </conditionalFormatting>
  <conditionalFormatting sqref="B1740">
    <cfRule type="cellIs" dxfId="3217" priority="3598" stopIfTrue="1" operator="equal">
      <formula>"Adjustment to Income/Expense/Rate Base:"</formula>
    </cfRule>
  </conditionalFormatting>
  <conditionalFormatting sqref="B1739">
    <cfRule type="cellIs" dxfId="3216" priority="3597" stopIfTrue="1" operator="equal">
      <formula>"Adjustment to Income/Expense/Rate Base:"</formula>
    </cfRule>
  </conditionalFormatting>
  <conditionalFormatting sqref="B1731">
    <cfRule type="cellIs" dxfId="3215" priority="3596" stopIfTrue="1" operator="equal">
      <formula>"Adjustment to Income/Expense/Rate Base:"</formula>
    </cfRule>
  </conditionalFormatting>
  <conditionalFormatting sqref="B1729">
    <cfRule type="cellIs" dxfId="3214" priority="3595" stopIfTrue="1" operator="equal">
      <formula>"Adjustment to Income/Expense/Rate Base:"</formula>
    </cfRule>
  </conditionalFormatting>
  <conditionalFormatting sqref="B1741">
    <cfRule type="cellIs" dxfId="3213" priority="3594" stopIfTrue="1" operator="equal">
      <formula>"Adjustment to Income/Expense/Rate Base:"</formula>
    </cfRule>
  </conditionalFormatting>
  <conditionalFormatting sqref="B1740">
    <cfRule type="cellIs" dxfId="3212" priority="3593" stopIfTrue="1" operator="equal">
      <formula>"Adjustment to Income/Expense/Rate Base:"</formula>
    </cfRule>
  </conditionalFormatting>
  <conditionalFormatting sqref="B1731">
    <cfRule type="cellIs" dxfId="3211" priority="3592" stopIfTrue="1" operator="equal">
      <formula>"Adjustment to Income/Expense/Rate Base:"</formula>
    </cfRule>
  </conditionalFormatting>
  <conditionalFormatting sqref="B1729">
    <cfRule type="cellIs" dxfId="3210" priority="3591" stopIfTrue="1" operator="equal">
      <formula>"Adjustment to Income/Expense/Rate Base:"</formula>
    </cfRule>
  </conditionalFormatting>
  <conditionalFormatting sqref="B1741">
    <cfRule type="cellIs" dxfId="3209" priority="3590" stopIfTrue="1" operator="equal">
      <formula>"Adjustment to Income/Expense/Rate Base:"</formula>
    </cfRule>
  </conditionalFormatting>
  <conditionalFormatting sqref="B1740">
    <cfRule type="cellIs" dxfId="3208" priority="3589" stopIfTrue="1" operator="equal">
      <formula>"Adjustment to Income/Expense/Rate Base:"</formula>
    </cfRule>
  </conditionalFormatting>
  <conditionalFormatting sqref="B1732">
    <cfRule type="cellIs" dxfId="3207" priority="3588" stopIfTrue="1" operator="equal">
      <formula>"Adjustment to Income/Expense/Rate Base:"</formula>
    </cfRule>
  </conditionalFormatting>
  <conditionalFormatting sqref="B1730">
    <cfRule type="cellIs" dxfId="3206" priority="3587" stopIfTrue="1" operator="equal">
      <formula>"Adjustment to Income/Expense/Rate Base:"</formula>
    </cfRule>
  </conditionalFormatting>
  <conditionalFormatting sqref="B1742">
    <cfRule type="cellIs" dxfId="3205" priority="3586" stopIfTrue="1" operator="equal">
      <formula>"Adjustment to Income/Expense/Rate Base:"</formula>
    </cfRule>
  </conditionalFormatting>
  <conditionalFormatting sqref="B1741">
    <cfRule type="cellIs" dxfId="3204" priority="3585" stopIfTrue="1" operator="equal">
      <formula>"Adjustment to Income/Expense/Rate Base:"</formula>
    </cfRule>
  </conditionalFormatting>
  <conditionalFormatting sqref="B1729">
    <cfRule type="cellIs" dxfId="3203" priority="3584" stopIfTrue="1" operator="equal">
      <formula>"Adjustment to Income/Expense/Rate Base:"</formula>
    </cfRule>
  </conditionalFormatting>
  <conditionalFormatting sqref="B1727">
    <cfRule type="cellIs" dxfId="3202" priority="3583" stopIfTrue="1" operator="equal">
      <formula>"Adjustment to Income/Expense/Rate Base:"</formula>
    </cfRule>
  </conditionalFormatting>
  <conditionalFormatting sqref="B1739">
    <cfRule type="cellIs" dxfId="3201" priority="3582" stopIfTrue="1" operator="equal">
      <formula>"Adjustment to Income/Expense/Rate Base:"</formula>
    </cfRule>
  </conditionalFormatting>
  <conditionalFormatting sqref="B1738">
    <cfRule type="cellIs" dxfId="3200" priority="3581" stopIfTrue="1" operator="equal">
      <formula>"Adjustment to Income/Expense/Rate Base:"</formula>
    </cfRule>
  </conditionalFormatting>
  <conditionalFormatting sqref="B1730">
    <cfRule type="cellIs" dxfId="3199" priority="3580" stopIfTrue="1" operator="equal">
      <formula>"Adjustment to Income/Expense/Rate Base:"</formula>
    </cfRule>
  </conditionalFormatting>
  <conditionalFormatting sqref="B1728">
    <cfRule type="cellIs" dxfId="3198" priority="3579" stopIfTrue="1" operator="equal">
      <formula>"Adjustment to Income/Expense/Rate Base:"</formula>
    </cfRule>
  </conditionalFormatting>
  <conditionalFormatting sqref="B1740">
    <cfRule type="cellIs" dxfId="3197" priority="3578" stopIfTrue="1" operator="equal">
      <formula>"Adjustment to Income/Expense/Rate Base:"</formula>
    </cfRule>
  </conditionalFormatting>
  <conditionalFormatting sqref="B1739">
    <cfRule type="cellIs" dxfId="3196" priority="3577" stopIfTrue="1" operator="equal">
      <formula>"Adjustment to Income/Expense/Rate Base:"</formula>
    </cfRule>
  </conditionalFormatting>
  <conditionalFormatting sqref="B1730">
    <cfRule type="cellIs" dxfId="3195" priority="3576" stopIfTrue="1" operator="equal">
      <formula>"Adjustment to Income/Expense/Rate Base:"</formula>
    </cfRule>
  </conditionalFormatting>
  <conditionalFormatting sqref="B1728">
    <cfRule type="cellIs" dxfId="3194" priority="3575" stopIfTrue="1" operator="equal">
      <formula>"Adjustment to Income/Expense/Rate Base:"</formula>
    </cfRule>
  </conditionalFormatting>
  <conditionalFormatting sqref="B1740">
    <cfRule type="cellIs" dxfId="3193" priority="3574" stopIfTrue="1" operator="equal">
      <formula>"Adjustment to Income/Expense/Rate Base:"</formula>
    </cfRule>
  </conditionalFormatting>
  <conditionalFormatting sqref="B1739">
    <cfRule type="cellIs" dxfId="3192" priority="3573" stopIfTrue="1" operator="equal">
      <formula>"Adjustment to Income/Expense/Rate Base:"</formula>
    </cfRule>
  </conditionalFormatting>
  <conditionalFormatting sqref="B1731">
    <cfRule type="cellIs" dxfId="3191" priority="3572" stopIfTrue="1" operator="equal">
      <formula>"Adjustment to Income/Expense/Rate Base:"</formula>
    </cfRule>
  </conditionalFormatting>
  <conditionalFormatting sqref="B1729">
    <cfRule type="cellIs" dxfId="3190" priority="3571" stopIfTrue="1" operator="equal">
      <formula>"Adjustment to Income/Expense/Rate Base:"</formula>
    </cfRule>
  </conditionalFormatting>
  <conditionalFormatting sqref="B1741">
    <cfRule type="cellIs" dxfId="3189" priority="3570" stopIfTrue="1" operator="equal">
      <formula>"Adjustment to Income/Expense/Rate Base:"</formula>
    </cfRule>
  </conditionalFormatting>
  <conditionalFormatting sqref="B1740">
    <cfRule type="cellIs" dxfId="3188" priority="3569" stopIfTrue="1" operator="equal">
      <formula>"Adjustment to Income/Expense/Rate Base:"</formula>
    </cfRule>
  </conditionalFormatting>
  <conditionalFormatting sqref="B1731">
    <cfRule type="cellIs" dxfId="3187" priority="3568" stopIfTrue="1" operator="equal">
      <formula>"Adjustment to Income/Expense/Rate Base:"</formula>
    </cfRule>
  </conditionalFormatting>
  <conditionalFormatting sqref="B1729">
    <cfRule type="cellIs" dxfId="3186" priority="3567" stopIfTrue="1" operator="equal">
      <formula>"Adjustment to Income/Expense/Rate Base:"</formula>
    </cfRule>
  </conditionalFormatting>
  <conditionalFormatting sqref="B1741">
    <cfRule type="cellIs" dxfId="3185" priority="3566" stopIfTrue="1" operator="equal">
      <formula>"Adjustment to Income/Expense/Rate Base:"</formula>
    </cfRule>
  </conditionalFormatting>
  <conditionalFormatting sqref="B1740">
    <cfRule type="cellIs" dxfId="3184" priority="3565" stopIfTrue="1" operator="equal">
      <formula>"Adjustment to Income/Expense/Rate Base:"</formula>
    </cfRule>
  </conditionalFormatting>
  <conditionalFormatting sqref="B1732">
    <cfRule type="cellIs" dxfId="3183" priority="3564" stopIfTrue="1" operator="equal">
      <formula>"Adjustment to Income/Expense/Rate Base:"</formula>
    </cfRule>
  </conditionalFormatting>
  <conditionalFormatting sqref="B1730">
    <cfRule type="cellIs" dxfId="3182" priority="3563" stopIfTrue="1" operator="equal">
      <formula>"Adjustment to Income/Expense/Rate Base:"</formula>
    </cfRule>
  </conditionalFormatting>
  <conditionalFormatting sqref="B1742">
    <cfRule type="cellIs" dxfId="3181" priority="3562" stopIfTrue="1" operator="equal">
      <formula>"Adjustment to Income/Expense/Rate Base:"</formula>
    </cfRule>
  </conditionalFormatting>
  <conditionalFormatting sqref="B1741">
    <cfRule type="cellIs" dxfId="3180" priority="3561" stopIfTrue="1" operator="equal">
      <formula>"Adjustment to Income/Expense/Rate Base:"</formula>
    </cfRule>
  </conditionalFormatting>
  <conditionalFormatting sqref="B1732">
    <cfRule type="cellIs" dxfId="3179" priority="3560" stopIfTrue="1" operator="equal">
      <formula>"Adjustment to Income/Expense/Rate Base:"</formula>
    </cfRule>
  </conditionalFormatting>
  <conditionalFormatting sqref="B1730">
    <cfRule type="cellIs" dxfId="3178" priority="3559" stopIfTrue="1" operator="equal">
      <formula>"Adjustment to Income/Expense/Rate Base:"</formula>
    </cfRule>
  </conditionalFormatting>
  <conditionalFormatting sqref="B1742">
    <cfRule type="cellIs" dxfId="3177" priority="3558" stopIfTrue="1" operator="equal">
      <formula>"Adjustment to Income/Expense/Rate Base:"</formula>
    </cfRule>
  </conditionalFormatting>
  <conditionalFormatting sqref="B1741">
    <cfRule type="cellIs" dxfId="3176" priority="3557" stopIfTrue="1" operator="equal">
      <formula>"Adjustment to Income/Expense/Rate Base:"</formula>
    </cfRule>
  </conditionalFormatting>
  <conditionalFormatting sqref="B1733">
    <cfRule type="cellIs" dxfId="3175" priority="3556" stopIfTrue="1" operator="equal">
      <formula>"Adjustment to Income/Expense/Rate Base:"</formula>
    </cfRule>
  </conditionalFormatting>
  <conditionalFormatting sqref="B1731">
    <cfRule type="cellIs" dxfId="3174" priority="3555" stopIfTrue="1" operator="equal">
      <formula>"Adjustment to Income/Expense/Rate Base:"</formula>
    </cfRule>
  </conditionalFormatting>
  <conditionalFormatting sqref="B1743">
    <cfRule type="cellIs" dxfId="3173" priority="3554" stopIfTrue="1" operator="equal">
      <formula>"Adjustment to Income/Expense/Rate Base:"</formula>
    </cfRule>
  </conditionalFormatting>
  <conditionalFormatting sqref="B1742">
    <cfRule type="cellIs" dxfId="3172" priority="3553" stopIfTrue="1" operator="equal">
      <formula>"Adjustment to Income/Expense/Rate Base:"</formula>
    </cfRule>
  </conditionalFormatting>
  <conditionalFormatting sqref="B1740">
    <cfRule type="cellIs" dxfId="3171" priority="3552" stopIfTrue="1" operator="equal">
      <formula>"Adjustment to Income/Expense/Rate Base:"</formula>
    </cfRule>
  </conditionalFormatting>
  <conditionalFormatting sqref="B1739">
    <cfRule type="cellIs" dxfId="3170" priority="3551" stopIfTrue="1" operator="equal">
      <formula>"Adjustment to Income/Expense/Rate Base:"</formula>
    </cfRule>
  </conditionalFormatting>
  <conditionalFormatting sqref="B1741">
    <cfRule type="cellIs" dxfId="3169" priority="3550" stopIfTrue="1" operator="equal">
      <formula>"Adjustment to Income/Expense/Rate Base:"</formula>
    </cfRule>
  </conditionalFormatting>
  <conditionalFormatting sqref="B1740">
    <cfRule type="cellIs" dxfId="3168" priority="3549" stopIfTrue="1" operator="equal">
      <formula>"Adjustment to Income/Expense/Rate Base:"</formula>
    </cfRule>
  </conditionalFormatting>
  <conditionalFormatting sqref="B1741">
    <cfRule type="cellIs" dxfId="3167" priority="3548" stopIfTrue="1" operator="equal">
      <formula>"Adjustment to Income/Expense/Rate Base:"</formula>
    </cfRule>
  </conditionalFormatting>
  <conditionalFormatting sqref="B1740">
    <cfRule type="cellIs" dxfId="3166" priority="3547" stopIfTrue="1" operator="equal">
      <formula>"Adjustment to Income/Expense/Rate Base:"</formula>
    </cfRule>
  </conditionalFormatting>
  <conditionalFormatting sqref="B1742">
    <cfRule type="cellIs" dxfId="3165" priority="3546" stopIfTrue="1" operator="equal">
      <formula>"Adjustment to Income/Expense/Rate Base:"</formula>
    </cfRule>
  </conditionalFormatting>
  <conditionalFormatting sqref="B1741">
    <cfRule type="cellIs" dxfId="3164" priority="3545" stopIfTrue="1" operator="equal">
      <formula>"Adjustment to Income/Expense/Rate Base:"</formula>
    </cfRule>
  </conditionalFormatting>
  <conditionalFormatting sqref="B1742">
    <cfRule type="cellIs" dxfId="3163" priority="3544" stopIfTrue="1" operator="equal">
      <formula>"Adjustment to Income/Expense/Rate Base:"</formula>
    </cfRule>
  </conditionalFormatting>
  <conditionalFormatting sqref="B1741">
    <cfRule type="cellIs" dxfId="3162" priority="3543" stopIfTrue="1" operator="equal">
      <formula>"Adjustment to Income/Expense/Rate Base:"</formula>
    </cfRule>
  </conditionalFormatting>
  <conditionalFormatting sqref="B1743">
    <cfRule type="cellIs" dxfId="3161" priority="3542" stopIfTrue="1" operator="equal">
      <formula>"Adjustment to Income/Expense/Rate Base:"</formula>
    </cfRule>
  </conditionalFormatting>
  <conditionalFormatting sqref="B1742">
    <cfRule type="cellIs" dxfId="3160" priority="3541" stopIfTrue="1" operator="equal">
      <formula>"Adjustment to Income/Expense/Rate Base:"</formula>
    </cfRule>
  </conditionalFormatting>
  <conditionalFormatting sqref="B1743">
    <cfRule type="cellIs" dxfId="3159" priority="3540" stopIfTrue="1" operator="equal">
      <formula>"Adjustment to Income/Expense/Rate Base:"</formula>
    </cfRule>
  </conditionalFormatting>
  <conditionalFormatting sqref="B1742">
    <cfRule type="cellIs" dxfId="3158" priority="3539" stopIfTrue="1" operator="equal">
      <formula>"Adjustment to Income/Expense/Rate Base:"</formula>
    </cfRule>
  </conditionalFormatting>
  <conditionalFormatting sqref="B1744">
    <cfRule type="cellIs" dxfId="3157" priority="3538" stopIfTrue="1" operator="equal">
      <formula>"Adjustment to Income/Expense/Rate Base:"</formula>
    </cfRule>
  </conditionalFormatting>
  <conditionalFormatting sqref="B1743">
    <cfRule type="cellIs" dxfId="3156" priority="3537" stopIfTrue="1" operator="equal">
      <formula>"Adjustment to Income/Expense/Rate Base:"</formula>
    </cfRule>
  </conditionalFormatting>
  <conditionalFormatting sqref="B1741">
    <cfRule type="cellIs" dxfId="3155" priority="3536" stopIfTrue="1" operator="equal">
      <formula>"Adjustment to Income/Expense/Rate Base:"</formula>
    </cfRule>
  </conditionalFormatting>
  <conditionalFormatting sqref="B1740">
    <cfRule type="cellIs" dxfId="3154" priority="3535" stopIfTrue="1" operator="equal">
      <formula>"Adjustment to Income/Expense/Rate Base:"</formula>
    </cfRule>
  </conditionalFormatting>
  <conditionalFormatting sqref="B1742">
    <cfRule type="cellIs" dxfId="3153" priority="3534" stopIfTrue="1" operator="equal">
      <formula>"Adjustment to Income/Expense/Rate Base:"</formula>
    </cfRule>
  </conditionalFormatting>
  <conditionalFormatting sqref="B1741">
    <cfRule type="cellIs" dxfId="3152" priority="3533" stopIfTrue="1" operator="equal">
      <formula>"Adjustment to Income/Expense/Rate Base:"</formula>
    </cfRule>
  </conditionalFormatting>
  <conditionalFormatting sqref="B1742">
    <cfRule type="cellIs" dxfId="3151" priority="3532" stopIfTrue="1" operator="equal">
      <formula>"Adjustment to Income/Expense/Rate Base:"</formula>
    </cfRule>
  </conditionalFormatting>
  <conditionalFormatting sqref="B1741">
    <cfRule type="cellIs" dxfId="3150" priority="3531" stopIfTrue="1" operator="equal">
      <formula>"Adjustment to Income/Expense/Rate Base:"</formula>
    </cfRule>
  </conditionalFormatting>
  <conditionalFormatting sqref="B1743">
    <cfRule type="cellIs" dxfId="3149" priority="3530" stopIfTrue="1" operator="equal">
      <formula>"Adjustment to Income/Expense/Rate Base:"</formula>
    </cfRule>
  </conditionalFormatting>
  <conditionalFormatting sqref="B1742">
    <cfRule type="cellIs" dxfId="3148" priority="3529" stopIfTrue="1" operator="equal">
      <formula>"Adjustment to Income/Expense/Rate Base:"</formula>
    </cfRule>
  </conditionalFormatting>
  <conditionalFormatting sqref="B1743">
    <cfRule type="cellIs" dxfId="3147" priority="3528" stopIfTrue="1" operator="equal">
      <formula>"Adjustment to Income/Expense/Rate Base:"</formula>
    </cfRule>
  </conditionalFormatting>
  <conditionalFormatting sqref="B1742">
    <cfRule type="cellIs" dxfId="3146" priority="3527" stopIfTrue="1" operator="equal">
      <formula>"Adjustment to Income/Expense/Rate Base:"</formula>
    </cfRule>
  </conditionalFormatting>
  <conditionalFormatting sqref="B1744">
    <cfRule type="cellIs" dxfId="3145" priority="3526" stopIfTrue="1" operator="equal">
      <formula>"Adjustment to Income/Expense/Rate Base:"</formula>
    </cfRule>
  </conditionalFormatting>
  <conditionalFormatting sqref="B1743">
    <cfRule type="cellIs" dxfId="3144" priority="3525" stopIfTrue="1" operator="equal">
      <formula>"Adjustment to Income/Expense/Rate Base:"</formula>
    </cfRule>
  </conditionalFormatting>
  <conditionalFormatting sqref="B1744">
    <cfRule type="cellIs" dxfId="3143" priority="3524" stopIfTrue="1" operator="equal">
      <formula>"Adjustment to Income/Expense/Rate Base:"</formula>
    </cfRule>
  </conditionalFormatting>
  <conditionalFormatting sqref="B1743">
    <cfRule type="cellIs" dxfId="3142" priority="3523" stopIfTrue="1" operator="equal">
      <formula>"Adjustment to Income/Expense/Rate Base:"</formula>
    </cfRule>
  </conditionalFormatting>
  <conditionalFormatting sqref="B1744">
    <cfRule type="cellIs" dxfId="3141" priority="3521" stopIfTrue="1" operator="equal">
      <formula>"Adjustment to Income/Expense/Rate Base:"</formula>
    </cfRule>
  </conditionalFormatting>
  <conditionalFormatting sqref="B1745">
    <cfRule type="cellIs" dxfId="3140" priority="3520" stopIfTrue="1" operator="equal">
      <formula>"Adjustment to Income/Expense/Rate Base:"</formula>
    </cfRule>
  </conditionalFormatting>
  <conditionalFormatting sqref="B1726">
    <cfRule type="cellIs" dxfId="3139" priority="3519" stopIfTrue="1" operator="equal">
      <formula>"Adjustment to Income/Expense/Rate Base:"</formula>
    </cfRule>
  </conditionalFormatting>
  <conditionalFormatting sqref="B1724">
    <cfRule type="cellIs" dxfId="3138" priority="3518" stopIfTrue="1" operator="equal">
      <formula>"Adjustment to Income/Expense/Rate Base:"</formula>
    </cfRule>
  </conditionalFormatting>
  <conditionalFormatting sqref="B1736">
    <cfRule type="cellIs" dxfId="3137" priority="3517" stopIfTrue="1" operator="equal">
      <formula>"Adjustment to Income/Expense/Rate Base:"</formula>
    </cfRule>
  </conditionalFormatting>
  <conditionalFormatting sqref="B1735">
    <cfRule type="cellIs" dxfId="3136" priority="3516" stopIfTrue="1" operator="equal">
      <formula>"Adjustment to Income/Expense/Rate Base:"</formula>
    </cfRule>
  </conditionalFormatting>
  <conditionalFormatting sqref="B1727">
    <cfRule type="cellIs" dxfId="3135" priority="3515" stopIfTrue="1" operator="equal">
      <formula>"Adjustment to Income/Expense/Rate Base:"</formula>
    </cfRule>
  </conditionalFormatting>
  <conditionalFormatting sqref="B1725">
    <cfRule type="cellIs" dxfId="3134" priority="3514" stopIfTrue="1" operator="equal">
      <formula>"Adjustment to Income/Expense/Rate Base:"</formula>
    </cfRule>
  </conditionalFormatting>
  <conditionalFormatting sqref="B1737">
    <cfRule type="cellIs" dxfId="3133" priority="3513" stopIfTrue="1" operator="equal">
      <formula>"Adjustment to Income/Expense/Rate Base:"</formula>
    </cfRule>
  </conditionalFormatting>
  <conditionalFormatting sqref="B1736">
    <cfRule type="cellIs" dxfId="3132" priority="3512" stopIfTrue="1" operator="equal">
      <formula>"Adjustment to Income/Expense/Rate Base:"</formula>
    </cfRule>
  </conditionalFormatting>
  <conditionalFormatting sqref="B1727">
    <cfRule type="cellIs" dxfId="3131" priority="3511" stopIfTrue="1" operator="equal">
      <formula>"Adjustment to Income/Expense/Rate Base:"</formula>
    </cfRule>
  </conditionalFormatting>
  <conditionalFormatting sqref="B1725">
    <cfRule type="cellIs" dxfId="3130" priority="3510" stopIfTrue="1" operator="equal">
      <formula>"Adjustment to Income/Expense/Rate Base:"</formula>
    </cfRule>
  </conditionalFormatting>
  <conditionalFormatting sqref="B1737">
    <cfRule type="cellIs" dxfId="3129" priority="3509" stopIfTrue="1" operator="equal">
      <formula>"Adjustment to Income/Expense/Rate Base:"</formula>
    </cfRule>
  </conditionalFormatting>
  <conditionalFormatting sqref="B1736">
    <cfRule type="cellIs" dxfId="3128" priority="3508" stopIfTrue="1" operator="equal">
      <formula>"Adjustment to Income/Expense/Rate Base:"</formula>
    </cfRule>
  </conditionalFormatting>
  <conditionalFormatting sqref="B1728">
    <cfRule type="cellIs" dxfId="3127" priority="3507" stopIfTrue="1" operator="equal">
      <formula>"Adjustment to Income/Expense/Rate Base:"</formula>
    </cfRule>
  </conditionalFormatting>
  <conditionalFormatting sqref="B1726">
    <cfRule type="cellIs" dxfId="3126" priority="3506" stopIfTrue="1" operator="equal">
      <formula>"Adjustment to Income/Expense/Rate Base:"</formula>
    </cfRule>
  </conditionalFormatting>
  <conditionalFormatting sqref="B1738">
    <cfRule type="cellIs" dxfId="3125" priority="3505" stopIfTrue="1" operator="equal">
      <formula>"Adjustment to Income/Expense/Rate Base:"</formula>
    </cfRule>
  </conditionalFormatting>
  <conditionalFormatting sqref="B1737">
    <cfRule type="cellIs" dxfId="3124" priority="3504" stopIfTrue="1" operator="equal">
      <formula>"Adjustment to Income/Expense/Rate Base:"</formula>
    </cfRule>
  </conditionalFormatting>
  <conditionalFormatting sqref="B1728">
    <cfRule type="cellIs" dxfId="3123" priority="3503" stopIfTrue="1" operator="equal">
      <formula>"Adjustment to Income/Expense/Rate Base:"</formula>
    </cfRule>
  </conditionalFormatting>
  <conditionalFormatting sqref="B1726">
    <cfRule type="cellIs" dxfId="3122" priority="3502" stopIfTrue="1" operator="equal">
      <formula>"Adjustment to Income/Expense/Rate Base:"</formula>
    </cfRule>
  </conditionalFormatting>
  <conditionalFormatting sqref="B1738">
    <cfRule type="cellIs" dxfId="3121" priority="3501" stopIfTrue="1" operator="equal">
      <formula>"Adjustment to Income/Expense/Rate Base:"</formula>
    </cfRule>
  </conditionalFormatting>
  <conditionalFormatting sqref="B1737">
    <cfRule type="cellIs" dxfId="3120" priority="3500" stopIfTrue="1" operator="equal">
      <formula>"Adjustment to Income/Expense/Rate Base:"</formula>
    </cfRule>
  </conditionalFormatting>
  <conditionalFormatting sqref="B1729">
    <cfRule type="cellIs" dxfId="3119" priority="3499" stopIfTrue="1" operator="equal">
      <formula>"Adjustment to Income/Expense/Rate Base:"</formula>
    </cfRule>
  </conditionalFormatting>
  <conditionalFormatting sqref="B1727">
    <cfRule type="cellIs" dxfId="3118" priority="3498" stopIfTrue="1" operator="equal">
      <formula>"Adjustment to Income/Expense/Rate Base:"</formula>
    </cfRule>
  </conditionalFormatting>
  <conditionalFormatting sqref="B1739">
    <cfRule type="cellIs" dxfId="3117" priority="3497" stopIfTrue="1" operator="equal">
      <formula>"Adjustment to Income/Expense/Rate Base:"</formula>
    </cfRule>
  </conditionalFormatting>
  <conditionalFormatting sqref="B1738">
    <cfRule type="cellIs" dxfId="3116" priority="3496" stopIfTrue="1" operator="equal">
      <formula>"Adjustment to Income/Expense/Rate Base:"</formula>
    </cfRule>
  </conditionalFormatting>
  <conditionalFormatting sqref="B1729">
    <cfRule type="cellIs" dxfId="3115" priority="3495" stopIfTrue="1" operator="equal">
      <formula>"Adjustment to Income/Expense/Rate Base:"</formula>
    </cfRule>
  </conditionalFormatting>
  <conditionalFormatting sqref="B1727">
    <cfRule type="cellIs" dxfId="3114" priority="3494" stopIfTrue="1" operator="equal">
      <formula>"Adjustment to Income/Expense/Rate Base:"</formula>
    </cfRule>
  </conditionalFormatting>
  <conditionalFormatting sqref="B1739">
    <cfRule type="cellIs" dxfId="3113" priority="3493" stopIfTrue="1" operator="equal">
      <formula>"Adjustment to Income/Expense/Rate Base:"</formula>
    </cfRule>
  </conditionalFormatting>
  <conditionalFormatting sqref="B1738">
    <cfRule type="cellIs" dxfId="3112" priority="3492" stopIfTrue="1" operator="equal">
      <formula>"Adjustment to Income/Expense/Rate Base:"</formula>
    </cfRule>
  </conditionalFormatting>
  <conditionalFormatting sqref="B1730">
    <cfRule type="cellIs" dxfId="3111" priority="3491" stopIfTrue="1" operator="equal">
      <formula>"Adjustment to Income/Expense/Rate Base:"</formula>
    </cfRule>
  </conditionalFormatting>
  <conditionalFormatting sqref="B1728">
    <cfRule type="cellIs" dxfId="3110" priority="3490" stopIfTrue="1" operator="equal">
      <formula>"Adjustment to Income/Expense/Rate Base:"</formula>
    </cfRule>
  </conditionalFormatting>
  <conditionalFormatting sqref="B1740">
    <cfRule type="cellIs" dxfId="3109" priority="3489" stopIfTrue="1" operator="equal">
      <formula>"Adjustment to Income/Expense/Rate Base:"</formula>
    </cfRule>
  </conditionalFormatting>
  <conditionalFormatting sqref="B1739">
    <cfRule type="cellIs" dxfId="3108" priority="3488" stopIfTrue="1" operator="equal">
      <formula>"Adjustment to Income/Expense/Rate Base:"</formula>
    </cfRule>
  </conditionalFormatting>
  <conditionalFormatting sqref="B1727">
    <cfRule type="cellIs" dxfId="3107" priority="3487" stopIfTrue="1" operator="equal">
      <formula>"Adjustment to Income/Expense/Rate Base:"</formula>
    </cfRule>
  </conditionalFormatting>
  <conditionalFormatting sqref="B1725">
    <cfRule type="cellIs" dxfId="3106" priority="3486" stopIfTrue="1" operator="equal">
      <formula>"Adjustment to Income/Expense/Rate Base:"</formula>
    </cfRule>
  </conditionalFormatting>
  <conditionalFormatting sqref="B1737">
    <cfRule type="cellIs" dxfId="3105" priority="3485" stopIfTrue="1" operator="equal">
      <formula>"Adjustment to Income/Expense/Rate Base:"</formula>
    </cfRule>
  </conditionalFormatting>
  <conditionalFormatting sqref="B1736">
    <cfRule type="cellIs" dxfId="3104" priority="3484" stopIfTrue="1" operator="equal">
      <formula>"Adjustment to Income/Expense/Rate Base:"</formula>
    </cfRule>
  </conditionalFormatting>
  <conditionalFormatting sqref="B1728">
    <cfRule type="cellIs" dxfId="3103" priority="3483" stopIfTrue="1" operator="equal">
      <formula>"Adjustment to Income/Expense/Rate Base:"</formula>
    </cfRule>
  </conditionalFormatting>
  <conditionalFormatting sqref="B1726">
    <cfRule type="cellIs" dxfId="3102" priority="3482" stopIfTrue="1" operator="equal">
      <formula>"Adjustment to Income/Expense/Rate Base:"</formula>
    </cfRule>
  </conditionalFormatting>
  <conditionalFormatting sqref="B1738">
    <cfRule type="cellIs" dxfId="3101" priority="3481" stopIfTrue="1" operator="equal">
      <formula>"Adjustment to Income/Expense/Rate Base:"</formula>
    </cfRule>
  </conditionalFormatting>
  <conditionalFormatting sqref="B1737">
    <cfRule type="cellIs" dxfId="3100" priority="3480" stopIfTrue="1" operator="equal">
      <formula>"Adjustment to Income/Expense/Rate Base:"</formula>
    </cfRule>
  </conditionalFormatting>
  <conditionalFormatting sqref="B1728">
    <cfRule type="cellIs" dxfId="3099" priority="3479" stopIfTrue="1" operator="equal">
      <formula>"Adjustment to Income/Expense/Rate Base:"</formula>
    </cfRule>
  </conditionalFormatting>
  <conditionalFormatting sqref="B1726">
    <cfRule type="cellIs" dxfId="3098" priority="3478" stopIfTrue="1" operator="equal">
      <formula>"Adjustment to Income/Expense/Rate Base:"</formula>
    </cfRule>
  </conditionalFormatting>
  <conditionalFormatting sqref="B1738">
    <cfRule type="cellIs" dxfId="3097" priority="3477" stopIfTrue="1" operator="equal">
      <formula>"Adjustment to Income/Expense/Rate Base:"</formula>
    </cfRule>
  </conditionalFormatting>
  <conditionalFormatting sqref="B1737">
    <cfRule type="cellIs" dxfId="3096" priority="3476" stopIfTrue="1" operator="equal">
      <formula>"Adjustment to Income/Expense/Rate Base:"</formula>
    </cfRule>
  </conditionalFormatting>
  <conditionalFormatting sqref="B1729">
    <cfRule type="cellIs" dxfId="3095" priority="3475" stopIfTrue="1" operator="equal">
      <formula>"Adjustment to Income/Expense/Rate Base:"</formula>
    </cfRule>
  </conditionalFormatting>
  <conditionalFormatting sqref="B1727">
    <cfRule type="cellIs" dxfId="3094" priority="3474" stopIfTrue="1" operator="equal">
      <formula>"Adjustment to Income/Expense/Rate Base:"</formula>
    </cfRule>
  </conditionalFormatting>
  <conditionalFormatting sqref="B1739">
    <cfRule type="cellIs" dxfId="3093" priority="3473" stopIfTrue="1" operator="equal">
      <formula>"Adjustment to Income/Expense/Rate Base:"</formula>
    </cfRule>
  </conditionalFormatting>
  <conditionalFormatting sqref="B1738">
    <cfRule type="cellIs" dxfId="3092" priority="3472" stopIfTrue="1" operator="equal">
      <formula>"Adjustment to Income/Expense/Rate Base:"</formula>
    </cfRule>
  </conditionalFormatting>
  <conditionalFormatting sqref="B1729">
    <cfRule type="cellIs" dxfId="3091" priority="3471" stopIfTrue="1" operator="equal">
      <formula>"Adjustment to Income/Expense/Rate Base:"</formula>
    </cfRule>
  </conditionalFormatting>
  <conditionalFormatting sqref="B1727">
    <cfRule type="cellIs" dxfId="3090" priority="3470" stopIfTrue="1" operator="equal">
      <formula>"Adjustment to Income/Expense/Rate Base:"</formula>
    </cfRule>
  </conditionalFormatting>
  <conditionalFormatting sqref="B1739">
    <cfRule type="cellIs" dxfId="3089" priority="3469" stopIfTrue="1" operator="equal">
      <formula>"Adjustment to Income/Expense/Rate Base:"</formula>
    </cfRule>
  </conditionalFormatting>
  <conditionalFormatting sqref="B1738">
    <cfRule type="cellIs" dxfId="3088" priority="3468" stopIfTrue="1" operator="equal">
      <formula>"Adjustment to Income/Expense/Rate Base:"</formula>
    </cfRule>
  </conditionalFormatting>
  <conditionalFormatting sqref="B1730">
    <cfRule type="cellIs" dxfId="3087" priority="3467" stopIfTrue="1" operator="equal">
      <formula>"Adjustment to Income/Expense/Rate Base:"</formula>
    </cfRule>
  </conditionalFormatting>
  <conditionalFormatting sqref="B1728">
    <cfRule type="cellIs" dxfId="3086" priority="3466" stopIfTrue="1" operator="equal">
      <formula>"Adjustment to Income/Expense/Rate Base:"</formula>
    </cfRule>
  </conditionalFormatting>
  <conditionalFormatting sqref="B1740">
    <cfRule type="cellIs" dxfId="3085" priority="3465" stopIfTrue="1" operator="equal">
      <formula>"Adjustment to Income/Expense/Rate Base:"</formula>
    </cfRule>
  </conditionalFormatting>
  <conditionalFormatting sqref="B1739">
    <cfRule type="cellIs" dxfId="3084" priority="3464" stopIfTrue="1" operator="equal">
      <formula>"Adjustment to Income/Expense/Rate Base:"</formula>
    </cfRule>
  </conditionalFormatting>
  <conditionalFormatting sqref="B1730">
    <cfRule type="cellIs" dxfId="3083" priority="3463" stopIfTrue="1" operator="equal">
      <formula>"Adjustment to Income/Expense/Rate Base:"</formula>
    </cfRule>
  </conditionalFormatting>
  <conditionalFormatting sqref="B1728">
    <cfRule type="cellIs" dxfId="3082" priority="3462" stopIfTrue="1" operator="equal">
      <formula>"Adjustment to Income/Expense/Rate Base:"</formula>
    </cfRule>
  </conditionalFormatting>
  <conditionalFormatting sqref="B1740">
    <cfRule type="cellIs" dxfId="3081" priority="3461" stopIfTrue="1" operator="equal">
      <formula>"Adjustment to Income/Expense/Rate Base:"</formula>
    </cfRule>
  </conditionalFormatting>
  <conditionalFormatting sqref="B1739">
    <cfRule type="cellIs" dxfId="3080" priority="3460" stopIfTrue="1" operator="equal">
      <formula>"Adjustment to Income/Expense/Rate Base:"</formula>
    </cfRule>
  </conditionalFormatting>
  <conditionalFormatting sqref="B1731">
    <cfRule type="cellIs" dxfId="3079" priority="3459" stopIfTrue="1" operator="equal">
      <formula>"Adjustment to Income/Expense/Rate Base:"</formula>
    </cfRule>
  </conditionalFormatting>
  <conditionalFormatting sqref="B1729">
    <cfRule type="cellIs" dxfId="3078" priority="3458" stopIfTrue="1" operator="equal">
      <formula>"Adjustment to Income/Expense/Rate Base:"</formula>
    </cfRule>
  </conditionalFormatting>
  <conditionalFormatting sqref="B1741">
    <cfRule type="cellIs" dxfId="3077" priority="3457" stopIfTrue="1" operator="equal">
      <formula>"Adjustment to Income/Expense/Rate Base:"</formula>
    </cfRule>
  </conditionalFormatting>
  <conditionalFormatting sqref="B1740">
    <cfRule type="cellIs" dxfId="3076" priority="3456" stopIfTrue="1" operator="equal">
      <formula>"Adjustment to Income/Expense/Rate Base:"</formula>
    </cfRule>
  </conditionalFormatting>
  <conditionalFormatting sqref="B1738">
    <cfRule type="cellIs" dxfId="3075" priority="3455" stopIfTrue="1" operator="equal">
      <formula>"Adjustment to Income/Expense/Rate Base:"</formula>
    </cfRule>
  </conditionalFormatting>
  <conditionalFormatting sqref="B1737">
    <cfRule type="cellIs" dxfId="3074" priority="3454" stopIfTrue="1" operator="equal">
      <formula>"Adjustment to Income/Expense/Rate Base:"</formula>
    </cfRule>
  </conditionalFormatting>
  <conditionalFormatting sqref="B1739">
    <cfRule type="cellIs" dxfId="3073" priority="3453" stopIfTrue="1" operator="equal">
      <formula>"Adjustment to Income/Expense/Rate Base:"</formula>
    </cfRule>
  </conditionalFormatting>
  <conditionalFormatting sqref="B1738">
    <cfRule type="cellIs" dxfId="3072" priority="3452" stopIfTrue="1" operator="equal">
      <formula>"Adjustment to Income/Expense/Rate Base:"</formula>
    </cfRule>
  </conditionalFormatting>
  <conditionalFormatting sqref="B1739">
    <cfRule type="cellIs" dxfId="3071" priority="3451" stopIfTrue="1" operator="equal">
      <formula>"Adjustment to Income/Expense/Rate Base:"</formula>
    </cfRule>
  </conditionalFormatting>
  <conditionalFormatting sqref="B1738">
    <cfRule type="cellIs" dxfId="3070" priority="3450" stopIfTrue="1" operator="equal">
      <formula>"Adjustment to Income/Expense/Rate Base:"</formula>
    </cfRule>
  </conditionalFormatting>
  <conditionalFormatting sqref="B1740">
    <cfRule type="cellIs" dxfId="3069" priority="3449" stopIfTrue="1" operator="equal">
      <formula>"Adjustment to Income/Expense/Rate Base:"</formula>
    </cfRule>
  </conditionalFormatting>
  <conditionalFormatting sqref="B1739">
    <cfRule type="cellIs" dxfId="3068" priority="3448" stopIfTrue="1" operator="equal">
      <formula>"Adjustment to Income/Expense/Rate Base:"</formula>
    </cfRule>
  </conditionalFormatting>
  <conditionalFormatting sqref="B1740">
    <cfRule type="cellIs" dxfId="3067" priority="3447" stopIfTrue="1" operator="equal">
      <formula>"Adjustment to Income/Expense/Rate Base:"</formula>
    </cfRule>
  </conditionalFormatting>
  <conditionalFormatting sqref="B1739">
    <cfRule type="cellIs" dxfId="3066" priority="3446" stopIfTrue="1" operator="equal">
      <formula>"Adjustment to Income/Expense/Rate Base:"</formula>
    </cfRule>
  </conditionalFormatting>
  <conditionalFormatting sqref="B1741">
    <cfRule type="cellIs" dxfId="3065" priority="3445" stopIfTrue="1" operator="equal">
      <formula>"Adjustment to Income/Expense/Rate Base:"</formula>
    </cfRule>
  </conditionalFormatting>
  <conditionalFormatting sqref="B1740">
    <cfRule type="cellIs" dxfId="3064" priority="3444" stopIfTrue="1" operator="equal">
      <formula>"Adjustment to Income/Expense/Rate Base:"</formula>
    </cfRule>
  </conditionalFormatting>
  <conditionalFormatting sqref="B1741">
    <cfRule type="cellIs" dxfId="3063" priority="3443" stopIfTrue="1" operator="equal">
      <formula>"Adjustment to Income/Expense/Rate Base:"</formula>
    </cfRule>
  </conditionalFormatting>
  <conditionalFormatting sqref="B1740">
    <cfRule type="cellIs" dxfId="3062" priority="3442" stopIfTrue="1" operator="equal">
      <formula>"Adjustment to Income/Expense/Rate Base:"</formula>
    </cfRule>
  </conditionalFormatting>
  <conditionalFormatting sqref="B1742">
    <cfRule type="cellIs" dxfId="3061" priority="3441" stopIfTrue="1" operator="equal">
      <formula>"Adjustment to Income/Expense/Rate Base:"</formula>
    </cfRule>
  </conditionalFormatting>
  <conditionalFormatting sqref="B1741">
    <cfRule type="cellIs" dxfId="3060" priority="3440" stopIfTrue="1" operator="equal">
      <formula>"Adjustment to Income/Expense/Rate Base:"</formula>
    </cfRule>
  </conditionalFormatting>
  <conditionalFormatting sqref="B1739">
    <cfRule type="cellIs" dxfId="3059" priority="3439" stopIfTrue="1" operator="equal">
      <formula>"Adjustment to Income/Expense/Rate Base:"</formula>
    </cfRule>
  </conditionalFormatting>
  <conditionalFormatting sqref="B1738">
    <cfRule type="cellIs" dxfId="3058" priority="3438" stopIfTrue="1" operator="equal">
      <formula>"Adjustment to Income/Expense/Rate Base:"</formula>
    </cfRule>
  </conditionalFormatting>
  <conditionalFormatting sqref="B1740">
    <cfRule type="cellIs" dxfId="3057" priority="3437" stopIfTrue="1" operator="equal">
      <formula>"Adjustment to Income/Expense/Rate Base:"</formula>
    </cfRule>
  </conditionalFormatting>
  <conditionalFormatting sqref="B1739">
    <cfRule type="cellIs" dxfId="3056" priority="3436" stopIfTrue="1" operator="equal">
      <formula>"Adjustment to Income/Expense/Rate Base:"</formula>
    </cfRule>
  </conditionalFormatting>
  <conditionalFormatting sqref="B1740">
    <cfRule type="cellIs" dxfId="3055" priority="3435" stopIfTrue="1" operator="equal">
      <formula>"Adjustment to Income/Expense/Rate Base:"</formula>
    </cfRule>
  </conditionalFormatting>
  <conditionalFormatting sqref="B1739">
    <cfRule type="cellIs" dxfId="3054" priority="3434" stopIfTrue="1" operator="equal">
      <formula>"Adjustment to Income/Expense/Rate Base:"</formula>
    </cfRule>
  </conditionalFormatting>
  <conditionalFormatting sqref="B1741">
    <cfRule type="cellIs" dxfId="3053" priority="3433" stopIfTrue="1" operator="equal">
      <formula>"Adjustment to Income/Expense/Rate Base:"</formula>
    </cfRule>
  </conditionalFormatting>
  <conditionalFormatting sqref="B1740">
    <cfRule type="cellIs" dxfId="3052" priority="3432" stopIfTrue="1" operator="equal">
      <formula>"Adjustment to Income/Expense/Rate Base:"</formula>
    </cfRule>
  </conditionalFormatting>
  <conditionalFormatting sqref="B1741">
    <cfRule type="cellIs" dxfId="3051" priority="3431" stopIfTrue="1" operator="equal">
      <formula>"Adjustment to Income/Expense/Rate Base:"</formula>
    </cfRule>
  </conditionalFormatting>
  <conditionalFormatting sqref="B1740">
    <cfRule type="cellIs" dxfId="3050" priority="3430" stopIfTrue="1" operator="equal">
      <formula>"Adjustment to Income/Expense/Rate Base:"</formula>
    </cfRule>
  </conditionalFormatting>
  <conditionalFormatting sqref="B1742">
    <cfRule type="cellIs" dxfId="3049" priority="3429" stopIfTrue="1" operator="equal">
      <formula>"Adjustment to Income/Expense/Rate Base:"</formula>
    </cfRule>
  </conditionalFormatting>
  <conditionalFormatting sqref="B1741">
    <cfRule type="cellIs" dxfId="3048" priority="3428" stopIfTrue="1" operator="equal">
      <formula>"Adjustment to Income/Expense/Rate Base:"</formula>
    </cfRule>
  </conditionalFormatting>
  <conditionalFormatting sqref="B1742">
    <cfRule type="cellIs" dxfId="3047" priority="3427" stopIfTrue="1" operator="equal">
      <formula>"Adjustment to Income/Expense/Rate Base:"</formula>
    </cfRule>
  </conditionalFormatting>
  <conditionalFormatting sqref="B1741">
    <cfRule type="cellIs" dxfId="3046" priority="3426" stopIfTrue="1" operator="equal">
      <formula>"Adjustment to Income/Expense/Rate Base:"</formula>
    </cfRule>
  </conditionalFormatting>
  <conditionalFormatting sqref="B1743">
    <cfRule type="cellIs" dxfId="3045" priority="3425" stopIfTrue="1" operator="equal">
      <formula>"Adjustment to Income/Expense/Rate Base:"</formula>
    </cfRule>
  </conditionalFormatting>
  <conditionalFormatting sqref="B1742">
    <cfRule type="cellIs" dxfId="3044" priority="3424" stopIfTrue="1" operator="equal">
      <formula>"Adjustment to Income/Expense/Rate Base:"</formula>
    </cfRule>
  </conditionalFormatting>
  <conditionalFormatting sqref="B1740">
    <cfRule type="cellIs" dxfId="3043" priority="3422" stopIfTrue="1" operator="equal">
      <formula>"Adjustment to Income/Expense/Rate Base:"</formula>
    </cfRule>
  </conditionalFormatting>
  <conditionalFormatting sqref="B1740">
    <cfRule type="cellIs" dxfId="3042" priority="3421" stopIfTrue="1" operator="equal">
      <formula>"Adjustment to Income/Expense/Rate Base:"</formula>
    </cfRule>
  </conditionalFormatting>
  <conditionalFormatting sqref="B1741">
    <cfRule type="cellIs" dxfId="3041" priority="3420" stopIfTrue="1" operator="equal">
      <formula>"Adjustment to Income/Expense/Rate Base:"</formula>
    </cfRule>
  </conditionalFormatting>
  <conditionalFormatting sqref="B1740">
    <cfRule type="cellIs" dxfId="3040" priority="3419" stopIfTrue="1" operator="equal">
      <formula>"Adjustment to Income/Expense/Rate Base:"</formula>
    </cfRule>
  </conditionalFormatting>
  <conditionalFormatting sqref="B1740">
    <cfRule type="cellIs" dxfId="3039" priority="3418" stopIfTrue="1" operator="equal">
      <formula>"Adjustment to Income/Expense/Rate Base:"</formula>
    </cfRule>
  </conditionalFormatting>
  <conditionalFormatting sqref="B1740">
    <cfRule type="cellIs" dxfId="3038" priority="3417" stopIfTrue="1" operator="equal">
      <formula>"Adjustment to Income/Expense/Rate Base:"</formula>
    </cfRule>
  </conditionalFormatting>
  <conditionalFormatting sqref="B1741">
    <cfRule type="cellIs" dxfId="3037" priority="3416" stopIfTrue="1" operator="equal">
      <formula>"Adjustment to Income/Expense/Rate Base:"</formula>
    </cfRule>
  </conditionalFormatting>
  <conditionalFormatting sqref="B1740">
    <cfRule type="cellIs" dxfId="3036" priority="3415" stopIfTrue="1" operator="equal">
      <formula>"Adjustment to Income/Expense/Rate Base:"</formula>
    </cfRule>
  </conditionalFormatting>
  <conditionalFormatting sqref="B1741">
    <cfRule type="cellIs" dxfId="3035" priority="3414" stopIfTrue="1" operator="equal">
      <formula>"Adjustment to Income/Expense/Rate Base:"</formula>
    </cfRule>
  </conditionalFormatting>
  <conditionalFormatting sqref="B1740">
    <cfRule type="cellIs" dxfId="3034" priority="3413" stopIfTrue="1" operator="equal">
      <formula>"Adjustment to Income/Expense/Rate Base:"</formula>
    </cfRule>
  </conditionalFormatting>
  <conditionalFormatting sqref="B1742">
    <cfRule type="cellIs" dxfId="3033" priority="3412" stopIfTrue="1" operator="equal">
      <formula>"Adjustment to Income/Expense/Rate Base:"</formula>
    </cfRule>
  </conditionalFormatting>
  <conditionalFormatting sqref="B1741">
    <cfRule type="cellIs" dxfId="3032" priority="3411" stopIfTrue="1" operator="equal">
      <formula>"Adjustment to Income/Expense/Rate Base:"</formula>
    </cfRule>
  </conditionalFormatting>
  <conditionalFormatting sqref="B1740">
    <cfRule type="cellIs" dxfId="3031" priority="3410" stopIfTrue="1" operator="equal">
      <formula>"Adjustment to Income/Expense/Rate Base:"</formula>
    </cfRule>
  </conditionalFormatting>
  <conditionalFormatting sqref="B1740">
    <cfRule type="cellIs" dxfId="3030" priority="3409" stopIfTrue="1" operator="equal">
      <formula>"Adjustment to Income/Expense/Rate Base:"</formula>
    </cfRule>
  </conditionalFormatting>
  <conditionalFormatting sqref="B1741">
    <cfRule type="cellIs" dxfId="3029" priority="3408" stopIfTrue="1" operator="equal">
      <formula>"Adjustment to Income/Expense/Rate Base:"</formula>
    </cfRule>
  </conditionalFormatting>
  <conditionalFormatting sqref="B1740">
    <cfRule type="cellIs" dxfId="3028" priority="3407" stopIfTrue="1" operator="equal">
      <formula>"Adjustment to Income/Expense/Rate Base:"</formula>
    </cfRule>
  </conditionalFormatting>
  <conditionalFormatting sqref="B1741">
    <cfRule type="cellIs" dxfId="3027" priority="3406" stopIfTrue="1" operator="equal">
      <formula>"Adjustment to Income/Expense/Rate Base:"</formula>
    </cfRule>
  </conditionalFormatting>
  <conditionalFormatting sqref="B1740">
    <cfRule type="cellIs" dxfId="3026" priority="3405" stopIfTrue="1" operator="equal">
      <formula>"Adjustment to Income/Expense/Rate Base:"</formula>
    </cfRule>
  </conditionalFormatting>
  <conditionalFormatting sqref="B1742">
    <cfRule type="cellIs" dxfId="3025" priority="3404" stopIfTrue="1" operator="equal">
      <formula>"Adjustment to Income/Expense/Rate Base:"</formula>
    </cfRule>
  </conditionalFormatting>
  <conditionalFormatting sqref="B1741">
    <cfRule type="cellIs" dxfId="3024" priority="3403" stopIfTrue="1" operator="equal">
      <formula>"Adjustment to Income/Expense/Rate Base:"</formula>
    </cfRule>
  </conditionalFormatting>
  <conditionalFormatting sqref="B1742">
    <cfRule type="cellIs" dxfId="3023" priority="3402" stopIfTrue="1" operator="equal">
      <formula>"Adjustment to Income/Expense/Rate Base:"</formula>
    </cfRule>
  </conditionalFormatting>
  <conditionalFormatting sqref="B1741">
    <cfRule type="cellIs" dxfId="3022" priority="3401" stopIfTrue="1" operator="equal">
      <formula>"Adjustment to Income/Expense/Rate Base:"</formula>
    </cfRule>
  </conditionalFormatting>
  <conditionalFormatting sqref="B1743">
    <cfRule type="cellIs" dxfId="3021" priority="3400" stopIfTrue="1" operator="equal">
      <formula>"Adjustment to Income/Expense/Rate Base:"</formula>
    </cfRule>
  </conditionalFormatting>
  <conditionalFormatting sqref="B1742">
    <cfRule type="cellIs" dxfId="3020" priority="3399" stopIfTrue="1" operator="equal">
      <formula>"Adjustment to Income/Expense/Rate Base:"</formula>
    </cfRule>
  </conditionalFormatting>
  <conditionalFormatting sqref="B1740">
    <cfRule type="cellIs" dxfId="3019" priority="3398" stopIfTrue="1" operator="equal">
      <formula>"Adjustment to Income/Expense/Rate Base:"</formula>
    </cfRule>
  </conditionalFormatting>
  <conditionalFormatting sqref="B1741">
    <cfRule type="cellIs" dxfId="3018" priority="3397" stopIfTrue="1" operator="equal">
      <formula>"Adjustment to Income/Expense/Rate Base:"</formula>
    </cfRule>
  </conditionalFormatting>
  <conditionalFormatting sqref="B1740">
    <cfRule type="cellIs" dxfId="3017" priority="3396" stopIfTrue="1" operator="equal">
      <formula>"Adjustment to Income/Expense/Rate Base:"</formula>
    </cfRule>
  </conditionalFormatting>
  <conditionalFormatting sqref="B1741">
    <cfRule type="cellIs" dxfId="3016" priority="3395" stopIfTrue="1" operator="equal">
      <formula>"Adjustment to Income/Expense/Rate Base:"</formula>
    </cfRule>
  </conditionalFormatting>
  <conditionalFormatting sqref="B1740">
    <cfRule type="cellIs" dxfId="3015" priority="3394" stopIfTrue="1" operator="equal">
      <formula>"Adjustment to Income/Expense/Rate Base:"</formula>
    </cfRule>
  </conditionalFormatting>
  <conditionalFormatting sqref="B1742">
    <cfRule type="cellIs" dxfId="3014" priority="3393" stopIfTrue="1" operator="equal">
      <formula>"Adjustment to Income/Expense/Rate Base:"</formula>
    </cfRule>
  </conditionalFormatting>
  <conditionalFormatting sqref="B1741">
    <cfRule type="cellIs" dxfId="3013" priority="3392" stopIfTrue="1" operator="equal">
      <formula>"Adjustment to Income/Expense/Rate Base:"</formula>
    </cfRule>
  </conditionalFormatting>
  <conditionalFormatting sqref="B1742">
    <cfRule type="cellIs" dxfId="3012" priority="3391" stopIfTrue="1" operator="equal">
      <formula>"Adjustment to Income/Expense/Rate Base:"</formula>
    </cfRule>
  </conditionalFormatting>
  <conditionalFormatting sqref="B1741">
    <cfRule type="cellIs" dxfId="3011" priority="3390" stopIfTrue="1" operator="equal">
      <formula>"Adjustment to Income/Expense/Rate Base:"</formula>
    </cfRule>
  </conditionalFormatting>
  <conditionalFormatting sqref="B1743">
    <cfRule type="cellIs" dxfId="3010" priority="3389" stopIfTrue="1" operator="equal">
      <formula>"Adjustment to Income/Expense/Rate Base:"</formula>
    </cfRule>
  </conditionalFormatting>
  <conditionalFormatting sqref="B1742">
    <cfRule type="cellIs" dxfId="3009" priority="3388" stopIfTrue="1" operator="equal">
      <formula>"Adjustment to Income/Expense/Rate Base:"</formula>
    </cfRule>
  </conditionalFormatting>
  <conditionalFormatting sqref="B1743">
    <cfRule type="cellIs" dxfId="3008" priority="3387" stopIfTrue="1" operator="equal">
      <formula>"Adjustment to Income/Expense/Rate Base:"</formula>
    </cfRule>
  </conditionalFormatting>
  <conditionalFormatting sqref="B1742">
    <cfRule type="cellIs" dxfId="3007" priority="3386" stopIfTrue="1" operator="equal">
      <formula>"Adjustment to Income/Expense/Rate Base:"</formula>
    </cfRule>
  </conditionalFormatting>
  <conditionalFormatting sqref="B1744">
    <cfRule type="cellIs" dxfId="3006" priority="3385" stopIfTrue="1" operator="equal">
      <formula>"Adjustment to Income/Expense/Rate Base:"</formula>
    </cfRule>
  </conditionalFormatting>
  <conditionalFormatting sqref="B1743">
    <cfRule type="cellIs" dxfId="3005" priority="3384" stopIfTrue="1" operator="equal">
      <formula>"Adjustment to Income/Expense/Rate Base:"</formula>
    </cfRule>
  </conditionalFormatting>
  <conditionalFormatting sqref="B1740">
    <cfRule type="cellIs" dxfId="3004" priority="3382" stopIfTrue="1" operator="equal">
      <formula>"Adjustment to Income/Expense/Rate Base:"</formula>
    </cfRule>
  </conditionalFormatting>
  <conditionalFormatting sqref="B1740">
    <cfRule type="cellIs" dxfId="3003" priority="3381" stopIfTrue="1" operator="equal">
      <formula>"Adjustment to Income/Expense/Rate Base:"</formula>
    </cfRule>
  </conditionalFormatting>
  <conditionalFormatting sqref="B1740">
    <cfRule type="cellIs" dxfId="3002" priority="3380" stopIfTrue="1" operator="equal">
      <formula>"Adjustment to Income/Expense/Rate Base:"</formula>
    </cfRule>
  </conditionalFormatting>
  <conditionalFormatting sqref="B1741">
    <cfRule type="cellIs" dxfId="3001" priority="3379" stopIfTrue="1" operator="equal">
      <formula>"Adjustment to Income/Expense/Rate Base:"</formula>
    </cfRule>
  </conditionalFormatting>
  <conditionalFormatting sqref="B1740">
    <cfRule type="cellIs" dxfId="3000" priority="3378" stopIfTrue="1" operator="equal">
      <formula>"Adjustment to Income/Expense/Rate Base:"</formula>
    </cfRule>
  </conditionalFormatting>
  <conditionalFormatting sqref="B1740">
    <cfRule type="cellIs" dxfId="2999" priority="3377" stopIfTrue="1" operator="equal">
      <formula>"Adjustment to Income/Expense/Rate Base:"</formula>
    </cfRule>
  </conditionalFormatting>
  <conditionalFormatting sqref="B1740">
    <cfRule type="cellIs" dxfId="2998" priority="3376" stopIfTrue="1" operator="equal">
      <formula>"Adjustment to Income/Expense/Rate Base:"</formula>
    </cfRule>
  </conditionalFormatting>
  <conditionalFormatting sqref="B1741">
    <cfRule type="cellIs" dxfId="2997" priority="3375" stopIfTrue="1" operator="equal">
      <formula>"Adjustment to Income/Expense/Rate Base:"</formula>
    </cfRule>
  </conditionalFormatting>
  <conditionalFormatting sqref="B1740">
    <cfRule type="cellIs" dxfId="2996" priority="3374" stopIfTrue="1" operator="equal">
      <formula>"Adjustment to Income/Expense/Rate Base:"</formula>
    </cfRule>
  </conditionalFormatting>
  <conditionalFormatting sqref="B1741">
    <cfRule type="cellIs" dxfId="2995" priority="3373" stopIfTrue="1" operator="equal">
      <formula>"Adjustment to Income/Expense/Rate Base:"</formula>
    </cfRule>
  </conditionalFormatting>
  <conditionalFormatting sqref="B1740">
    <cfRule type="cellIs" dxfId="2994" priority="3372" stopIfTrue="1" operator="equal">
      <formula>"Adjustment to Income/Expense/Rate Base:"</formula>
    </cfRule>
  </conditionalFormatting>
  <conditionalFormatting sqref="B1742">
    <cfRule type="cellIs" dxfId="2993" priority="3371" stopIfTrue="1" operator="equal">
      <formula>"Adjustment to Income/Expense/Rate Base:"</formula>
    </cfRule>
  </conditionalFormatting>
  <conditionalFormatting sqref="B1741">
    <cfRule type="cellIs" dxfId="2992" priority="3370" stopIfTrue="1" operator="equal">
      <formula>"Adjustment to Income/Expense/Rate Base:"</formula>
    </cfRule>
  </conditionalFormatting>
  <conditionalFormatting sqref="B1744">
    <cfRule type="cellIs" dxfId="2991" priority="3369" stopIfTrue="1" operator="equal">
      <formula>"Adjustment to Income/Expense/Rate Base:"</formula>
    </cfRule>
  </conditionalFormatting>
  <conditionalFormatting sqref="B1729">
    <cfRule type="cellIs" dxfId="2990" priority="3368" stopIfTrue="1" operator="equal">
      <formula>"Adjustment to Income/Expense/Rate Base:"</formula>
    </cfRule>
  </conditionalFormatting>
  <conditionalFormatting sqref="B1727">
    <cfRule type="cellIs" dxfId="2989" priority="3367" stopIfTrue="1" operator="equal">
      <formula>"Adjustment to Income/Expense/Rate Base:"</formula>
    </cfRule>
  </conditionalFormatting>
  <conditionalFormatting sqref="B1739">
    <cfRule type="cellIs" dxfId="2988" priority="3366" stopIfTrue="1" operator="equal">
      <formula>"Adjustment to Income/Expense/Rate Base:"</formula>
    </cfRule>
  </conditionalFormatting>
  <conditionalFormatting sqref="B1738">
    <cfRule type="cellIs" dxfId="2987" priority="3365" stopIfTrue="1" operator="equal">
      <formula>"Adjustment to Income/Expense/Rate Base:"</formula>
    </cfRule>
  </conditionalFormatting>
  <conditionalFormatting sqref="B1730">
    <cfRule type="cellIs" dxfId="2986" priority="3364" stopIfTrue="1" operator="equal">
      <formula>"Adjustment to Income/Expense/Rate Base:"</formula>
    </cfRule>
  </conditionalFormatting>
  <conditionalFormatting sqref="B1728">
    <cfRule type="cellIs" dxfId="2985" priority="3363" stopIfTrue="1" operator="equal">
      <formula>"Adjustment to Income/Expense/Rate Base:"</formula>
    </cfRule>
  </conditionalFormatting>
  <conditionalFormatting sqref="B1740">
    <cfRule type="cellIs" dxfId="2984" priority="3362" stopIfTrue="1" operator="equal">
      <formula>"Adjustment to Income/Expense/Rate Base:"</formula>
    </cfRule>
  </conditionalFormatting>
  <conditionalFormatting sqref="B1739">
    <cfRule type="cellIs" dxfId="2983" priority="3361" stopIfTrue="1" operator="equal">
      <formula>"Adjustment to Income/Expense/Rate Base:"</formula>
    </cfRule>
  </conditionalFormatting>
  <conditionalFormatting sqref="B1730">
    <cfRule type="cellIs" dxfId="2982" priority="3360" stopIfTrue="1" operator="equal">
      <formula>"Adjustment to Income/Expense/Rate Base:"</formula>
    </cfRule>
  </conditionalFormatting>
  <conditionalFormatting sqref="B1728">
    <cfRule type="cellIs" dxfId="2981" priority="3359" stopIfTrue="1" operator="equal">
      <formula>"Adjustment to Income/Expense/Rate Base:"</formula>
    </cfRule>
  </conditionalFormatting>
  <conditionalFormatting sqref="B1740">
    <cfRule type="cellIs" dxfId="2980" priority="3358" stopIfTrue="1" operator="equal">
      <formula>"Adjustment to Income/Expense/Rate Base:"</formula>
    </cfRule>
  </conditionalFormatting>
  <conditionalFormatting sqref="B1739">
    <cfRule type="cellIs" dxfId="2979" priority="3357" stopIfTrue="1" operator="equal">
      <formula>"Adjustment to Income/Expense/Rate Base:"</formula>
    </cfRule>
  </conditionalFormatting>
  <conditionalFormatting sqref="B1731">
    <cfRule type="cellIs" dxfId="2978" priority="3356" stopIfTrue="1" operator="equal">
      <formula>"Adjustment to Income/Expense/Rate Base:"</formula>
    </cfRule>
  </conditionalFormatting>
  <conditionalFormatting sqref="B1729">
    <cfRule type="cellIs" dxfId="2977" priority="3355" stopIfTrue="1" operator="equal">
      <formula>"Adjustment to Income/Expense/Rate Base:"</formula>
    </cfRule>
  </conditionalFormatting>
  <conditionalFormatting sqref="B1741">
    <cfRule type="cellIs" dxfId="2976" priority="3354" stopIfTrue="1" operator="equal">
      <formula>"Adjustment to Income/Expense/Rate Base:"</formula>
    </cfRule>
  </conditionalFormatting>
  <conditionalFormatting sqref="B1740">
    <cfRule type="cellIs" dxfId="2975" priority="3353" stopIfTrue="1" operator="equal">
      <formula>"Adjustment to Income/Expense/Rate Base:"</formula>
    </cfRule>
  </conditionalFormatting>
  <conditionalFormatting sqref="B1731">
    <cfRule type="cellIs" dxfId="2974" priority="3352" stopIfTrue="1" operator="equal">
      <formula>"Adjustment to Income/Expense/Rate Base:"</formula>
    </cfRule>
  </conditionalFormatting>
  <conditionalFormatting sqref="B1729">
    <cfRule type="cellIs" dxfId="2973" priority="3351" stopIfTrue="1" operator="equal">
      <formula>"Adjustment to Income/Expense/Rate Base:"</formula>
    </cfRule>
  </conditionalFormatting>
  <conditionalFormatting sqref="B1741">
    <cfRule type="cellIs" dxfId="2972" priority="3350" stopIfTrue="1" operator="equal">
      <formula>"Adjustment to Income/Expense/Rate Base:"</formula>
    </cfRule>
  </conditionalFormatting>
  <conditionalFormatting sqref="B1740">
    <cfRule type="cellIs" dxfId="2971" priority="3349" stopIfTrue="1" operator="equal">
      <formula>"Adjustment to Income/Expense/Rate Base:"</formula>
    </cfRule>
  </conditionalFormatting>
  <conditionalFormatting sqref="B1732">
    <cfRule type="cellIs" dxfId="2970" priority="3348" stopIfTrue="1" operator="equal">
      <formula>"Adjustment to Income/Expense/Rate Base:"</formula>
    </cfRule>
  </conditionalFormatting>
  <conditionalFormatting sqref="B1730">
    <cfRule type="cellIs" dxfId="2969" priority="3347" stopIfTrue="1" operator="equal">
      <formula>"Adjustment to Income/Expense/Rate Base:"</formula>
    </cfRule>
  </conditionalFormatting>
  <conditionalFormatting sqref="B1742">
    <cfRule type="cellIs" dxfId="2968" priority="3346" stopIfTrue="1" operator="equal">
      <formula>"Adjustment to Income/Expense/Rate Base:"</formula>
    </cfRule>
  </conditionalFormatting>
  <conditionalFormatting sqref="B1741">
    <cfRule type="cellIs" dxfId="2967" priority="3345" stopIfTrue="1" operator="equal">
      <formula>"Adjustment to Income/Expense/Rate Base:"</formula>
    </cfRule>
  </conditionalFormatting>
  <conditionalFormatting sqref="B1732">
    <cfRule type="cellIs" dxfId="2966" priority="3344" stopIfTrue="1" operator="equal">
      <formula>"Adjustment to Income/Expense/Rate Base:"</formula>
    </cfRule>
  </conditionalFormatting>
  <conditionalFormatting sqref="B1730">
    <cfRule type="cellIs" dxfId="2965" priority="3343" stopIfTrue="1" operator="equal">
      <formula>"Adjustment to Income/Expense/Rate Base:"</formula>
    </cfRule>
  </conditionalFormatting>
  <conditionalFormatting sqref="B1742">
    <cfRule type="cellIs" dxfId="2964" priority="3342" stopIfTrue="1" operator="equal">
      <formula>"Adjustment to Income/Expense/Rate Base:"</formula>
    </cfRule>
  </conditionalFormatting>
  <conditionalFormatting sqref="B1741">
    <cfRule type="cellIs" dxfId="2963" priority="3341" stopIfTrue="1" operator="equal">
      <formula>"Adjustment to Income/Expense/Rate Base:"</formula>
    </cfRule>
  </conditionalFormatting>
  <conditionalFormatting sqref="B1733">
    <cfRule type="cellIs" dxfId="2962" priority="3340" stopIfTrue="1" operator="equal">
      <formula>"Adjustment to Income/Expense/Rate Base:"</formula>
    </cfRule>
  </conditionalFormatting>
  <conditionalFormatting sqref="B1731">
    <cfRule type="cellIs" dxfId="2961" priority="3339" stopIfTrue="1" operator="equal">
      <formula>"Adjustment to Income/Expense/Rate Base:"</formula>
    </cfRule>
  </conditionalFormatting>
  <conditionalFormatting sqref="B1743">
    <cfRule type="cellIs" dxfId="2960" priority="3338" stopIfTrue="1" operator="equal">
      <formula>"Adjustment to Income/Expense/Rate Base:"</formula>
    </cfRule>
  </conditionalFormatting>
  <conditionalFormatting sqref="B1742">
    <cfRule type="cellIs" dxfId="2959" priority="3337" stopIfTrue="1" operator="equal">
      <formula>"Adjustment to Income/Expense/Rate Base:"</formula>
    </cfRule>
  </conditionalFormatting>
  <conditionalFormatting sqref="B1730">
    <cfRule type="cellIs" dxfId="2958" priority="3336" stopIfTrue="1" operator="equal">
      <formula>"Adjustment to Income/Expense/Rate Base:"</formula>
    </cfRule>
  </conditionalFormatting>
  <conditionalFormatting sqref="B1728">
    <cfRule type="cellIs" dxfId="2957" priority="3335" stopIfTrue="1" operator="equal">
      <formula>"Adjustment to Income/Expense/Rate Base:"</formula>
    </cfRule>
  </conditionalFormatting>
  <conditionalFormatting sqref="B1740">
    <cfRule type="cellIs" dxfId="2956" priority="3334" stopIfTrue="1" operator="equal">
      <formula>"Adjustment to Income/Expense/Rate Base:"</formula>
    </cfRule>
  </conditionalFormatting>
  <conditionalFormatting sqref="B1739">
    <cfRule type="cellIs" dxfId="2955" priority="3333" stopIfTrue="1" operator="equal">
      <formula>"Adjustment to Income/Expense/Rate Base:"</formula>
    </cfRule>
  </conditionalFormatting>
  <conditionalFormatting sqref="B1731">
    <cfRule type="cellIs" dxfId="2954" priority="3332" stopIfTrue="1" operator="equal">
      <formula>"Adjustment to Income/Expense/Rate Base:"</formula>
    </cfRule>
  </conditionalFormatting>
  <conditionalFormatting sqref="B1729">
    <cfRule type="cellIs" dxfId="2953" priority="3331" stopIfTrue="1" operator="equal">
      <formula>"Adjustment to Income/Expense/Rate Base:"</formula>
    </cfRule>
  </conditionalFormatting>
  <conditionalFormatting sqref="B1741">
    <cfRule type="cellIs" dxfId="2952" priority="3330" stopIfTrue="1" operator="equal">
      <formula>"Adjustment to Income/Expense/Rate Base:"</formula>
    </cfRule>
  </conditionalFormatting>
  <conditionalFormatting sqref="B1740">
    <cfRule type="cellIs" dxfId="2951" priority="3329" stopIfTrue="1" operator="equal">
      <formula>"Adjustment to Income/Expense/Rate Base:"</formula>
    </cfRule>
  </conditionalFormatting>
  <conditionalFormatting sqref="B1731">
    <cfRule type="cellIs" dxfId="2950" priority="3328" stopIfTrue="1" operator="equal">
      <formula>"Adjustment to Income/Expense/Rate Base:"</formula>
    </cfRule>
  </conditionalFormatting>
  <conditionalFormatting sqref="B1729">
    <cfRule type="cellIs" dxfId="2949" priority="3327" stopIfTrue="1" operator="equal">
      <formula>"Adjustment to Income/Expense/Rate Base:"</formula>
    </cfRule>
  </conditionalFormatting>
  <conditionalFormatting sqref="B1741">
    <cfRule type="cellIs" dxfId="2948" priority="3326" stopIfTrue="1" operator="equal">
      <formula>"Adjustment to Income/Expense/Rate Base:"</formula>
    </cfRule>
  </conditionalFormatting>
  <conditionalFormatting sqref="B1740">
    <cfRule type="cellIs" dxfId="2947" priority="3325" stopIfTrue="1" operator="equal">
      <formula>"Adjustment to Income/Expense/Rate Base:"</formula>
    </cfRule>
  </conditionalFormatting>
  <conditionalFormatting sqref="B1732">
    <cfRule type="cellIs" dxfId="2946" priority="3324" stopIfTrue="1" operator="equal">
      <formula>"Adjustment to Income/Expense/Rate Base:"</formula>
    </cfRule>
  </conditionalFormatting>
  <conditionalFormatting sqref="B1730">
    <cfRule type="cellIs" dxfId="2945" priority="3323" stopIfTrue="1" operator="equal">
      <formula>"Adjustment to Income/Expense/Rate Base:"</formula>
    </cfRule>
  </conditionalFormatting>
  <conditionalFormatting sqref="B1742">
    <cfRule type="cellIs" dxfId="2944" priority="3322" stopIfTrue="1" operator="equal">
      <formula>"Adjustment to Income/Expense/Rate Base:"</formula>
    </cfRule>
  </conditionalFormatting>
  <conditionalFormatting sqref="B1741">
    <cfRule type="cellIs" dxfId="2943" priority="3321" stopIfTrue="1" operator="equal">
      <formula>"Adjustment to Income/Expense/Rate Base:"</formula>
    </cfRule>
  </conditionalFormatting>
  <conditionalFormatting sqref="B1732">
    <cfRule type="cellIs" dxfId="2942" priority="3320" stopIfTrue="1" operator="equal">
      <formula>"Adjustment to Income/Expense/Rate Base:"</formula>
    </cfRule>
  </conditionalFormatting>
  <conditionalFormatting sqref="B1730">
    <cfRule type="cellIs" dxfId="2941" priority="3319" stopIfTrue="1" operator="equal">
      <formula>"Adjustment to Income/Expense/Rate Base:"</formula>
    </cfRule>
  </conditionalFormatting>
  <conditionalFormatting sqref="B1742">
    <cfRule type="cellIs" dxfId="2940" priority="3318" stopIfTrue="1" operator="equal">
      <formula>"Adjustment to Income/Expense/Rate Base:"</formula>
    </cfRule>
  </conditionalFormatting>
  <conditionalFormatting sqref="B1741">
    <cfRule type="cellIs" dxfId="2939" priority="3317" stopIfTrue="1" operator="equal">
      <formula>"Adjustment to Income/Expense/Rate Base:"</formula>
    </cfRule>
  </conditionalFormatting>
  <conditionalFormatting sqref="B1733">
    <cfRule type="cellIs" dxfId="2938" priority="3316" stopIfTrue="1" operator="equal">
      <formula>"Adjustment to Income/Expense/Rate Base:"</formula>
    </cfRule>
  </conditionalFormatting>
  <conditionalFormatting sqref="B1731">
    <cfRule type="cellIs" dxfId="2937" priority="3315" stopIfTrue="1" operator="equal">
      <formula>"Adjustment to Income/Expense/Rate Base:"</formula>
    </cfRule>
  </conditionalFormatting>
  <conditionalFormatting sqref="B1743">
    <cfRule type="cellIs" dxfId="2936" priority="3314" stopIfTrue="1" operator="equal">
      <formula>"Adjustment to Income/Expense/Rate Base:"</formula>
    </cfRule>
  </conditionalFormatting>
  <conditionalFormatting sqref="B1742">
    <cfRule type="cellIs" dxfId="2935" priority="3313" stopIfTrue="1" operator="equal">
      <formula>"Adjustment to Income/Expense/Rate Base:"</formula>
    </cfRule>
  </conditionalFormatting>
  <conditionalFormatting sqref="B1733">
    <cfRule type="cellIs" dxfId="2934" priority="3312" stopIfTrue="1" operator="equal">
      <formula>"Adjustment to Income/Expense/Rate Base:"</formula>
    </cfRule>
  </conditionalFormatting>
  <conditionalFormatting sqref="B1731">
    <cfRule type="cellIs" dxfId="2933" priority="3311" stopIfTrue="1" operator="equal">
      <formula>"Adjustment to Income/Expense/Rate Base:"</formula>
    </cfRule>
  </conditionalFormatting>
  <conditionalFormatting sqref="B1743">
    <cfRule type="cellIs" dxfId="2932" priority="3310" stopIfTrue="1" operator="equal">
      <formula>"Adjustment to Income/Expense/Rate Base:"</formula>
    </cfRule>
  </conditionalFormatting>
  <conditionalFormatting sqref="B1742">
    <cfRule type="cellIs" dxfId="2931" priority="3309" stopIfTrue="1" operator="equal">
      <formula>"Adjustment to Income/Expense/Rate Base:"</formula>
    </cfRule>
  </conditionalFormatting>
  <conditionalFormatting sqref="B1734">
    <cfRule type="cellIs" dxfId="2930" priority="3308" stopIfTrue="1" operator="equal">
      <formula>"Adjustment to Income/Expense/Rate Base:"</formula>
    </cfRule>
  </conditionalFormatting>
  <conditionalFormatting sqref="B1732">
    <cfRule type="cellIs" dxfId="2929" priority="3307" stopIfTrue="1" operator="equal">
      <formula>"Adjustment to Income/Expense/Rate Base:"</formula>
    </cfRule>
  </conditionalFormatting>
  <conditionalFormatting sqref="B1744">
    <cfRule type="cellIs" dxfId="2928" priority="3306" stopIfTrue="1" operator="equal">
      <formula>"Adjustment to Income/Expense/Rate Base:"</formula>
    </cfRule>
  </conditionalFormatting>
  <conditionalFormatting sqref="B1743">
    <cfRule type="cellIs" dxfId="2927" priority="3305" stopIfTrue="1" operator="equal">
      <formula>"Adjustment to Income/Expense/Rate Base:"</formula>
    </cfRule>
  </conditionalFormatting>
  <conditionalFormatting sqref="B1741">
    <cfRule type="cellIs" dxfId="2926" priority="3304" stopIfTrue="1" operator="equal">
      <formula>"Adjustment to Income/Expense/Rate Base:"</formula>
    </cfRule>
  </conditionalFormatting>
  <conditionalFormatting sqref="B1740">
    <cfRule type="cellIs" dxfId="2925" priority="3303" stopIfTrue="1" operator="equal">
      <formula>"Adjustment to Income/Expense/Rate Base:"</formula>
    </cfRule>
  </conditionalFormatting>
  <conditionalFormatting sqref="B1742">
    <cfRule type="cellIs" dxfId="2924" priority="3302" stopIfTrue="1" operator="equal">
      <formula>"Adjustment to Income/Expense/Rate Base:"</formula>
    </cfRule>
  </conditionalFormatting>
  <conditionalFormatting sqref="B1741">
    <cfRule type="cellIs" dxfId="2923" priority="3301" stopIfTrue="1" operator="equal">
      <formula>"Adjustment to Income/Expense/Rate Base:"</formula>
    </cfRule>
  </conditionalFormatting>
  <conditionalFormatting sqref="B1742">
    <cfRule type="cellIs" dxfId="2922" priority="3300" stopIfTrue="1" operator="equal">
      <formula>"Adjustment to Income/Expense/Rate Base:"</formula>
    </cfRule>
  </conditionalFormatting>
  <conditionalFormatting sqref="B1741">
    <cfRule type="cellIs" dxfId="2921" priority="3299" stopIfTrue="1" operator="equal">
      <formula>"Adjustment to Income/Expense/Rate Base:"</formula>
    </cfRule>
  </conditionalFormatting>
  <conditionalFormatting sqref="B1743">
    <cfRule type="cellIs" dxfId="2920" priority="3298" stopIfTrue="1" operator="equal">
      <formula>"Adjustment to Income/Expense/Rate Base:"</formula>
    </cfRule>
  </conditionalFormatting>
  <conditionalFormatting sqref="B1742">
    <cfRule type="cellIs" dxfId="2919" priority="3297" stopIfTrue="1" operator="equal">
      <formula>"Adjustment to Income/Expense/Rate Base:"</formula>
    </cfRule>
  </conditionalFormatting>
  <conditionalFormatting sqref="B1743">
    <cfRule type="cellIs" dxfId="2918" priority="3296" stopIfTrue="1" operator="equal">
      <formula>"Adjustment to Income/Expense/Rate Base:"</formula>
    </cfRule>
  </conditionalFormatting>
  <conditionalFormatting sqref="B1742">
    <cfRule type="cellIs" dxfId="2917" priority="3295" stopIfTrue="1" operator="equal">
      <formula>"Adjustment to Income/Expense/Rate Base:"</formula>
    </cfRule>
  </conditionalFormatting>
  <conditionalFormatting sqref="B1744">
    <cfRule type="cellIs" dxfId="2916" priority="3294" stopIfTrue="1" operator="equal">
      <formula>"Adjustment to Income/Expense/Rate Base:"</formula>
    </cfRule>
  </conditionalFormatting>
  <conditionalFormatting sqref="B1743">
    <cfRule type="cellIs" dxfId="2915" priority="3293" stopIfTrue="1" operator="equal">
      <formula>"Adjustment to Income/Expense/Rate Base:"</formula>
    </cfRule>
  </conditionalFormatting>
  <conditionalFormatting sqref="B1744">
    <cfRule type="cellIs" dxfId="2914" priority="3292" stopIfTrue="1" operator="equal">
      <formula>"Adjustment to Income/Expense/Rate Base:"</formula>
    </cfRule>
  </conditionalFormatting>
  <conditionalFormatting sqref="B1743">
    <cfRule type="cellIs" dxfId="2913" priority="3291" stopIfTrue="1" operator="equal">
      <formula>"Adjustment to Income/Expense/Rate Base:"</formula>
    </cfRule>
  </conditionalFormatting>
  <conditionalFormatting sqref="B1744">
    <cfRule type="cellIs" dxfId="2912" priority="3289" stopIfTrue="1" operator="equal">
      <formula>"Adjustment to Income/Expense/Rate Base:"</formula>
    </cfRule>
  </conditionalFormatting>
  <conditionalFormatting sqref="B1742">
    <cfRule type="cellIs" dxfId="2911" priority="3288" stopIfTrue="1" operator="equal">
      <formula>"Adjustment to Income/Expense/Rate Base:"</formula>
    </cfRule>
  </conditionalFormatting>
  <conditionalFormatting sqref="B1741">
    <cfRule type="cellIs" dxfId="2910" priority="3287" stopIfTrue="1" operator="equal">
      <formula>"Adjustment to Income/Expense/Rate Base:"</formula>
    </cfRule>
  </conditionalFormatting>
  <conditionalFormatting sqref="B1743">
    <cfRule type="cellIs" dxfId="2909" priority="3286" stopIfTrue="1" operator="equal">
      <formula>"Adjustment to Income/Expense/Rate Base:"</formula>
    </cfRule>
  </conditionalFormatting>
  <conditionalFormatting sqref="B1742">
    <cfRule type="cellIs" dxfId="2908" priority="3285" stopIfTrue="1" operator="equal">
      <formula>"Adjustment to Income/Expense/Rate Base:"</formula>
    </cfRule>
  </conditionalFormatting>
  <conditionalFormatting sqref="B1743">
    <cfRule type="cellIs" dxfId="2907" priority="3284" stopIfTrue="1" operator="equal">
      <formula>"Adjustment to Income/Expense/Rate Base:"</formula>
    </cfRule>
  </conditionalFormatting>
  <conditionalFormatting sqref="B1742">
    <cfRule type="cellIs" dxfId="2906" priority="3283" stopIfTrue="1" operator="equal">
      <formula>"Adjustment to Income/Expense/Rate Base:"</formula>
    </cfRule>
  </conditionalFormatting>
  <conditionalFormatting sqref="B1744">
    <cfRule type="cellIs" dxfId="2905" priority="3282" stopIfTrue="1" operator="equal">
      <formula>"Adjustment to Income/Expense/Rate Base:"</formula>
    </cfRule>
  </conditionalFormatting>
  <conditionalFormatting sqref="B1743">
    <cfRule type="cellIs" dxfId="2904" priority="3281" stopIfTrue="1" operator="equal">
      <formula>"Adjustment to Income/Expense/Rate Base:"</formula>
    </cfRule>
  </conditionalFormatting>
  <conditionalFormatting sqref="B1744">
    <cfRule type="cellIs" dxfId="2903" priority="3280" stopIfTrue="1" operator="equal">
      <formula>"Adjustment to Income/Expense/Rate Base:"</formula>
    </cfRule>
  </conditionalFormatting>
  <conditionalFormatting sqref="B1743">
    <cfRule type="cellIs" dxfId="2902" priority="3279" stopIfTrue="1" operator="equal">
      <formula>"Adjustment to Income/Expense/Rate Base:"</formula>
    </cfRule>
  </conditionalFormatting>
  <conditionalFormatting sqref="B1744">
    <cfRule type="cellIs" dxfId="2901" priority="3277" stopIfTrue="1" operator="equal">
      <formula>"Adjustment to Income/Expense/Rate Base:"</formula>
    </cfRule>
  </conditionalFormatting>
  <conditionalFormatting sqref="B1744">
    <cfRule type="cellIs" dxfId="2900" priority="3275" stopIfTrue="1" operator="equal">
      <formula>"Adjustment to Income/Expense/Rate Base:"</formula>
    </cfRule>
  </conditionalFormatting>
  <conditionalFormatting sqref="B1746">
    <cfRule type="cellIs" dxfId="2899" priority="3272" stopIfTrue="1" operator="equal">
      <formula>"Adjustment to Income/Expense/Rate Base:"</formula>
    </cfRule>
  </conditionalFormatting>
  <conditionalFormatting sqref="B1727">
    <cfRule type="cellIs" dxfId="2898" priority="3271" stopIfTrue="1" operator="equal">
      <formula>"Adjustment to Income/Expense/Rate Base:"</formula>
    </cfRule>
  </conditionalFormatting>
  <conditionalFormatting sqref="B1725">
    <cfRule type="cellIs" dxfId="2897" priority="3270" stopIfTrue="1" operator="equal">
      <formula>"Adjustment to Income/Expense/Rate Base:"</formula>
    </cfRule>
  </conditionalFormatting>
  <conditionalFormatting sqref="B1737">
    <cfRule type="cellIs" dxfId="2896" priority="3269" stopIfTrue="1" operator="equal">
      <formula>"Adjustment to Income/Expense/Rate Base:"</formula>
    </cfRule>
  </conditionalFormatting>
  <conditionalFormatting sqref="B1736">
    <cfRule type="cellIs" dxfId="2895" priority="3268" stopIfTrue="1" operator="equal">
      <formula>"Adjustment to Income/Expense/Rate Base:"</formula>
    </cfRule>
  </conditionalFormatting>
  <conditionalFormatting sqref="B1728">
    <cfRule type="cellIs" dxfId="2894" priority="3267" stopIfTrue="1" operator="equal">
      <formula>"Adjustment to Income/Expense/Rate Base:"</formula>
    </cfRule>
  </conditionalFormatting>
  <conditionalFormatting sqref="B1726">
    <cfRule type="cellIs" dxfId="2893" priority="3266" stopIfTrue="1" operator="equal">
      <formula>"Adjustment to Income/Expense/Rate Base:"</formula>
    </cfRule>
  </conditionalFormatting>
  <conditionalFormatting sqref="B1738">
    <cfRule type="cellIs" dxfId="2892" priority="3265" stopIfTrue="1" operator="equal">
      <formula>"Adjustment to Income/Expense/Rate Base:"</formula>
    </cfRule>
  </conditionalFormatting>
  <conditionalFormatting sqref="B1737">
    <cfRule type="cellIs" dxfId="2891" priority="3264" stopIfTrue="1" operator="equal">
      <formula>"Adjustment to Income/Expense/Rate Base:"</formula>
    </cfRule>
  </conditionalFormatting>
  <conditionalFormatting sqref="B1728">
    <cfRule type="cellIs" dxfId="2890" priority="3263" stopIfTrue="1" operator="equal">
      <formula>"Adjustment to Income/Expense/Rate Base:"</formula>
    </cfRule>
  </conditionalFormatting>
  <conditionalFormatting sqref="B1726">
    <cfRule type="cellIs" dxfId="2889" priority="3262" stopIfTrue="1" operator="equal">
      <formula>"Adjustment to Income/Expense/Rate Base:"</formula>
    </cfRule>
  </conditionalFormatting>
  <conditionalFormatting sqref="B1738">
    <cfRule type="cellIs" dxfId="2888" priority="3261" stopIfTrue="1" operator="equal">
      <formula>"Adjustment to Income/Expense/Rate Base:"</formula>
    </cfRule>
  </conditionalFormatting>
  <conditionalFormatting sqref="B1737">
    <cfRule type="cellIs" dxfId="2887" priority="3260" stopIfTrue="1" operator="equal">
      <formula>"Adjustment to Income/Expense/Rate Base:"</formula>
    </cfRule>
  </conditionalFormatting>
  <conditionalFormatting sqref="B1729">
    <cfRule type="cellIs" dxfId="2886" priority="3259" stopIfTrue="1" operator="equal">
      <formula>"Adjustment to Income/Expense/Rate Base:"</formula>
    </cfRule>
  </conditionalFormatting>
  <conditionalFormatting sqref="B1727">
    <cfRule type="cellIs" dxfId="2885" priority="3258" stopIfTrue="1" operator="equal">
      <formula>"Adjustment to Income/Expense/Rate Base:"</formula>
    </cfRule>
  </conditionalFormatting>
  <conditionalFormatting sqref="B1739">
    <cfRule type="cellIs" dxfId="2884" priority="3257" stopIfTrue="1" operator="equal">
      <formula>"Adjustment to Income/Expense/Rate Base:"</formula>
    </cfRule>
  </conditionalFormatting>
  <conditionalFormatting sqref="B1738">
    <cfRule type="cellIs" dxfId="2883" priority="3256" stopIfTrue="1" operator="equal">
      <formula>"Adjustment to Income/Expense/Rate Base:"</formula>
    </cfRule>
  </conditionalFormatting>
  <conditionalFormatting sqref="B1729">
    <cfRule type="cellIs" dxfId="2882" priority="3255" stopIfTrue="1" operator="equal">
      <formula>"Adjustment to Income/Expense/Rate Base:"</formula>
    </cfRule>
  </conditionalFormatting>
  <conditionalFormatting sqref="B1727">
    <cfRule type="cellIs" dxfId="2881" priority="3254" stopIfTrue="1" operator="equal">
      <formula>"Adjustment to Income/Expense/Rate Base:"</formula>
    </cfRule>
  </conditionalFormatting>
  <conditionalFormatting sqref="B1739">
    <cfRule type="cellIs" dxfId="2880" priority="3253" stopIfTrue="1" operator="equal">
      <formula>"Adjustment to Income/Expense/Rate Base:"</formula>
    </cfRule>
  </conditionalFormatting>
  <conditionalFormatting sqref="B1738">
    <cfRule type="cellIs" dxfId="2879" priority="3252" stopIfTrue="1" operator="equal">
      <formula>"Adjustment to Income/Expense/Rate Base:"</formula>
    </cfRule>
  </conditionalFormatting>
  <conditionalFormatting sqref="B1730">
    <cfRule type="cellIs" dxfId="2878" priority="3251" stopIfTrue="1" operator="equal">
      <formula>"Adjustment to Income/Expense/Rate Base:"</formula>
    </cfRule>
  </conditionalFormatting>
  <conditionalFormatting sqref="B1728">
    <cfRule type="cellIs" dxfId="2877" priority="3250" stopIfTrue="1" operator="equal">
      <formula>"Adjustment to Income/Expense/Rate Base:"</formula>
    </cfRule>
  </conditionalFormatting>
  <conditionalFormatting sqref="B1740">
    <cfRule type="cellIs" dxfId="2876" priority="3249" stopIfTrue="1" operator="equal">
      <formula>"Adjustment to Income/Expense/Rate Base:"</formula>
    </cfRule>
  </conditionalFormatting>
  <conditionalFormatting sqref="B1739">
    <cfRule type="cellIs" dxfId="2875" priority="3248" stopIfTrue="1" operator="equal">
      <formula>"Adjustment to Income/Expense/Rate Base:"</formula>
    </cfRule>
  </conditionalFormatting>
  <conditionalFormatting sqref="B1730">
    <cfRule type="cellIs" dxfId="2874" priority="3247" stopIfTrue="1" operator="equal">
      <formula>"Adjustment to Income/Expense/Rate Base:"</formula>
    </cfRule>
  </conditionalFormatting>
  <conditionalFormatting sqref="B1728">
    <cfRule type="cellIs" dxfId="2873" priority="3246" stopIfTrue="1" operator="equal">
      <formula>"Adjustment to Income/Expense/Rate Base:"</formula>
    </cfRule>
  </conditionalFormatting>
  <conditionalFormatting sqref="B1740">
    <cfRule type="cellIs" dxfId="2872" priority="3245" stopIfTrue="1" operator="equal">
      <formula>"Adjustment to Income/Expense/Rate Base:"</formula>
    </cfRule>
  </conditionalFormatting>
  <conditionalFormatting sqref="B1739">
    <cfRule type="cellIs" dxfId="2871" priority="3244" stopIfTrue="1" operator="equal">
      <formula>"Adjustment to Income/Expense/Rate Base:"</formula>
    </cfRule>
  </conditionalFormatting>
  <conditionalFormatting sqref="B1731">
    <cfRule type="cellIs" dxfId="2870" priority="3243" stopIfTrue="1" operator="equal">
      <formula>"Adjustment to Income/Expense/Rate Base:"</formula>
    </cfRule>
  </conditionalFormatting>
  <conditionalFormatting sqref="B1729">
    <cfRule type="cellIs" dxfId="2869" priority="3242" stopIfTrue="1" operator="equal">
      <formula>"Adjustment to Income/Expense/Rate Base:"</formula>
    </cfRule>
  </conditionalFormatting>
  <conditionalFormatting sqref="B1741">
    <cfRule type="cellIs" dxfId="2868" priority="3241" stopIfTrue="1" operator="equal">
      <formula>"Adjustment to Income/Expense/Rate Base:"</formula>
    </cfRule>
  </conditionalFormatting>
  <conditionalFormatting sqref="B1740">
    <cfRule type="cellIs" dxfId="2867" priority="3240" stopIfTrue="1" operator="equal">
      <formula>"Adjustment to Income/Expense/Rate Base:"</formula>
    </cfRule>
  </conditionalFormatting>
  <conditionalFormatting sqref="B1728">
    <cfRule type="cellIs" dxfId="2866" priority="3239" stopIfTrue="1" operator="equal">
      <formula>"Adjustment to Income/Expense/Rate Base:"</formula>
    </cfRule>
  </conditionalFormatting>
  <conditionalFormatting sqref="B1726">
    <cfRule type="cellIs" dxfId="2865" priority="3238" stopIfTrue="1" operator="equal">
      <formula>"Adjustment to Income/Expense/Rate Base:"</formula>
    </cfRule>
  </conditionalFormatting>
  <conditionalFormatting sqref="B1738">
    <cfRule type="cellIs" dxfId="2864" priority="3237" stopIfTrue="1" operator="equal">
      <formula>"Adjustment to Income/Expense/Rate Base:"</formula>
    </cfRule>
  </conditionalFormatting>
  <conditionalFormatting sqref="B1737">
    <cfRule type="cellIs" dxfId="2863" priority="3236" stopIfTrue="1" operator="equal">
      <formula>"Adjustment to Income/Expense/Rate Base:"</formula>
    </cfRule>
  </conditionalFormatting>
  <conditionalFormatting sqref="B1729">
    <cfRule type="cellIs" dxfId="2862" priority="3235" stopIfTrue="1" operator="equal">
      <formula>"Adjustment to Income/Expense/Rate Base:"</formula>
    </cfRule>
  </conditionalFormatting>
  <conditionalFormatting sqref="B1727">
    <cfRule type="cellIs" dxfId="2861" priority="3234" stopIfTrue="1" operator="equal">
      <formula>"Adjustment to Income/Expense/Rate Base:"</formula>
    </cfRule>
  </conditionalFormatting>
  <conditionalFormatting sqref="B1739">
    <cfRule type="cellIs" dxfId="2860" priority="3233" stopIfTrue="1" operator="equal">
      <formula>"Adjustment to Income/Expense/Rate Base:"</formula>
    </cfRule>
  </conditionalFormatting>
  <conditionalFormatting sqref="B1738">
    <cfRule type="cellIs" dxfId="2859" priority="3232" stopIfTrue="1" operator="equal">
      <formula>"Adjustment to Income/Expense/Rate Base:"</formula>
    </cfRule>
  </conditionalFormatting>
  <conditionalFormatting sqref="B1729">
    <cfRule type="cellIs" dxfId="2858" priority="3231" stopIfTrue="1" operator="equal">
      <formula>"Adjustment to Income/Expense/Rate Base:"</formula>
    </cfRule>
  </conditionalFormatting>
  <conditionalFormatting sqref="B1727">
    <cfRule type="cellIs" dxfId="2857" priority="3230" stopIfTrue="1" operator="equal">
      <formula>"Adjustment to Income/Expense/Rate Base:"</formula>
    </cfRule>
  </conditionalFormatting>
  <conditionalFormatting sqref="B1739">
    <cfRule type="cellIs" dxfId="2856" priority="3229" stopIfTrue="1" operator="equal">
      <formula>"Adjustment to Income/Expense/Rate Base:"</formula>
    </cfRule>
  </conditionalFormatting>
  <conditionalFormatting sqref="B1738">
    <cfRule type="cellIs" dxfId="2855" priority="3228" stopIfTrue="1" operator="equal">
      <formula>"Adjustment to Income/Expense/Rate Base:"</formula>
    </cfRule>
  </conditionalFormatting>
  <conditionalFormatting sqref="B1730">
    <cfRule type="cellIs" dxfId="2854" priority="3227" stopIfTrue="1" operator="equal">
      <formula>"Adjustment to Income/Expense/Rate Base:"</formula>
    </cfRule>
  </conditionalFormatting>
  <conditionalFormatting sqref="B1728">
    <cfRule type="cellIs" dxfId="2853" priority="3226" stopIfTrue="1" operator="equal">
      <formula>"Adjustment to Income/Expense/Rate Base:"</formula>
    </cfRule>
  </conditionalFormatting>
  <conditionalFormatting sqref="B1740">
    <cfRule type="cellIs" dxfId="2852" priority="3225" stopIfTrue="1" operator="equal">
      <formula>"Adjustment to Income/Expense/Rate Base:"</formula>
    </cfRule>
  </conditionalFormatting>
  <conditionalFormatting sqref="B1739">
    <cfRule type="cellIs" dxfId="2851" priority="3224" stopIfTrue="1" operator="equal">
      <formula>"Adjustment to Income/Expense/Rate Base:"</formula>
    </cfRule>
  </conditionalFormatting>
  <conditionalFormatting sqref="B1730">
    <cfRule type="cellIs" dxfId="2850" priority="3223" stopIfTrue="1" operator="equal">
      <formula>"Adjustment to Income/Expense/Rate Base:"</formula>
    </cfRule>
  </conditionalFormatting>
  <conditionalFormatting sqref="B1728">
    <cfRule type="cellIs" dxfId="2849" priority="3222" stopIfTrue="1" operator="equal">
      <formula>"Adjustment to Income/Expense/Rate Base:"</formula>
    </cfRule>
  </conditionalFormatting>
  <conditionalFormatting sqref="B1740">
    <cfRule type="cellIs" dxfId="2848" priority="3221" stopIfTrue="1" operator="equal">
      <formula>"Adjustment to Income/Expense/Rate Base:"</formula>
    </cfRule>
  </conditionalFormatting>
  <conditionalFormatting sqref="B1739">
    <cfRule type="cellIs" dxfId="2847" priority="3220" stopIfTrue="1" operator="equal">
      <formula>"Adjustment to Income/Expense/Rate Base:"</formula>
    </cfRule>
  </conditionalFormatting>
  <conditionalFormatting sqref="B1731">
    <cfRule type="cellIs" dxfId="2846" priority="3219" stopIfTrue="1" operator="equal">
      <formula>"Adjustment to Income/Expense/Rate Base:"</formula>
    </cfRule>
  </conditionalFormatting>
  <conditionalFormatting sqref="B1729">
    <cfRule type="cellIs" dxfId="2845" priority="3218" stopIfTrue="1" operator="equal">
      <formula>"Adjustment to Income/Expense/Rate Base:"</formula>
    </cfRule>
  </conditionalFormatting>
  <conditionalFormatting sqref="B1741">
    <cfRule type="cellIs" dxfId="2844" priority="3217" stopIfTrue="1" operator="equal">
      <formula>"Adjustment to Income/Expense/Rate Base:"</formula>
    </cfRule>
  </conditionalFormatting>
  <conditionalFormatting sqref="B1740">
    <cfRule type="cellIs" dxfId="2843" priority="3216" stopIfTrue="1" operator="equal">
      <formula>"Adjustment to Income/Expense/Rate Base:"</formula>
    </cfRule>
  </conditionalFormatting>
  <conditionalFormatting sqref="B1731">
    <cfRule type="cellIs" dxfId="2842" priority="3215" stopIfTrue="1" operator="equal">
      <formula>"Adjustment to Income/Expense/Rate Base:"</formula>
    </cfRule>
  </conditionalFormatting>
  <conditionalFormatting sqref="B1729">
    <cfRule type="cellIs" dxfId="2841" priority="3214" stopIfTrue="1" operator="equal">
      <formula>"Adjustment to Income/Expense/Rate Base:"</formula>
    </cfRule>
  </conditionalFormatting>
  <conditionalFormatting sqref="B1741">
    <cfRule type="cellIs" dxfId="2840" priority="3213" stopIfTrue="1" operator="equal">
      <formula>"Adjustment to Income/Expense/Rate Base:"</formula>
    </cfRule>
  </conditionalFormatting>
  <conditionalFormatting sqref="B1740">
    <cfRule type="cellIs" dxfId="2839" priority="3212" stopIfTrue="1" operator="equal">
      <formula>"Adjustment to Income/Expense/Rate Base:"</formula>
    </cfRule>
  </conditionalFormatting>
  <conditionalFormatting sqref="B1732">
    <cfRule type="cellIs" dxfId="2838" priority="3211" stopIfTrue="1" operator="equal">
      <formula>"Adjustment to Income/Expense/Rate Base:"</formula>
    </cfRule>
  </conditionalFormatting>
  <conditionalFormatting sqref="B1730">
    <cfRule type="cellIs" dxfId="2837" priority="3210" stopIfTrue="1" operator="equal">
      <formula>"Adjustment to Income/Expense/Rate Base:"</formula>
    </cfRule>
  </conditionalFormatting>
  <conditionalFormatting sqref="B1742">
    <cfRule type="cellIs" dxfId="2836" priority="3209" stopIfTrue="1" operator="equal">
      <formula>"Adjustment to Income/Expense/Rate Base:"</formula>
    </cfRule>
  </conditionalFormatting>
  <conditionalFormatting sqref="B1741">
    <cfRule type="cellIs" dxfId="2835" priority="3208" stopIfTrue="1" operator="equal">
      <formula>"Adjustment to Income/Expense/Rate Base:"</formula>
    </cfRule>
  </conditionalFormatting>
  <conditionalFormatting sqref="B1739">
    <cfRule type="cellIs" dxfId="2834" priority="3207" stopIfTrue="1" operator="equal">
      <formula>"Adjustment to Income/Expense/Rate Base:"</formula>
    </cfRule>
  </conditionalFormatting>
  <conditionalFormatting sqref="B1738">
    <cfRule type="cellIs" dxfId="2833" priority="3206" stopIfTrue="1" operator="equal">
      <formula>"Adjustment to Income/Expense/Rate Base:"</formula>
    </cfRule>
  </conditionalFormatting>
  <conditionalFormatting sqref="B1740">
    <cfRule type="cellIs" dxfId="2832" priority="3205" stopIfTrue="1" operator="equal">
      <formula>"Adjustment to Income/Expense/Rate Base:"</formula>
    </cfRule>
  </conditionalFormatting>
  <conditionalFormatting sqref="B1739">
    <cfRule type="cellIs" dxfId="2831" priority="3204" stopIfTrue="1" operator="equal">
      <formula>"Adjustment to Income/Expense/Rate Base:"</formula>
    </cfRule>
  </conditionalFormatting>
  <conditionalFormatting sqref="B1740">
    <cfRule type="cellIs" dxfId="2830" priority="3203" stopIfTrue="1" operator="equal">
      <formula>"Adjustment to Income/Expense/Rate Base:"</formula>
    </cfRule>
  </conditionalFormatting>
  <conditionalFormatting sqref="B1739">
    <cfRule type="cellIs" dxfId="2829" priority="3202" stopIfTrue="1" operator="equal">
      <formula>"Adjustment to Income/Expense/Rate Base:"</formula>
    </cfRule>
  </conditionalFormatting>
  <conditionalFormatting sqref="B1741">
    <cfRule type="cellIs" dxfId="2828" priority="3201" stopIfTrue="1" operator="equal">
      <formula>"Adjustment to Income/Expense/Rate Base:"</formula>
    </cfRule>
  </conditionalFormatting>
  <conditionalFormatting sqref="B1740">
    <cfRule type="cellIs" dxfId="2827" priority="3200" stopIfTrue="1" operator="equal">
      <formula>"Adjustment to Income/Expense/Rate Base:"</formula>
    </cfRule>
  </conditionalFormatting>
  <conditionalFormatting sqref="B1741">
    <cfRule type="cellIs" dxfId="2826" priority="3199" stopIfTrue="1" operator="equal">
      <formula>"Adjustment to Income/Expense/Rate Base:"</formula>
    </cfRule>
  </conditionalFormatting>
  <conditionalFormatting sqref="B1740">
    <cfRule type="cellIs" dxfId="2825" priority="3198" stopIfTrue="1" operator="equal">
      <formula>"Adjustment to Income/Expense/Rate Base:"</formula>
    </cfRule>
  </conditionalFormatting>
  <conditionalFormatting sqref="B1742">
    <cfRule type="cellIs" dxfId="2824" priority="3197" stopIfTrue="1" operator="equal">
      <formula>"Adjustment to Income/Expense/Rate Base:"</formula>
    </cfRule>
  </conditionalFormatting>
  <conditionalFormatting sqref="B1741">
    <cfRule type="cellIs" dxfId="2823" priority="3196" stopIfTrue="1" operator="equal">
      <formula>"Adjustment to Income/Expense/Rate Base:"</formula>
    </cfRule>
  </conditionalFormatting>
  <conditionalFormatting sqref="B1742">
    <cfRule type="cellIs" dxfId="2822" priority="3195" stopIfTrue="1" operator="equal">
      <formula>"Adjustment to Income/Expense/Rate Base:"</formula>
    </cfRule>
  </conditionalFormatting>
  <conditionalFormatting sqref="B1741">
    <cfRule type="cellIs" dxfId="2821" priority="3194" stopIfTrue="1" operator="equal">
      <formula>"Adjustment to Income/Expense/Rate Base:"</formula>
    </cfRule>
  </conditionalFormatting>
  <conditionalFormatting sqref="B1743">
    <cfRule type="cellIs" dxfId="2820" priority="3193" stopIfTrue="1" operator="equal">
      <formula>"Adjustment to Income/Expense/Rate Base:"</formula>
    </cfRule>
  </conditionalFormatting>
  <conditionalFormatting sqref="B1742">
    <cfRule type="cellIs" dxfId="2819" priority="3192" stopIfTrue="1" operator="equal">
      <formula>"Adjustment to Income/Expense/Rate Base:"</formula>
    </cfRule>
  </conditionalFormatting>
  <conditionalFormatting sqref="B1740">
    <cfRule type="cellIs" dxfId="2818" priority="3191" stopIfTrue="1" operator="equal">
      <formula>"Adjustment to Income/Expense/Rate Base:"</formula>
    </cfRule>
  </conditionalFormatting>
  <conditionalFormatting sqref="B1739">
    <cfRule type="cellIs" dxfId="2817" priority="3190" stopIfTrue="1" operator="equal">
      <formula>"Adjustment to Income/Expense/Rate Base:"</formula>
    </cfRule>
  </conditionalFormatting>
  <conditionalFormatting sqref="B1741">
    <cfRule type="cellIs" dxfId="2816" priority="3189" stopIfTrue="1" operator="equal">
      <formula>"Adjustment to Income/Expense/Rate Base:"</formula>
    </cfRule>
  </conditionalFormatting>
  <conditionalFormatting sqref="B1740">
    <cfRule type="cellIs" dxfId="2815" priority="3188" stopIfTrue="1" operator="equal">
      <formula>"Adjustment to Income/Expense/Rate Base:"</formula>
    </cfRule>
  </conditionalFormatting>
  <conditionalFormatting sqref="B1741">
    <cfRule type="cellIs" dxfId="2814" priority="3187" stopIfTrue="1" operator="equal">
      <formula>"Adjustment to Income/Expense/Rate Base:"</formula>
    </cfRule>
  </conditionalFormatting>
  <conditionalFormatting sqref="B1740">
    <cfRule type="cellIs" dxfId="2813" priority="3186" stopIfTrue="1" operator="equal">
      <formula>"Adjustment to Income/Expense/Rate Base:"</formula>
    </cfRule>
  </conditionalFormatting>
  <conditionalFormatting sqref="B1742">
    <cfRule type="cellIs" dxfId="2812" priority="3185" stopIfTrue="1" operator="equal">
      <formula>"Adjustment to Income/Expense/Rate Base:"</formula>
    </cfRule>
  </conditionalFormatting>
  <conditionalFormatting sqref="B1741">
    <cfRule type="cellIs" dxfId="2811" priority="3184" stopIfTrue="1" operator="equal">
      <formula>"Adjustment to Income/Expense/Rate Base:"</formula>
    </cfRule>
  </conditionalFormatting>
  <conditionalFormatting sqref="B1742">
    <cfRule type="cellIs" dxfId="2810" priority="3183" stopIfTrue="1" operator="equal">
      <formula>"Adjustment to Income/Expense/Rate Base:"</formula>
    </cfRule>
  </conditionalFormatting>
  <conditionalFormatting sqref="B1741">
    <cfRule type="cellIs" dxfId="2809" priority="3182" stopIfTrue="1" operator="equal">
      <formula>"Adjustment to Income/Expense/Rate Base:"</formula>
    </cfRule>
  </conditionalFormatting>
  <conditionalFormatting sqref="B1743">
    <cfRule type="cellIs" dxfId="2808" priority="3181" stopIfTrue="1" operator="equal">
      <formula>"Adjustment to Income/Expense/Rate Base:"</formula>
    </cfRule>
  </conditionalFormatting>
  <conditionalFormatting sqref="B1742">
    <cfRule type="cellIs" dxfId="2807" priority="3180" stopIfTrue="1" operator="equal">
      <formula>"Adjustment to Income/Expense/Rate Base:"</formula>
    </cfRule>
  </conditionalFormatting>
  <conditionalFormatting sqref="B1743">
    <cfRule type="cellIs" dxfId="2806" priority="3179" stopIfTrue="1" operator="equal">
      <formula>"Adjustment to Income/Expense/Rate Base:"</formula>
    </cfRule>
  </conditionalFormatting>
  <conditionalFormatting sqref="B1742">
    <cfRule type="cellIs" dxfId="2805" priority="3178" stopIfTrue="1" operator="equal">
      <formula>"Adjustment to Income/Expense/Rate Base:"</formula>
    </cfRule>
  </conditionalFormatting>
  <conditionalFormatting sqref="B1744">
    <cfRule type="cellIs" dxfId="2804" priority="3177" stopIfTrue="1" operator="equal">
      <formula>"Adjustment to Income/Expense/Rate Base:"</formula>
    </cfRule>
  </conditionalFormatting>
  <conditionalFormatting sqref="B1743">
    <cfRule type="cellIs" dxfId="2803" priority="3176" stopIfTrue="1" operator="equal">
      <formula>"Adjustment to Income/Expense/Rate Base:"</formula>
    </cfRule>
  </conditionalFormatting>
  <conditionalFormatting sqref="B1741">
    <cfRule type="cellIs" dxfId="2802" priority="3174" stopIfTrue="1" operator="equal">
      <formula>"Adjustment to Income/Expense/Rate Base:"</formula>
    </cfRule>
  </conditionalFormatting>
  <conditionalFormatting sqref="B1741">
    <cfRule type="cellIs" dxfId="2801" priority="3173" stopIfTrue="1" operator="equal">
      <formula>"Adjustment to Income/Expense/Rate Base:"</formula>
    </cfRule>
  </conditionalFormatting>
  <conditionalFormatting sqref="B1742">
    <cfRule type="cellIs" dxfId="2800" priority="3172" stopIfTrue="1" operator="equal">
      <formula>"Adjustment to Income/Expense/Rate Base:"</formula>
    </cfRule>
  </conditionalFormatting>
  <conditionalFormatting sqref="B1741">
    <cfRule type="cellIs" dxfId="2799" priority="3171" stopIfTrue="1" operator="equal">
      <formula>"Adjustment to Income/Expense/Rate Base:"</formula>
    </cfRule>
  </conditionalFormatting>
  <conditionalFormatting sqref="B1741">
    <cfRule type="cellIs" dxfId="2798" priority="3170" stopIfTrue="1" operator="equal">
      <formula>"Adjustment to Income/Expense/Rate Base:"</formula>
    </cfRule>
  </conditionalFormatting>
  <conditionalFormatting sqref="B1741">
    <cfRule type="cellIs" dxfId="2797" priority="3169" stopIfTrue="1" operator="equal">
      <formula>"Adjustment to Income/Expense/Rate Base:"</formula>
    </cfRule>
  </conditionalFormatting>
  <conditionalFormatting sqref="B1742">
    <cfRule type="cellIs" dxfId="2796" priority="3168" stopIfTrue="1" operator="equal">
      <formula>"Adjustment to Income/Expense/Rate Base:"</formula>
    </cfRule>
  </conditionalFormatting>
  <conditionalFormatting sqref="B1741">
    <cfRule type="cellIs" dxfId="2795" priority="3167" stopIfTrue="1" operator="equal">
      <formula>"Adjustment to Income/Expense/Rate Base:"</formula>
    </cfRule>
  </conditionalFormatting>
  <conditionalFormatting sqref="B1742">
    <cfRule type="cellIs" dxfId="2794" priority="3166" stopIfTrue="1" operator="equal">
      <formula>"Adjustment to Income/Expense/Rate Base:"</formula>
    </cfRule>
  </conditionalFormatting>
  <conditionalFormatting sqref="B1741">
    <cfRule type="cellIs" dxfId="2793" priority="3165" stopIfTrue="1" operator="equal">
      <formula>"Adjustment to Income/Expense/Rate Base:"</formula>
    </cfRule>
  </conditionalFormatting>
  <conditionalFormatting sqref="B1743">
    <cfRule type="cellIs" dxfId="2792" priority="3164" stopIfTrue="1" operator="equal">
      <formula>"Adjustment to Income/Expense/Rate Base:"</formula>
    </cfRule>
  </conditionalFormatting>
  <conditionalFormatting sqref="B1742">
    <cfRule type="cellIs" dxfId="2791" priority="3163" stopIfTrue="1" operator="equal">
      <formula>"Adjustment to Income/Expense/Rate Base:"</formula>
    </cfRule>
  </conditionalFormatting>
  <conditionalFormatting sqref="B1741">
    <cfRule type="cellIs" dxfId="2790" priority="3162" stopIfTrue="1" operator="equal">
      <formula>"Adjustment to Income/Expense/Rate Base:"</formula>
    </cfRule>
  </conditionalFormatting>
  <conditionalFormatting sqref="B1741">
    <cfRule type="cellIs" dxfId="2789" priority="3161" stopIfTrue="1" operator="equal">
      <formula>"Adjustment to Income/Expense/Rate Base:"</formula>
    </cfRule>
  </conditionalFormatting>
  <conditionalFormatting sqref="B1742">
    <cfRule type="cellIs" dxfId="2788" priority="3160" stopIfTrue="1" operator="equal">
      <formula>"Adjustment to Income/Expense/Rate Base:"</formula>
    </cfRule>
  </conditionalFormatting>
  <conditionalFormatting sqref="B1741">
    <cfRule type="cellIs" dxfId="2787" priority="3159" stopIfTrue="1" operator="equal">
      <formula>"Adjustment to Income/Expense/Rate Base:"</formula>
    </cfRule>
  </conditionalFormatting>
  <conditionalFormatting sqref="B1742">
    <cfRule type="cellIs" dxfId="2786" priority="3158" stopIfTrue="1" operator="equal">
      <formula>"Adjustment to Income/Expense/Rate Base:"</formula>
    </cfRule>
  </conditionalFormatting>
  <conditionalFormatting sqref="B1741">
    <cfRule type="cellIs" dxfId="2785" priority="3157" stopIfTrue="1" operator="equal">
      <formula>"Adjustment to Income/Expense/Rate Base:"</formula>
    </cfRule>
  </conditionalFormatting>
  <conditionalFormatting sqref="B1743">
    <cfRule type="cellIs" dxfId="2784" priority="3156" stopIfTrue="1" operator="equal">
      <formula>"Adjustment to Income/Expense/Rate Base:"</formula>
    </cfRule>
  </conditionalFormatting>
  <conditionalFormatting sqref="B1742">
    <cfRule type="cellIs" dxfId="2783" priority="3155" stopIfTrue="1" operator="equal">
      <formula>"Adjustment to Income/Expense/Rate Base:"</formula>
    </cfRule>
  </conditionalFormatting>
  <conditionalFormatting sqref="B1743">
    <cfRule type="cellIs" dxfId="2782" priority="3154" stopIfTrue="1" operator="equal">
      <formula>"Adjustment to Income/Expense/Rate Base:"</formula>
    </cfRule>
  </conditionalFormatting>
  <conditionalFormatting sqref="B1742">
    <cfRule type="cellIs" dxfId="2781" priority="3153" stopIfTrue="1" operator="equal">
      <formula>"Adjustment to Income/Expense/Rate Base:"</formula>
    </cfRule>
  </conditionalFormatting>
  <conditionalFormatting sqref="B1744">
    <cfRule type="cellIs" dxfId="2780" priority="3152" stopIfTrue="1" operator="equal">
      <formula>"Adjustment to Income/Expense/Rate Base:"</formula>
    </cfRule>
  </conditionalFormatting>
  <conditionalFormatting sqref="B1743">
    <cfRule type="cellIs" dxfId="2779" priority="3151" stopIfTrue="1" operator="equal">
      <formula>"Adjustment to Income/Expense/Rate Base:"</formula>
    </cfRule>
  </conditionalFormatting>
  <conditionalFormatting sqref="B1741">
    <cfRule type="cellIs" dxfId="2778" priority="3150" stopIfTrue="1" operator="equal">
      <formula>"Adjustment to Income/Expense/Rate Base:"</formula>
    </cfRule>
  </conditionalFormatting>
  <conditionalFormatting sqref="B1742">
    <cfRule type="cellIs" dxfId="2777" priority="3149" stopIfTrue="1" operator="equal">
      <formula>"Adjustment to Income/Expense/Rate Base:"</formula>
    </cfRule>
  </conditionalFormatting>
  <conditionalFormatting sqref="B1741">
    <cfRule type="cellIs" dxfId="2776" priority="3148" stopIfTrue="1" operator="equal">
      <formula>"Adjustment to Income/Expense/Rate Base:"</formula>
    </cfRule>
  </conditionalFormatting>
  <conditionalFormatting sqref="B1742">
    <cfRule type="cellIs" dxfId="2775" priority="3147" stopIfTrue="1" operator="equal">
      <formula>"Adjustment to Income/Expense/Rate Base:"</formula>
    </cfRule>
  </conditionalFormatting>
  <conditionalFormatting sqref="B1741">
    <cfRule type="cellIs" dxfId="2774" priority="3146" stopIfTrue="1" operator="equal">
      <formula>"Adjustment to Income/Expense/Rate Base:"</formula>
    </cfRule>
  </conditionalFormatting>
  <conditionalFormatting sqref="B1743">
    <cfRule type="cellIs" dxfId="2773" priority="3145" stopIfTrue="1" operator="equal">
      <formula>"Adjustment to Income/Expense/Rate Base:"</formula>
    </cfRule>
  </conditionalFormatting>
  <conditionalFormatting sqref="B1742">
    <cfRule type="cellIs" dxfId="2772" priority="3144" stopIfTrue="1" operator="equal">
      <formula>"Adjustment to Income/Expense/Rate Base:"</formula>
    </cfRule>
  </conditionalFormatting>
  <conditionalFormatting sqref="B1743">
    <cfRule type="cellIs" dxfId="2771" priority="3143" stopIfTrue="1" operator="equal">
      <formula>"Adjustment to Income/Expense/Rate Base:"</formula>
    </cfRule>
  </conditionalFormatting>
  <conditionalFormatting sqref="B1742">
    <cfRule type="cellIs" dxfId="2770" priority="3142" stopIfTrue="1" operator="equal">
      <formula>"Adjustment to Income/Expense/Rate Base:"</formula>
    </cfRule>
  </conditionalFormatting>
  <conditionalFormatting sqref="B1744">
    <cfRule type="cellIs" dxfId="2769" priority="3141" stopIfTrue="1" operator="equal">
      <formula>"Adjustment to Income/Expense/Rate Base:"</formula>
    </cfRule>
  </conditionalFormatting>
  <conditionalFormatting sqref="B1743">
    <cfRule type="cellIs" dxfId="2768" priority="3140" stopIfTrue="1" operator="equal">
      <formula>"Adjustment to Income/Expense/Rate Base:"</formula>
    </cfRule>
  </conditionalFormatting>
  <conditionalFormatting sqref="B1744">
    <cfRule type="cellIs" dxfId="2767" priority="3139" stopIfTrue="1" operator="equal">
      <formula>"Adjustment to Income/Expense/Rate Base:"</formula>
    </cfRule>
  </conditionalFormatting>
  <conditionalFormatting sqref="B1743">
    <cfRule type="cellIs" dxfId="2766" priority="3138" stopIfTrue="1" operator="equal">
      <formula>"Adjustment to Income/Expense/Rate Base:"</formula>
    </cfRule>
  </conditionalFormatting>
  <conditionalFormatting sqref="B1744">
    <cfRule type="cellIs" dxfId="2765" priority="3136" stopIfTrue="1" operator="equal">
      <formula>"Adjustment to Income/Expense/Rate Base:"</formula>
    </cfRule>
  </conditionalFormatting>
  <conditionalFormatting sqref="B1745">
    <cfRule type="cellIs" dxfId="2764" priority="3135" stopIfTrue="1" operator="equal">
      <formula>"Adjustment to Income/Expense/Rate Base:"</formula>
    </cfRule>
  </conditionalFormatting>
  <conditionalFormatting sqref="B1741">
    <cfRule type="cellIs" dxfId="2763" priority="3134" stopIfTrue="1" operator="equal">
      <formula>"Adjustment to Income/Expense/Rate Base:"</formula>
    </cfRule>
  </conditionalFormatting>
  <conditionalFormatting sqref="B1741">
    <cfRule type="cellIs" dxfId="2762" priority="3133" stopIfTrue="1" operator="equal">
      <formula>"Adjustment to Income/Expense/Rate Base:"</formula>
    </cfRule>
  </conditionalFormatting>
  <conditionalFormatting sqref="B1741">
    <cfRule type="cellIs" dxfId="2761" priority="3132" stopIfTrue="1" operator="equal">
      <formula>"Adjustment to Income/Expense/Rate Base:"</formula>
    </cfRule>
  </conditionalFormatting>
  <conditionalFormatting sqref="B1742">
    <cfRule type="cellIs" dxfId="2760" priority="3131" stopIfTrue="1" operator="equal">
      <formula>"Adjustment to Income/Expense/Rate Base:"</formula>
    </cfRule>
  </conditionalFormatting>
  <conditionalFormatting sqref="B1741">
    <cfRule type="cellIs" dxfId="2759" priority="3130" stopIfTrue="1" operator="equal">
      <formula>"Adjustment to Income/Expense/Rate Base:"</formula>
    </cfRule>
  </conditionalFormatting>
  <conditionalFormatting sqref="B1741">
    <cfRule type="cellIs" dxfId="2758" priority="3129" stopIfTrue="1" operator="equal">
      <formula>"Adjustment to Income/Expense/Rate Base:"</formula>
    </cfRule>
  </conditionalFormatting>
  <conditionalFormatting sqref="B1741">
    <cfRule type="cellIs" dxfId="2757" priority="3128" stopIfTrue="1" operator="equal">
      <formula>"Adjustment to Income/Expense/Rate Base:"</formula>
    </cfRule>
  </conditionalFormatting>
  <conditionalFormatting sqref="B1742">
    <cfRule type="cellIs" dxfId="2756" priority="3127" stopIfTrue="1" operator="equal">
      <formula>"Adjustment to Income/Expense/Rate Base:"</formula>
    </cfRule>
  </conditionalFormatting>
  <conditionalFormatting sqref="B1741">
    <cfRule type="cellIs" dxfId="2755" priority="3126" stopIfTrue="1" operator="equal">
      <formula>"Adjustment to Income/Expense/Rate Base:"</formula>
    </cfRule>
  </conditionalFormatting>
  <conditionalFormatting sqref="B1742">
    <cfRule type="cellIs" dxfId="2754" priority="3125" stopIfTrue="1" operator="equal">
      <formula>"Adjustment to Income/Expense/Rate Base:"</formula>
    </cfRule>
  </conditionalFormatting>
  <conditionalFormatting sqref="B1741">
    <cfRule type="cellIs" dxfId="2753" priority="3124" stopIfTrue="1" operator="equal">
      <formula>"Adjustment to Income/Expense/Rate Base:"</formula>
    </cfRule>
  </conditionalFormatting>
  <conditionalFormatting sqref="B1743">
    <cfRule type="cellIs" dxfId="2752" priority="3123" stopIfTrue="1" operator="equal">
      <formula>"Adjustment to Income/Expense/Rate Base:"</formula>
    </cfRule>
  </conditionalFormatting>
  <conditionalFormatting sqref="B1742">
    <cfRule type="cellIs" dxfId="2751" priority="3122" stopIfTrue="1" operator="equal">
      <formula>"Adjustment to Income/Expense/Rate Base:"</formula>
    </cfRule>
  </conditionalFormatting>
  <conditionalFormatting sqref="B1730">
    <cfRule type="cellIs" dxfId="2750" priority="3120" stopIfTrue="1" operator="equal">
      <formula>"Adjustment to Income/Expense/Rate Base:"</formula>
    </cfRule>
  </conditionalFormatting>
  <conditionalFormatting sqref="B1728">
    <cfRule type="cellIs" dxfId="2749" priority="3119" stopIfTrue="1" operator="equal">
      <formula>"Adjustment to Income/Expense/Rate Base:"</formula>
    </cfRule>
  </conditionalFormatting>
  <conditionalFormatting sqref="B1740">
    <cfRule type="cellIs" dxfId="2748" priority="3118" stopIfTrue="1" operator="equal">
      <formula>"Adjustment to Income/Expense/Rate Base:"</formula>
    </cfRule>
  </conditionalFormatting>
  <conditionalFormatting sqref="B1739">
    <cfRule type="cellIs" dxfId="2747" priority="3117" stopIfTrue="1" operator="equal">
      <formula>"Adjustment to Income/Expense/Rate Base:"</formula>
    </cfRule>
  </conditionalFormatting>
  <conditionalFormatting sqref="B1731">
    <cfRule type="cellIs" dxfId="2746" priority="3116" stopIfTrue="1" operator="equal">
      <formula>"Adjustment to Income/Expense/Rate Base:"</formula>
    </cfRule>
  </conditionalFormatting>
  <conditionalFormatting sqref="B1729">
    <cfRule type="cellIs" dxfId="2745" priority="3115" stopIfTrue="1" operator="equal">
      <formula>"Adjustment to Income/Expense/Rate Base:"</formula>
    </cfRule>
  </conditionalFormatting>
  <conditionalFormatting sqref="B1741">
    <cfRule type="cellIs" dxfId="2744" priority="3114" stopIfTrue="1" operator="equal">
      <formula>"Adjustment to Income/Expense/Rate Base:"</formula>
    </cfRule>
  </conditionalFormatting>
  <conditionalFormatting sqref="B1740">
    <cfRule type="cellIs" dxfId="2743" priority="3113" stopIfTrue="1" operator="equal">
      <formula>"Adjustment to Income/Expense/Rate Base:"</formula>
    </cfRule>
  </conditionalFormatting>
  <conditionalFormatting sqref="B1731">
    <cfRule type="cellIs" dxfId="2742" priority="3112" stopIfTrue="1" operator="equal">
      <formula>"Adjustment to Income/Expense/Rate Base:"</formula>
    </cfRule>
  </conditionalFormatting>
  <conditionalFormatting sqref="B1729">
    <cfRule type="cellIs" dxfId="2741" priority="3111" stopIfTrue="1" operator="equal">
      <formula>"Adjustment to Income/Expense/Rate Base:"</formula>
    </cfRule>
  </conditionalFormatting>
  <conditionalFormatting sqref="B1741">
    <cfRule type="cellIs" dxfId="2740" priority="3110" stopIfTrue="1" operator="equal">
      <formula>"Adjustment to Income/Expense/Rate Base:"</formula>
    </cfRule>
  </conditionalFormatting>
  <conditionalFormatting sqref="B1740">
    <cfRule type="cellIs" dxfId="2739" priority="3109" stopIfTrue="1" operator="equal">
      <formula>"Adjustment to Income/Expense/Rate Base:"</formula>
    </cfRule>
  </conditionalFormatting>
  <conditionalFormatting sqref="B1732">
    <cfRule type="cellIs" dxfId="2738" priority="3108" stopIfTrue="1" operator="equal">
      <formula>"Adjustment to Income/Expense/Rate Base:"</formula>
    </cfRule>
  </conditionalFormatting>
  <conditionalFormatting sqref="B1730">
    <cfRule type="cellIs" dxfId="2737" priority="3107" stopIfTrue="1" operator="equal">
      <formula>"Adjustment to Income/Expense/Rate Base:"</formula>
    </cfRule>
  </conditionalFormatting>
  <conditionalFormatting sqref="B1742">
    <cfRule type="cellIs" dxfId="2736" priority="3106" stopIfTrue="1" operator="equal">
      <formula>"Adjustment to Income/Expense/Rate Base:"</formula>
    </cfRule>
  </conditionalFormatting>
  <conditionalFormatting sqref="B1741">
    <cfRule type="cellIs" dxfId="2735" priority="3105" stopIfTrue="1" operator="equal">
      <formula>"Adjustment to Income/Expense/Rate Base:"</formula>
    </cfRule>
  </conditionalFormatting>
  <conditionalFormatting sqref="B1732">
    <cfRule type="cellIs" dxfId="2734" priority="3104" stopIfTrue="1" operator="equal">
      <formula>"Adjustment to Income/Expense/Rate Base:"</formula>
    </cfRule>
  </conditionalFormatting>
  <conditionalFormatting sqref="B1730">
    <cfRule type="cellIs" dxfId="2733" priority="3103" stopIfTrue="1" operator="equal">
      <formula>"Adjustment to Income/Expense/Rate Base:"</formula>
    </cfRule>
  </conditionalFormatting>
  <conditionalFormatting sqref="B1742">
    <cfRule type="cellIs" dxfId="2732" priority="3102" stopIfTrue="1" operator="equal">
      <formula>"Adjustment to Income/Expense/Rate Base:"</formula>
    </cfRule>
  </conditionalFormatting>
  <conditionalFormatting sqref="B1741">
    <cfRule type="cellIs" dxfId="2731" priority="3101" stopIfTrue="1" operator="equal">
      <formula>"Adjustment to Income/Expense/Rate Base:"</formula>
    </cfRule>
  </conditionalFormatting>
  <conditionalFormatting sqref="B1733">
    <cfRule type="cellIs" dxfId="2730" priority="3100" stopIfTrue="1" operator="equal">
      <formula>"Adjustment to Income/Expense/Rate Base:"</formula>
    </cfRule>
  </conditionalFormatting>
  <conditionalFormatting sqref="B1731">
    <cfRule type="cellIs" dxfId="2729" priority="3099" stopIfTrue="1" operator="equal">
      <formula>"Adjustment to Income/Expense/Rate Base:"</formula>
    </cfRule>
  </conditionalFormatting>
  <conditionalFormatting sqref="B1743">
    <cfRule type="cellIs" dxfId="2728" priority="3098" stopIfTrue="1" operator="equal">
      <formula>"Adjustment to Income/Expense/Rate Base:"</formula>
    </cfRule>
  </conditionalFormatting>
  <conditionalFormatting sqref="B1742">
    <cfRule type="cellIs" dxfId="2727" priority="3097" stopIfTrue="1" operator="equal">
      <formula>"Adjustment to Income/Expense/Rate Base:"</formula>
    </cfRule>
  </conditionalFormatting>
  <conditionalFormatting sqref="B1733">
    <cfRule type="cellIs" dxfId="2726" priority="3096" stopIfTrue="1" operator="equal">
      <formula>"Adjustment to Income/Expense/Rate Base:"</formula>
    </cfRule>
  </conditionalFormatting>
  <conditionalFormatting sqref="B1731">
    <cfRule type="cellIs" dxfId="2725" priority="3095" stopIfTrue="1" operator="equal">
      <formula>"Adjustment to Income/Expense/Rate Base:"</formula>
    </cfRule>
  </conditionalFormatting>
  <conditionalFormatting sqref="B1743">
    <cfRule type="cellIs" dxfId="2724" priority="3094" stopIfTrue="1" operator="equal">
      <formula>"Adjustment to Income/Expense/Rate Base:"</formula>
    </cfRule>
  </conditionalFormatting>
  <conditionalFormatting sqref="B1742">
    <cfRule type="cellIs" dxfId="2723" priority="3093" stopIfTrue="1" operator="equal">
      <formula>"Adjustment to Income/Expense/Rate Base:"</formula>
    </cfRule>
  </conditionalFormatting>
  <conditionalFormatting sqref="B1734">
    <cfRule type="cellIs" dxfId="2722" priority="3092" stopIfTrue="1" operator="equal">
      <formula>"Adjustment to Income/Expense/Rate Base:"</formula>
    </cfRule>
  </conditionalFormatting>
  <conditionalFormatting sqref="B1732">
    <cfRule type="cellIs" dxfId="2721" priority="3091" stopIfTrue="1" operator="equal">
      <formula>"Adjustment to Income/Expense/Rate Base:"</formula>
    </cfRule>
  </conditionalFormatting>
  <conditionalFormatting sqref="B1744">
    <cfRule type="cellIs" dxfId="2720" priority="3090" stopIfTrue="1" operator="equal">
      <formula>"Adjustment to Income/Expense/Rate Base:"</formula>
    </cfRule>
  </conditionalFormatting>
  <conditionalFormatting sqref="B1743">
    <cfRule type="cellIs" dxfId="2719" priority="3089" stopIfTrue="1" operator="equal">
      <formula>"Adjustment to Income/Expense/Rate Base:"</formula>
    </cfRule>
  </conditionalFormatting>
  <conditionalFormatting sqref="B1731">
    <cfRule type="cellIs" dxfId="2718" priority="3088" stopIfTrue="1" operator="equal">
      <formula>"Adjustment to Income/Expense/Rate Base:"</formula>
    </cfRule>
  </conditionalFormatting>
  <conditionalFormatting sqref="B1729">
    <cfRule type="cellIs" dxfId="2717" priority="3087" stopIfTrue="1" operator="equal">
      <formula>"Adjustment to Income/Expense/Rate Base:"</formula>
    </cfRule>
  </conditionalFormatting>
  <conditionalFormatting sqref="B1741">
    <cfRule type="cellIs" dxfId="2716" priority="3086" stopIfTrue="1" operator="equal">
      <formula>"Adjustment to Income/Expense/Rate Base:"</formula>
    </cfRule>
  </conditionalFormatting>
  <conditionalFormatting sqref="B1740">
    <cfRule type="cellIs" dxfId="2715" priority="3085" stopIfTrue="1" operator="equal">
      <formula>"Adjustment to Income/Expense/Rate Base:"</formula>
    </cfRule>
  </conditionalFormatting>
  <conditionalFormatting sqref="B1732">
    <cfRule type="cellIs" dxfId="2714" priority="3084" stopIfTrue="1" operator="equal">
      <formula>"Adjustment to Income/Expense/Rate Base:"</formula>
    </cfRule>
  </conditionalFormatting>
  <conditionalFormatting sqref="B1730">
    <cfRule type="cellIs" dxfId="2713" priority="3083" stopIfTrue="1" operator="equal">
      <formula>"Adjustment to Income/Expense/Rate Base:"</formula>
    </cfRule>
  </conditionalFormatting>
  <conditionalFormatting sqref="B1742">
    <cfRule type="cellIs" dxfId="2712" priority="3082" stopIfTrue="1" operator="equal">
      <formula>"Adjustment to Income/Expense/Rate Base:"</formula>
    </cfRule>
  </conditionalFormatting>
  <conditionalFormatting sqref="B1741">
    <cfRule type="cellIs" dxfId="2711" priority="3081" stopIfTrue="1" operator="equal">
      <formula>"Adjustment to Income/Expense/Rate Base:"</formula>
    </cfRule>
  </conditionalFormatting>
  <conditionalFormatting sqref="B1732">
    <cfRule type="cellIs" dxfId="2710" priority="3080" stopIfTrue="1" operator="equal">
      <formula>"Adjustment to Income/Expense/Rate Base:"</formula>
    </cfRule>
  </conditionalFormatting>
  <conditionalFormatting sqref="B1730">
    <cfRule type="cellIs" dxfId="2709" priority="3079" stopIfTrue="1" operator="equal">
      <formula>"Adjustment to Income/Expense/Rate Base:"</formula>
    </cfRule>
  </conditionalFormatting>
  <conditionalFormatting sqref="B1742">
    <cfRule type="cellIs" dxfId="2708" priority="3078" stopIfTrue="1" operator="equal">
      <formula>"Adjustment to Income/Expense/Rate Base:"</formula>
    </cfRule>
  </conditionalFormatting>
  <conditionalFormatting sqref="B1741">
    <cfRule type="cellIs" dxfId="2707" priority="3077" stopIfTrue="1" operator="equal">
      <formula>"Adjustment to Income/Expense/Rate Base:"</formula>
    </cfRule>
  </conditionalFormatting>
  <conditionalFormatting sqref="B1733">
    <cfRule type="cellIs" dxfId="2706" priority="3076" stopIfTrue="1" operator="equal">
      <formula>"Adjustment to Income/Expense/Rate Base:"</formula>
    </cfRule>
  </conditionalFormatting>
  <conditionalFormatting sqref="B1731">
    <cfRule type="cellIs" dxfId="2705" priority="3075" stopIfTrue="1" operator="equal">
      <formula>"Adjustment to Income/Expense/Rate Base:"</formula>
    </cfRule>
  </conditionalFormatting>
  <conditionalFormatting sqref="B1743">
    <cfRule type="cellIs" dxfId="2704" priority="3074" stopIfTrue="1" operator="equal">
      <formula>"Adjustment to Income/Expense/Rate Base:"</formula>
    </cfRule>
  </conditionalFormatting>
  <conditionalFormatting sqref="B1742">
    <cfRule type="cellIs" dxfId="2703" priority="3073" stopIfTrue="1" operator="equal">
      <formula>"Adjustment to Income/Expense/Rate Base:"</formula>
    </cfRule>
  </conditionalFormatting>
  <conditionalFormatting sqref="B1733">
    <cfRule type="cellIs" dxfId="2702" priority="3072" stopIfTrue="1" operator="equal">
      <formula>"Adjustment to Income/Expense/Rate Base:"</formula>
    </cfRule>
  </conditionalFormatting>
  <conditionalFormatting sqref="B1731">
    <cfRule type="cellIs" dxfId="2701" priority="3071" stopIfTrue="1" operator="equal">
      <formula>"Adjustment to Income/Expense/Rate Base:"</formula>
    </cfRule>
  </conditionalFormatting>
  <conditionalFormatting sqref="B1743">
    <cfRule type="cellIs" dxfId="2700" priority="3070" stopIfTrue="1" operator="equal">
      <formula>"Adjustment to Income/Expense/Rate Base:"</formula>
    </cfRule>
  </conditionalFormatting>
  <conditionalFormatting sqref="B1742">
    <cfRule type="cellIs" dxfId="2699" priority="3069" stopIfTrue="1" operator="equal">
      <formula>"Adjustment to Income/Expense/Rate Base:"</formula>
    </cfRule>
  </conditionalFormatting>
  <conditionalFormatting sqref="B1734">
    <cfRule type="cellIs" dxfId="2698" priority="3068" stopIfTrue="1" operator="equal">
      <formula>"Adjustment to Income/Expense/Rate Base:"</formula>
    </cfRule>
  </conditionalFormatting>
  <conditionalFormatting sqref="B1732">
    <cfRule type="cellIs" dxfId="2697" priority="3067" stopIfTrue="1" operator="equal">
      <formula>"Adjustment to Income/Expense/Rate Base:"</formula>
    </cfRule>
  </conditionalFormatting>
  <conditionalFormatting sqref="B1744">
    <cfRule type="cellIs" dxfId="2696" priority="3066" stopIfTrue="1" operator="equal">
      <formula>"Adjustment to Income/Expense/Rate Base:"</formula>
    </cfRule>
  </conditionalFormatting>
  <conditionalFormatting sqref="B1743">
    <cfRule type="cellIs" dxfId="2695" priority="3065" stopIfTrue="1" operator="equal">
      <formula>"Adjustment to Income/Expense/Rate Base:"</formula>
    </cfRule>
  </conditionalFormatting>
  <conditionalFormatting sqref="B1734">
    <cfRule type="cellIs" dxfId="2694" priority="3064" stopIfTrue="1" operator="equal">
      <formula>"Adjustment to Income/Expense/Rate Base:"</formula>
    </cfRule>
  </conditionalFormatting>
  <conditionalFormatting sqref="B1732">
    <cfRule type="cellIs" dxfId="2693" priority="3063" stopIfTrue="1" operator="equal">
      <formula>"Adjustment to Income/Expense/Rate Base:"</formula>
    </cfRule>
  </conditionalFormatting>
  <conditionalFormatting sqref="B1744">
    <cfRule type="cellIs" dxfId="2692" priority="3062" stopIfTrue="1" operator="equal">
      <formula>"Adjustment to Income/Expense/Rate Base:"</formula>
    </cfRule>
  </conditionalFormatting>
  <conditionalFormatting sqref="B1743">
    <cfRule type="cellIs" dxfId="2691" priority="3061" stopIfTrue="1" operator="equal">
      <formula>"Adjustment to Income/Expense/Rate Base:"</formula>
    </cfRule>
  </conditionalFormatting>
  <conditionalFormatting sqref="B1735">
    <cfRule type="cellIs" dxfId="2690" priority="3060" stopIfTrue="1" operator="equal">
      <formula>"Adjustment to Income/Expense/Rate Base:"</formula>
    </cfRule>
  </conditionalFormatting>
  <conditionalFormatting sqref="B1733">
    <cfRule type="cellIs" dxfId="2689" priority="3059" stopIfTrue="1" operator="equal">
      <formula>"Adjustment to Income/Expense/Rate Base:"</formula>
    </cfRule>
  </conditionalFormatting>
  <conditionalFormatting sqref="B1744">
    <cfRule type="cellIs" dxfId="2688" priority="3057" stopIfTrue="1" operator="equal">
      <formula>"Adjustment to Income/Expense/Rate Base:"</formula>
    </cfRule>
  </conditionalFormatting>
  <conditionalFormatting sqref="B1742">
    <cfRule type="cellIs" dxfId="2687" priority="3056" stopIfTrue="1" operator="equal">
      <formula>"Adjustment to Income/Expense/Rate Base:"</formula>
    </cfRule>
  </conditionalFormatting>
  <conditionalFormatting sqref="B1741">
    <cfRule type="cellIs" dxfId="2686" priority="3055" stopIfTrue="1" operator="equal">
      <formula>"Adjustment to Income/Expense/Rate Base:"</formula>
    </cfRule>
  </conditionalFormatting>
  <conditionalFormatting sqref="B1743">
    <cfRule type="cellIs" dxfId="2685" priority="3054" stopIfTrue="1" operator="equal">
      <formula>"Adjustment to Income/Expense/Rate Base:"</formula>
    </cfRule>
  </conditionalFormatting>
  <conditionalFormatting sqref="B1742">
    <cfRule type="cellIs" dxfId="2684" priority="3053" stopIfTrue="1" operator="equal">
      <formula>"Adjustment to Income/Expense/Rate Base:"</formula>
    </cfRule>
  </conditionalFormatting>
  <conditionalFormatting sqref="B1743">
    <cfRule type="cellIs" dxfId="2683" priority="3052" stopIfTrue="1" operator="equal">
      <formula>"Adjustment to Income/Expense/Rate Base:"</formula>
    </cfRule>
  </conditionalFormatting>
  <conditionalFormatting sqref="B1742">
    <cfRule type="cellIs" dxfId="2682" priority="3051" stopIfTrue="1" operator="equal">
      <formula>"Adjustment to Income/Expense/Rate Base:"</formula>
    </cfRule>
  </conditionalFormatting>
  <conditionalFormatting sqref="B1744">
    <cfRule type="cellIs" dxfId="2681" priority="3050" stopIfTrue="1" operator="equal">
      <formula>"Adjustment to Income/Expense/Rate Base:"</formula>
    </cfRule>
  </conditionalFormatting>
  <conditionalFormatting sqref="B1743">
    <cfRule type="cellIs" dxfId="2680" priority="3049" stopIfTrue="1" operator="equal">
      <formula>"Adjustment to Income/Expense/Rate Base:"</formula>
    </cfRule>
  </conditionalFormatting>
  <conditionalFormatting sqref="B1744">
    <cfRule type="cellIs" dxfId="2679" priority="3048" stopIfTrue="1" operator="equal">
      <formula>"Adjustment to Income/Expense/Rate Base:"</formula>
    </cfRule>
  </conditionalFormatting>
  <conditionalFormatting sqref="B1743">
    <cfRule type="cellIs" dxfId="2678" priority="3047" stopIfTrue="1" operator="equal">
      <formula>"Adjustment to Income/Expense/Rate Base:"</formula>
    </cfRule>
  </conditionalFormatting>
  <conditionalFormatting sqref="B1744">
    <cfRule type="cellIs" dxfId="2677" priority="3045" stopIfTrue="1" operator="equal">
      <formula>"Adjustment to Income/Expense/Rate Base:"</formula>
    </cfRule>
  </conditionalFormatting>
  <conditionalFormatting sqref="B1744">
    <cfRule type="cellIs" dxfId="2676" priority="3043" stopIfTrue="1" operator="equal">
      <formula>"Adjustment to Income/Expense/Rate Base:"</formula>
    </cfRule>
  </conditionalFormatting>
  <conditionalFormatting sqref="B1743">
    <cfRule type="cellIs" dxfId="2675" priority="3040" stopIfTrue="1" operator="equal">
      <formula>"Adjustment to Income/Expense/Rate Base:"</formula>
    </cfRule>
  </conditionalFormatting>
  <conditionalFormatting sqref="B1742">
    <cfRule type="cellIs" dxfId="2674" priority="3039" stopIfTrue="1" operator="equal">
      <formula>"Adjustment to Income/Expense/Rate Base:"</formula>
    </cfRule>
  </conditionalFormatting>
  <conditionalFormatting sqref="B1744">
    <cfRule type="cellIs" dxfId="2673" priority="3038" stopIfTrue="1" operator="equal">
      <formula>"Adjustment to Income/Expense/Rate Base:"</formula>
    </cfRule>
  </conditionalFormatting>
  <conditionalFormatting sqref="B1743">
    <cfRule type="cellIs" dxfId="2672" priority="3037" stopIfTrue="1" operator="equal">
      <formula>"Adjustment to Income/Expense/Rate Base:"</formula>
    </cfRule>
  </conditionalFormatting>
  <conditionalFormatting sqref="B1744">
    <cfRule type="cellIs" dxfId="2671" priority="3036" stopIfTrue="1" operator="equal">
      <formula>"Adjustment to Income/Expense/Rate Base:"</formula>
    </cfRule>
  </conditionalFormatting>
  <conditionalFormatting sqref="B1743">
    <cfRule type="cellIs" dxfId="2670" priority="3035" stopIfTrue="1" operator="equal">
      <formula>"Adjustment to Income/Expense/Rate Base:"</formula>
    </cfRule>
  </conditionalFormatting>
  <conditionalFormatting sqref="B1744">
    <cfRule type="cellIs" dxfId="2669" priority="3033" stopIfTrue="1" operator="equal">
      <formula>"Adjustment to Income/Expense/Rate Base:"</formula>
    </cfRule>
  </conditionalFormatting>
  <conditionalFormatting sqref="B1744">
    <cfRule type="cellIs" dxfId="2668" priority="3031" stopIfTrue="1" operator="equal">
      <formula>"Adjustment to Income/Expense/Rate Base:"</formula>
    </cfRule>
  </conditionalFormatting>
  <conditionalFormatting sqref="B1745">
    <cfRule type="cellIs" dxfId="2667" priority="3026" stopIfTrue="1" operator="equal">
      <formula>"Adjustment to Income/Expense/Rate Base:"</formula>
    </cfRule>
  </conditionalFormatting>
  <conditionalFormatting sqref="B1747">
    <cfRule type="cellIs" dxfId="2666" priority="3024" stopIfTrue="1" operator="equal">
      <formula>"Adjustment to Income/Expense/Rate Base:"</formula>
    </cfRule>
  </conditionalFormatting>
  <conditionalFormatting sqref="B1728">
    <cfRule type="cellIs" dxfId="2665" priority="3023" stopIfTrue="1" operator="equal">
      <formula>"Adjustment to Income/Expense/Rate Base:"</formula>
    </cfRule>
  </conditionalFormatting>
  <conditionalFormatting sqref="B1726">
    <cfRule type="cellIs" dxfId="2664" priority="3022" stopIfTrue="1" operator="equal">
      <formula>"Adjustment to Income/Expense/Rate Base:"</formula>
    </cfRule>
  </conditionalFormatting>
  <conditionalFormatting sqref="B1738">
    <cfRule type="cellIs" dxfId="2663" priority="3021" stopIfTrue="1" operator="equal">
      <formula>"Adjustment to Income/Expense/Rate Base:"</formula>
    </cfRule>
  </conditionalFormatting>
  <conditionalFormatting sqref="B1737">
    <cfRule type="cellIs" dxfId="2662" priority="3020" stopIfTrue="1" operator="equal">
      <formula>"Adjustment to Income/Expense/Rate Base:"</formula>
    </cfRule>
  </conditionalFormatting>
  <conditionalFormatting sqref="B1729">
    <cfRule type="cellIs" dxfId="2661" priority="3019" stopIfTrue="1" operator="equal">
      <formula>"Adjustment to Income/Expense/Rate Base:"</formula>
    </cfRule>
  </conditionalFormatting>
  <conditionalFormatting sqref="B1727">
    <cfRule type="cellIs" dxfId="2660" priority="3018" stopIfTrue="1" operator="equal">
      <formula>"Adjustment to Income/Expense/Rate Base:"</formula>
    </cfRule>
  </conditionalFormatting>
  <conditionalFormatting sqref="B1739">
    <cfRule type="cellIs" dxfId="2659" priority="3017" stopIfTrue="1" operator="equal">
      <formula>"Adjustment to Income/Expense/Rate Base:"</formula>
    </cfRule>
  </conditionalFormatting>
  <conditionalFormatting sqref="B1738">
    <cfRule type="cellIs" dxfId="2658" priority="3016" stopIfTrue="1" operator="equal">
      <formula>"Adjustment to Income/Expense/Rate Base:"</formula>
    </cfRule>
  </conditionalFormatting>
  <conditionalFormatting sqref="B1729">
    <cfRule type="cellIs" dxfId="2657" priority="3015" stopIfTrue="1" operator="equal">
      <formula>"Adjustment to Income/Expense/Rate Base:"</formula>
    </cfRule>
  </conditionalFormatting>
  <conditionalFormatting sqref="B1727">
    <cfRule type="cellIs" dxfId="2656" priority="3014" stopIfTrue="1" operator="equal">
      <formula>"Adjustment to Income/Expense/Rate Base:"</formula>
    </cfRule>
  </conditionalFormatting>
  <conditionalFormatting sqref="B1739">
    <cfRule type="cellIs" dxfId="2655" priority="3013" stopIfTrue="1" operator="equal">
      <formula>"Adjustment to Income/Expense/Rate Base:"</formula>
    </cfRule>
  </conditionalFormatting>
  <conditionalFormatting sqref="B1738">
    <cfRule type="cellIs" dxfId="2654" priority="3012" stopIfTrue="1" operator="equal">
      <formula>"Adjustment to Income/Expense/Rate Base:"</formula>
    </cfRule>
  </conditionalFormatting>
  <conditionalFormatting sqref="B1730">
    <cfRule type="cellIs" dxfId="2653" priority="3011" stopIfTrue="1" operator="equal">
      <formula>"Adjustment to Income/Expense/Rate Base:"</formula>
    </cfRule>
  </conditionalFormatting>
  <conditionalFormatting sqref="B1728">
    <cfRule type="cellIs" dxfId="2652" priority="3010" stopIfTrue="1" operator="equal">
      <formula>"Adjustment to Income/Expense/Rate Base:"</formula>
    </cfRule>
  </conditionalFormatting>
  <conditionalFormatting sqref="B1740">
    <cfRule type="cellIs" dxfId="2651" priority="3009" stopIfTrue="1" operator="equal">
      <formula>"Adjustment to Income/Expense/Rate Base:"</formula>
    </cfRule>
  </conditionalFormatting>
  <conditionalFormatting sqref="B1739">
    <cfRule type="cellIs" dxfId="2650" priority="3008" stopIfTrue="1" operator="equal">
      <formula>"Adjustment to Income/Expense/Rate Base:"</formula>
    </cfRule>
  </conditionalFormatting>
  <conditionalFormatting sqref="B1730">
    <cfRule type="cellIs" dxfId="2649" priority="3007" stopIfTrue="1" operator="equal">
      <formula>"Adjustment to Income/Expense/Rate Base:"</formula>
    </cfRule>
  </conditionalFormatting>
  <conditionalFormatting sqref="B1728">
    <cfRule type="cellIs" dxfId="2648" priority="3006" stopIfTrue="1" operator="equal">
      <formula>"Adjustment to Income/Expense/Rate Base:"</formula>
    </cfRule>
  </conditionalFormatting>
  <conditionalFormatting sqref="B1740">
    <cfRule type="cellIs" dxfId="2647" priority="3005" stopIfTrue="1" operator="equal">
      <formula>"Adjustment to Income/Expense/Rate Base:"</formula>
    </cfRule>
  </conditionalFormatting>
  <conditionalFormatting sqref="B1739">
    <cfRule type="cellIs" dxfId="2646" priority="3004" stopIfTrue="1" operator="equal">
      <formula>"Adjustment to Income/Expense/Rate Base:"</formula>
    </cfRule>
  </conditionalFormatting>
  <conditionalFormatting sqref="B1731">
    <cfRule type="cellIs" dxfId="2645" priority="3003" stopIfTrue="1" operator="equal">
      <formula>"Adjustment to Income/Expense/Rate Base:"</formula>
    </cfRule>
  </conditionalFormatting>
  <conditionalFormatting sqref="B1729">
    <cfRule type="cellIs" dxfId="2644" priority="3002" stopIfTrue="1" operator="equal">
      <formula>"Adjustment to Income/Expense/Rate Base:"</formula>
    </cfRule>
  </conditionalFormatting>
  <conditionalFormatting sqref="B1741">
    <cfRule type="cellIs" dxfId="2643" priority="3001" stopIfTrue="1" operator="equal">
      <formula>"Adjustment to Income/Expense/Rate Base:"</formula>
    </cfRule>
  </conditionalFormatting>
  <conditionalFormatting sqref="B1740">
    <cfRule type="cellIs" dxfId="2642" priority="3000" stopIfTrue="1" operator="equal">
      <formula>"Adjustment to Income/Expense/Rate Base:"</formula>
    </cfRule>
  </conditionalFormatting>
  <conditionalFormatting sqref="B1731">
    <cfRule type="cellIs" dxfId="2641" priority="2999" stopIfTrue="1" operator="equal">
      <formula>"Adjustment to Income/Expense/Rate Base:"</formula>
    </cfRule>
  </conditionalFormatting>
  <conditionalFormatting sqref="B1729">
    <cfRule type="cellIs" dxfId="2640" priority="2998" stopIfTrue="1" operator="equal">
      <formula>"Adjustment to Income/Expense/Rate Base:"</formula>
    </cfRule>
  </conditionalFormatting>
  <conditionalFormatting sqref="B1741">
    <cfRule type="cellIs" dxfId="2639" priority="2997" stopIfTrue="1" operator="equal">
      <formula>"Adjustment to Income/Expense/Rate Base:"</formula>
    </cfRule>
  </conditionalFormatting>
  <conditionalFormatting sqref="B1740">
    <cfRule type="cellIs" dxfId="2638" priority="2996" stopIfTrue="1" operator="equal">
      <formula>"Adjustment to Income/Expense/Rate Base:"</formula>
    </cfRule>
  </conditionalFormatting>
  <conditionalFormatting sqref="B1732">
    <cfRule type="cellIs" dxfId="2637" priority="2995" stopIfTrue="1" operator="equal">
      <formula>"Adjustment to Income/Expense/Rate Base:"</formula>
    </cfRule>
  </conditionalFormatting>
  <conditionalFormatting sqref="B1730">
    <cfRule type="cellIs" dxfId="2636" priority="2994" stopIfTrue="1" operator="equal">
      <formula>"Adjustment to Income/Expense/Rate Base:"</formula>
    </cfRule>
  </conditionalFormatting>
  <conditionalFormatting sqref="B1742">
    <cfRule type="cellIs" dxfId="2635" priority="2993" stopIfTrue="1" operator="equal">
      <formula>"Adjustment to Income/Expense/Rate Base:"</formula>
    </cfRule>
  </conditionalFormatting>
  <conditionalFormatting sqref="B1741">
    <cfRule type="cellIs" dxfId="2634" priority="2992" stopIfTrue="1" operator="equal">
      <formula>"Adjustment to Income/Expense/Rate Base:"</formula>
    </cfRule>
  </conditionalFormatting>
  <conditionalFormatting sqref="B1729">
    <cfRule type="cellIs" dxfId="2633" priority="2991" stopIfTrue="1" operator="equal">
      <formula>"Adjustment to Income/Expense/Rate Base:"</formula>
    </cfRule>
  </conditionalFormatting>
  <conditionalFormatting sqref="B1727">
    <cfRule type="cellIs" dxfId="2632" priority="2990" stopIfTrue="1" operator="equal">
      <formula>"Adjustment to Income/Expense/Rate Base:"</formula>
    </cfRule>
  </conditionalFormatting>
  <conditionalFormatting sqref="B1739">
    <cfRule type="cellIs" dxfId="2631" priority="2989" stopIfTrue="1" operator="equal">
      <formula>"Adjustment to Income/Expense/Rate Base:"</formula>
    </cfRule>
  </conditionalFormatting>
  <conditionalFormatting sqref="B1738">
    <cfRule type="cellIs" dxfId="2630" priority="2988" stopIfTrue="1" operator="equal">
      <formula>"Adjustment to Income/Expense/Rate Base:"</formula>
    </cfRule>
  </conditionalFormatting>
  <conditionalFormatting sqref="B1730">
    <cfRule type="cellIs" dxfId="2629" priority="2987" stopIfTrue="1" operator="equal">
      <formula>"Adjustment to Income/Expense/Rate Base:"</formula>
    </cfRule>
  </conditionalFormatting>
  <conditionalFormatting sqref="B1728">
    <cfRule type="cellIs" dxfId="2628" priority="2986" stopIfTrue="1" operator="equal">
      <formula>"Adjustment to Income/Expense/Rate Base:"</formula>
    </cfRule>
  </conditionalFormatting>
  <conditionalFormatting sqref="B1740">
    <cfRule type="cellIs" dxfId="2627" priority="2985" stopIfTrue="1" operator="equal">
      <formula>"Adjustment to Income/Expense/Rate Base:"</formula>
    </cfRule>
  </conditionalFormatting>
  <conditionalFormatting sqref="B1739">
    <cfRule type="cellIs" dxfId="2626" priority="2984" stopIfTrue="1" operator="equal">
      <formula>"Adjustment to Income/Expense/Rate Base:"</formula>
    </cfRule>
  </conditionalFormatting>
  <conditionalFormatting sqref="B1730">
    <cfRule type="cellIs" dxfId="2625" priority="2983" stopIfTrue="1" operator="equal">
      <formula>"Adjustment to Income/Expense/Rate Base:"</formula>
    </cfRule>
  </conditionalFormatting>
  <conditionalFormatting sqref="B1728">
    <cfRule type="cellIs" dxfId="2624" priority="2982" stopIfTrue="1" operator="equal">
      <formula>"Adjustment to Income/Expense/Rate Base:"</formula>
    </cfRule>
  </conditionalFormatting>
  <conditionalFormatting sqref="B1740">
    <cfRule type="cellIs" dxfId="2623" priority="2981" stopIfTrue="1" operator="equal">
      <formula>"Adjustment to Income/Expense/Rate Base:"</formula>
    </cfRule>
  </conditionalFormatting>
  <conditionalFormatting sqref="B1739">
    <cfRule type="cellIs" dxfId="2622" priority="2980" stopIfTrue="1" operator="equal">
      <formula>"Adjustment to Income/Expense/Rate Base:"</formula>
    </cfRule>
  </conditionalFormatting>
  <conditionalFormatting sqref="B1731">
    <cfRule type="cellIs" dxfId="2621" priority="2979" stopIfTrue="1" operator="equal">
      <formula>"Adjustment to Income/Expense/Rate Base:"</formula>
    </cfRule>
  </conditionalFormatting>
  <conditionalFormatting sqref="B1729">
    <cfRule type="cellIs" dxfId="2620" priority="2978" stopIfTrue="1" operator="equal">
      <formula>"Adjustment to Income/Expense/Rate Base:"</formula>
    </cfRule>
  </conditionalFormatting>
  <conditionalFormatting sqref="B1741">
    <cfRule type="cellIs" dxfId="2619" priority="2977" stopIfTrue="1" operator="equal">
      <formula>"Adjustment to Income/Expense/Rate Base:"</formula>
    </cfRule>
  </conditionalFormatting>
  <conditionalFormatting sqref="B1740">
    <cfRule type="cellIs" dxfId="2618" priority="2976" stopIfTrue="1" operator="equal">
      <formula>"Adjustment to Income/Expense/Rate Base:"</formula>
    </cfRule>
  </conditionalFormatting>
  <conditionalFormatting sqref="B1731">
    <cfRule type="cellIs" dxfId="2617" priority="2975" stopIfTrue="1" operator="equal">
      <formula>"Adjustment to Income/Expense/Rate Base:"</formula>
    </cfRule>
  </conditionalFormatting>
  <conditionalFormatting sqref="B1729">
    <cfRule type="cellIs" dxfId="2616" priority="2974" stopIfTrue="1" operator="equal">
      <formula>"Adjustment to Income/Expense/Rate Base:"</formula>
    </cfRule>
  </conditionalFormatting>
  <conditionalFormatting sqref="B1741">
    <cfRule type="cellIs" dxfId="2615" priority="2973" stopIfTrue="1" operator="equal">
      <formula>"Adjustment to Income/Expense/Rate Base:"</formula>
    </cfRule>
  </conditionalFormatting>
  <conditionalFormatting sqref="B1740">
    <cfRule type="cellIs" dxfId="2614" priority="2972" stopIfTrue="1" operator="equal">
      <formula>"Adjustment to Income/Expense/Rate Base:"</formula>
    </cfRule>
  </conditionalFormatting>
  <conditionalFormatting sqref="B1732">
    <cfRule type="cellIs" dxfId="2613" priority="2971" stopIfTrue="1" operator="equal">
      <formula>"Adjustment to Income/Expense/Rate Base:"</formula>
    </cfRule>
  </conditionalFormatting>
  <conditionalFormatting sqref="B1730">
    <cfRule type="cellIs" dxfId="2612" priority="2970" stopIfTrue="1" operator="equal">
      <formula>"Adjustment to Income/Expense/Rate Base:"</formula>
    </cfRule>
  </conditionalFormatting>
  <conditionalFormatting sqref="B1742">
    <cfRule type="cellIs" dxfId="2611" priority="2969" stopIfTrue="1" operator="equal">
      <formula>"Adjustment to Income/Expense/Rate Base:"</formula>
    </cfRule>
  </conditionalFormatting>
  <conditionalFormatting sqref="B1741">
    <cfRule type="cellIs" dxfId="2610" priority="2968" stopIfTrue="1" operator="equal">
      <formula>"Adjustment to Income/Expense/Rate Base:"</formula>
    </cfRule>
  </conditionalFormatting>
  <conditionalFormatting sqref="B1732">
    <cfRule type="cellIs" dxfId="2609" priority="2967" stopIfTrue="1" operator="equal">
      <formula>"Adjustment to Income/Expense/Rate Base:"</formula>
    </cfRule>
  </conditionalFormatting>
  <conditionalFormatting sqref="B1730">
    <cfRule type="cellIs" dxfId="2608" priority="2966" stopIfTrue="1" operator="equal">
      <formula>"Adjustment to Income/Expense/Rate Base:"</formula>
    </cfRule>
  </conditionalFormatting>
  <conditionalFormatting sqref="B1742">
    <cfRule type="cellIs" dxfId="2607" priority="2965" stopIfTrue="1" operator="equal">
      <formula>"Adjustment to Income/Expense/Rate Base:"</formula>
    </cfRule>
  </conditionalFormatting>
  <conditionalFormatting sqref="B1741">
    <cfRule type="cellIs" dxfId="2606" priority="2964" stopIfTrue="1" operator="equal">
      <formula>"Adjustment to Income/Expense/Rate Base:"</formula>
    </cfRule>
  </conditionalFormatting>
  <conditionalFormatting sqref="B1733">
    <cfRule type="cellIs" dxfId="2605" priority="2963" stopIfTrue="1" operator="equal">
      <formula>"Adjustment to Income/Expense/Rate Base:"</formula>
    </cfRule>
  </conditionalFormatting>
  <conditionalFormatting sqref="B1731">
    <cfRule type="cellIs" dxfId="2604" priority="2962" stopIfTrue="1" operator="equal">
      <formula>"Adjustment to Income/Expense/Rate Base:"</formula>
    </cfRule>
  </conditionalFormatting>
  <conditionalFormatting sqref="B1743">
    <cfRule type="cellIs" dxfId="2603" priority="2961" stopIfTrue="1" operator="equal">
      <formula>"Adjustment to Income/Expense/Rate Base:"</formula>
    </cfRule>
  </conditionalFormatting>
  <conditionalFormatting sqref="B1742">
    <cfRule type="cellIs" dxfId="2602" priority="2960" stopIfTrue="1" operator="equal">
      <formula>"Adjustment to Income/Expense/Rate Base:"</formula>
    </cfRule>
  </conditionalFormatting>
  <conditionalFormatting sqref="B1740">
    <cfRule type="cellIs" dxfId="2601" priority="2959" stopIfTrue="1" operator="equal">
      <formula>"Adjustment to Income/Expense/Rate Base:"</formula>
    </cfRule>
  </conditionalFormatting>
  <conditionalFormatting sqref="B1739">
    <cfRule type="cellIs" dxfId="2600" priority="2958" stopIfTrue="1" operator="equal">
      <formula>"Adjustment to Income/Expense/Rate Base:"</formula>
    </cfRule>
  </conditionalFormatting>
  <conditionalFormatting sqref="B1741">
    <cfRule type="cellIs" dxfId="2599" priority="2957" stopIfTrue="1" operator="equal">
      <formula>"Adjustment to Income/Expense/Rate Base:"</formula>
    </cfRule>
  </conditionalFormatting>
  <conditionalFormatting sqref="B1740">
    <cfRule type="cellIs" dxfId="2598" priority="2956" stopIfTrue="1" operator="equal">
      <formula>"Adjustment to Income/Expense/Rate Base:"</formula>
    </cfRule>
  </conditionalFormatting>
  <conditionalFormatting sqref="B1741">
    <cfRule type="cellIs" dxfId="2597" priority="2955" stopIfTrue="1" operator="equal">
      <formula>"Adjustment to Income/Expense/Rate Base:"</formula>
    </cfRule>
  </conditionalFormatting>
  <conditionalFormatting sqref="B1740">
    <cfRule type="cellIs" dxfId="2596" priority="2954" stopIfTrue="1" operator="equal">
      <formula>"Adjustment to Income/Expense/Rate Base:"</formula>
    </cfRule>
  </conditionalFormatting>
  <conditionalFormatting sqref="B1742">
    <cfRule type="cellIs" dxfId="2595" priority="2953" stopIfTrue="1" operator="equal">
      <formula>"Adjustment to Income/Expense/Rate Base:"</formula>
    </cfRule>
  </conditionalFormatting>
  <conditionalFormatting sqref="B1741">
    <cfRule type="cellIs" dxfId="2594" priority="2952" stopIfTrue="1" operator="equal">
      <formula>"Adjustment to Income/Expense/Rate Base:"</formula>
    </cfRule>
  </conditionalFormatting>
  <conditionalFormatting sqref="B1742">
    <cfRule type="cellIs" dxfId="2593" priority="2951" stopIfTrue="1" operator="equal">
      <formula>"Adjustment to Income/Expense/Rate Base:"</formula>
    </cfRule>
  </conditionalFormatting>
  <conditionalFormatting sqref="B1741">
    <cfRule type="cellIs" dxfId="2592" priority="2950" stopIfTrue="1" operator="equal">
      <formula>"Adjustment to Income/Expense/Rate Base:"</formula>
    </cfRule>
  </conditionalFormatting>
  <conditionalFormatting sqref="B1743">
    <cfRule type="cellIs" dxfId="2591" priority="2949" stopIfTrue="1" operator="equal">
      <formula>"Adjustment to Income/Expense/Rate Base:"</formula>
    </cfRule>
  </conditionalFormatting>
  <conditionalFormatting sqref="B1742">
    <cfRule type="cellIs" dxfId="2590" priority="2948" stopIfTrue="1" operator="equal">
      <formula>"Adjustment to Income/Expense/Rate Base:"</formula>
    </cfRule>
  </conditionalFormatting>
  <conditionalFormatting sqref="B1743">
    <cfRule type="cellIs" dxfId="2589" priority="2947" stopIfTrue="1" operator="equal">
      <formula>"Adjustment to Income/Expense/Rate Base:"</formula>
    </cfRule>
  </conditionalFormatting>
  <conditionalFormatting sqref="B1742">
    <cfRule type="cellIs" dxfId="2588" priority="2946" stopIfTrue="1" operator="equal">
      <formula>"Adjustment to Income/Expense/Rate Base:"</formula>
    </cfRule>
  </conditionalFormatting>
  <conditionalFormatting sqref="B1744">
    <cfRule type="cellIs" dxfId="2587" priority="2945" stopIfTrue="1" operator="equal">
      <formula>"Adjustment to Income/Expense/Rate Base:"</formula>
    </cfRule>
  </conditionalFormatting>
  <conditionalFormatting sqref="B1743">
    <cfRule type="cellIs" dxfId="2586" priority="2944" stopIfTrue="1" operator="equal">
      <formula>"Adjustment to Income/Expense/Rate Base:"</formula>
    </cfRule>
  </conditionalFormatting>
  <conditionalFormatting sqref="B1741">
    <cfRule type="cellIs" dxfId="2585" priority="2943" stopIfTrue="1" operator="equal">
      <formula>"Adjustment to Income/Expense/Rate Base:"</formula>
    </cfRule>
  </conditionalFormatting>
  <conditionalFormatting sqref="B1740">
    <cfRule type="cellIs" dxfId="2584" priority="2942" stopIfTrue="1" operator="equal">
      <formula>"Adjustment to Income/Expense/Rate Base:"</formula>
    </cfRule>
  </conditionalFormatting>
  <conditionalFormatting sqref="B1742">
    <cfRule type="cellIs" dxfId="2583" priority="2941" stopIfTrue="1" operator="equal">
      <formula>"Adjustment to Income/Expense/Rate Base:"</formula>
    </cfRule>
  </conditionalFormatting>
  <conditionalFormatting sqref="B1741">
    <cfRule type="cellIs" dxfId="2582" priority="2940" stopIfTrue="1" operator="equal">
      <formula>"Adjustment to Income/Expense/Rate Base:"</formula>
    </cfRule>
  </conditionalFormatting>
  <conditionalFormatting sqref="B1742">
    <cfRule type="cellIs" dxfId="2581" priority="2939" stopIfTrue="1" operator="equal">
      <formula>"Adjustment to Income/Expense/Rate Base:"</formula>
    </cfRule>
  </conditionalFormatting>
  <conditionalFormatting sqref="B1741">
    <cfRule type="cellIs" dxfId="2580" priority="2938" stopIfTrue="1" operator="equal">
      <formula>"Adjustment to Income/Expense/Rate Base:"</formula>
    </cfRule>
  </conditionalFormatting>
  <conditionalFormatting sqref="B1743">
    <cfRule type="cellIs" dxfId="2579" priority="2937" stopIfTrue="1" operator="equal">
      <formula>"Adjustment to Income/Expense/Rate Base:"</formula>
    </cfRule>
  </conditionalFormatting>
  <conditionalFormatting sqref="B1742">
    <cfRule type="cellIs" dxfId="2578" priority="2936" stopIfTrue="1" operator="equal">
      <formula>"Adjustment to Income/Expense/Rate Base:"</formula>
    </cfRule>
  </conditionalFormatting>
  <conditionalFormatting sqref="B1743">
    <cfRule type="cellIs" dxfId="2577" priority="2935" stopIfTrue="1" operator="equal">
      <formula>"Adjustment to Income/Expense/Rate Base:"</formula>
    </cfRule>
  </conditionalFormatting>
  <conditionalFormatting sqref="B1742">
    <cfRule type="cellIs" dxfId="2576" priority="2934" stopIfTrue="1" operator="equal">
      <formula>"Adjustment to Income/Expense/Rate Base:"</formula>
    </cfRule>
  </conditionalFormatting>
  <conditionalFormatting sqref="B1744">
    <cfRule type="cellIs" dxfId="2575" priority="2933" stopIfTrue="1" operator="equal">
      <formula>"Adjustment to Income/Expense/Rate Base:"</formula>
    </cfRule>
  </conditionalFormatting>
  <conditionalFormatting sqref="B1743">
    <cfRule type="cellIs" dxfId="2574" priority="2932" stopIfTrue="1" operator="equal">
      <formula>"Adjustment to Income/Expense/Rate Base:"</formula>
    </cfRule>
  </conditionalFormatting>
  <conditionalFormatting sqref="B1744">
    <cfRule type="cellIs" dxfId="2573" priority="2931" stopIfTrue="1" operator="equal">
      <formula>"Adjustment to Income/Expense/Rate Base:"</formula>
    </cfRule>
  </conditionalFormatting>
  <conditionalFormatting sqref="B1743">
    <cfRule type="cellIs" dxfId="2572" priority="2930" stopIfTrue="1" operator="equal">
      <formula>"Adjustment to Income/Expense/Rate Base:"</formula>
    </cfRule>
  </conditionalFormatting>
  <conditionalFormatting sqref="B1744">
    <cfRule type="cellIs" dxfId="2571" priority="2928" stopIfTrue="1" operator="equal">
      <formula>"Adjustment to Income/Expense/Rate Base:"</formula>
    </cfRule>
  </conditionalFormatting>
  <conditionalFormatting sqref="B1745">
    <cfRule type="cellIs" dxfId="2570" priority="2927" stopIfTrue="1" operator="equal">
      <formula>"Adjustment to Income/Expense/Rate Base:"</formula>
    </cfRule>
  </conditionalFormatting>
  <conditionalFormatting sqref="B1742">
    <cfRule type="cellIs" dxfId="2569" priority="2926" stopIfTrue="1" operator="equal">
      <formula>"Adjustment to Income/Expense/Rate Base:"</formula>
    </cfRule>
  </conditionalFormatting>
  <conditionalFormatting sqref="B1742">
    <cfRule type="cellIs" dxfId="2568" priority="2925" stopIfTrue="1" operator="equal">
      <formula>"Adjustment to Income/Expense/Rate Base:"</formula>
    </cfRule>
  </conditionalFormatting>
  <conditionalFormatting sqref="B1743">
    <cfRule type="cellIs" dxfId="2567" priority="2924" stopIfTrue="1" operator="equal">
      <formula>"Adjustment to Income/Expense/Rate Base:"</formula>
    </cfRule>
  </conditionalFormatting>
  <conditionalFormatting sqref="B1742">
    <cfRule type="cellIs" dxfId="2566" priority="2923" stopIfTrue="1" operator="equal">
      <formula>"Adjustment to Income/Expense/Rate Base:"</formula>
    </cfRule>
  </conditionalFormatting>
  <conditionalFormatting sqref="B1742">
    <cfRule type="cellIs" dxfId="2565" priority="2922" stopIfTrue="1" operator="equal">
      <formula>"Adjustment to Income/Expense/Rate Base:"</formula>
    </cfRule>
  </conditionalFormatting>
  <conditionalFormatting sqref="B1742">
    <cfRule type="cellIs" dxfId="2564" priority="2921" stopIfTrue="1" operator="equal">
      <formula>"Adjustment to Income/Expense/Rate Base:"</formula>
    </cfRule>
  </conditionalFormatting>
  <conditionalFormatting sqref="B1743">
    <cfRule type="cellIs" dxfId="2563" priority="2920" stopIfTrue="1" operator="equal">
      <formula>"Adjustment to Income/Expense/Rate Base:"</formula>
    </cfRule>
  </conditionalFormatting>
  <conditionalFormatting sqref="B1742">
    <cfRule type="cellIs" dxfId="2562" priority="2919" stopIfTrue="1" operator="equal">
      <formula>"Adjustment to Income/Expense/Rate Base:"</formula>
    </cfRule>
  </conditionalFormatting>
  <conditionalFormatting sqref="B1743">
    <cfRule type="cellIs" dxfId="2561" priority="2918" stopIfTrue="1" operator="equal">
      <formula>"Adjustment to Income/Expense/Rate Base:"</formula>
    </cfRule>
  </conditionalFormatting>
  <conditionalFormatting sqref="B1742">
    <cfRule type="cellIs" dxfId="2560" priority="2917" stopIfTrue="1" operator="equal">
      <formula>"Adjustment to Income/Expense/Rate Base:"</formula>
    </cfRule>
  </conditionalFormatting>
  <conditionalFormatting sqref="B1744">
    <cfRule type="cellIs" dxfId="2559" priority="2916" stopIfTrue="1" operator="equal">
      <formula>"Adjustment to Income/Expense/Rate Base:"</formula>
    </cfRule>
  </conditionalFormatting>
  <conditionalFormatting sqref="B1743">
    <cfRule type="cellIs" dxfId="2558" priority="2915" stopIfTrue="1" operator="equal">
      <formula>"Adjustment to Income/Expense/Rate Base:"</formula>
    </cfRule>
  </conditionalFormatting>
  <conditionalFormatting sqref="B1742">
    <cfRule type="cellIs" dxfId="2557" priority="2914" stopIfTrue="1" operator="equal">
      <formula>"Adjustment to Income/Expense/Rate Base:"</formula>
    </cfRule>
  </conditionalFormatting>
  <conditionalFormatting sqref="B1742">
    <cfRule type="cellIs" dxfId="2556" priority="2913" stopIfTrue="1" operator="equal">
      <formula>"Adjustment to Income/Expense/Rate Base:"</formula>
    </cfRule>
  </conditionalFormatting>
  <conditionalFormatting sqref="B1743">
    <cfRule type="cellIs" dxfId="2555" priority="2912" stopIfTrue="1" operator="equal">
      <formula>"Adjustment to Income/Expense/Rate Base:"</formula>
    </cfRule>
  </conditionalFormatting>
  <conditionalFormatting sqref="B1742">
    <cfRule type="cellIs" dxfId="2554" priority="2911" stopIfTrue="1" operator="equal">
      <formula>"Adjustment to Income/Expense/Rate Base:"</formula>
    </cfRule>
  </conditionalFormatting>
  <conditionalFormatting sqref="B1743">
    <cfRule type="cellIs" dxfId="2553" priority="2910" stopIfTrue="1" operator="equal">
      <formula>"Adjustment to Income/Expense/Rate Base:"</formula>
    </cfRule>
  </conditionalFormatting>
  <conditionalFormatting sqref="B1742">
    <cfRule type="cellIs" dxfId="2552" priority="2909" stopIfTrue="1" operator="equal">
      <formula>"Adjustment to Income/Expense/Rate Base:"</formula>
    </cfRule>
  </conditionalFormatting>
  <conditionalFormatting sqref="B1744">
    <cfRule type="cellIs" dxfId="2551" priority="2908" stopIfTrue="1" operator="equal">
      <formula>"Adjustment to Income/Expense/Rate Base:"</formula>
    </cfRule>
  </conditionalFormatting>
  <conditionalFormatting sqref="B1743">
    <cfRule type="cellIs" dxfId="2550" priority="2907" stopIfTrue="1" operator="equal">
      <formula>"Adjustment to Income/Expense/Rate Base:"</formula>
    </cfRule>
  </conditionalFormatting>
  <conditionalFormatting sqref="B1744">
    <cfRule type="cellIs" dxfId="2549" priority="2906" stopIfTrue="1" operator="equal">
      <formula>"Adjustment to Income/Expense/Rate Base:"</formula>
    </cfRule>
  </conditionalFormatting>
  <conditionalFormatting sqref="B1743">
    <cfRule type="cellIs" dxfId="2548" priority="2905" stopIfTrue="1" operator="equal">
      <formula>"Adjustment to Income/Expense/Rate Base:"</formula>
    </cfRule>
  </conditionalFormatting>
  <conditionalFormatting sqref="B1744">
    <cfRule type="cellIs" dxfId="2547" priority="2903" stopIfTrue="1" operator="equal">
      <formula>"Adjustment to Income/Expense/Rate Base:"</formula>
    </cfRule>
  </conditionalFormatting>
  <conditionalFormatting sqref="B1742">
    <cfRule type="cellIs" dxfId="2546" priority="2902" stopIfTrue="1" operator="equal">
      <formula>"Adjustment to Income/Expense/Rate Base:"</formula>
    </cfRule>
  </conditionalFormatting>
  <conditionalFormatting sqref="B1743">
    <cfRule type="cellIs" dxfId="2545" priority="2901" stopIfTrue="1" operator="equal">
      <formula>"Adjustment to Income/Expense/Rate Base:"</formula>
    </cfRule>
  </conditionalFormatting>
  <conditionalFormatting sqref="B1742">
    <cfRule type="cellIs" dxfId="2544" priority="2900" stopIfTrue="1" operator="equal">
      <formula>"Adjustment to Income/Expense/Rate Base:"</formula>
    </cfRule>
  </conditionalFormatting>
  <conditionalFormatting sqref="B1743">
    <cfRule type="cellIs" dxfId="2543" priority="2899" stopIfTrue="1" operator="equal">
      <formula>"Adjustment to Income/Expense/Rate Base:"</formula>
    </cfRule>
  </conditionalFormatting>
  <conditionalFormatting sqref="B1742">
    <cfRule type="cellIs" dxfId="2542" priority="2898" stopIfTrue="1" operator="equal">
      <formula>"Adjustment to Income/Expense/Rate Base:"</formula>
    </cfRule>
  </conditionalFormatting>
  <conditionalFormatting sqref="B1744">
    <cfRule type="cellIs" dxfId="2541" priority="2897" stopIfTrue="1" operator="equal">
      <formula>"Adjustment to Income/Expense/Rate Base:"</formula>
    </cfRule>
  </conditionalFormatting>
  <conditionalFormatting sqref="B1743">
    <cfRule type="cellIs" dxfId="2540" priority="2896" stopIfTrue="1" operator="equal">
      <formula>"Adjustment to Income/Expense/Rate Base:"</formula>
    </cfRule>
  </conditionalFormatting>
  <conditionalFormatting sqref="B1744">
    <cfRule type="cellIs" dxfId="2539" priority="2895" stopIfTrue="1" operator="equal">
      <formula>"Adjustment to Income/Expense/Rate Base:"</formula>
    </cfRule>
  </conditionalFormatting>
  <conditionalFormatting sqref="B1743">
    <cfRule type="cellIs" dxfId="2538" priority="2894" stopIfTrue="1" operator="equal">
      <formula>"Adjustment to Income/Expense/Rate Base:"</formula>
    </cfRule>
  </conditionalFormatting>
  <conditionalFormatting sqref="B1744">
    <cfRule type="cellIs" dxfId="2537" priority="2892" stopIfTrue="1" operator="equal">
      <formula>"Adjustment to Income/Expense/Rate Base:"</formula>
    </cfRule>
  </conditionalFormatting>
  <conditionalFormatting sqref="B1744">
    <cfRule type="cellIs" dxfId="2536" priority="2890" stopIfTrue="1" operator="equal">
      <formula>"Adjustment to Income/Expense/Rate Base:"</formula>
    </cfRule>
  </conditionalFormatting>
  <conditionalFormatting sqref="B1746">
    <cfRule type="cellIs" dxfId="2535" priority="2887" stopIfTrue="1" operator="equal">
      <formula>"Adjustment to Income/Expense/Rate Base:"</formula>
    </cfRule>
  </conditionalFormatting>
  <conditionalFormatting sqref="B1742">
    <cfRule type="cellIs" dxfId="2534" priority="2886" stopIfTrue="1" operator="equal">
      <formula>"Adjustment to Income/Expense/Rate Base:"</formula>
    </cfRule>
  </conditionalFormatting>
  <conditionalFormatting sqref="B1742">
    <cfRule type="cellIs" dxfId="2533" priority="2885" stopIfTrue="1" operator="equal">
      <formula>"Adjustment to Income/Expense/Rate Base:"</formula>
    </cfRule>
  </conditionalFormatting>
  <conditionalFormatting sqref="B1742">
    <cfRule type="cellIs" dxfId="2532" priority="2884" stopIfTrue="1" operator="equal">
      <formula>"Adjustment to Income/Expense/Rate Base:"</formula>
    </cfRule>
  </conditionalFormatting>
  <conditionalFormatting sqref="B1743">
    <cfRule type="cellIs" dxfId="2531" priority="2883" stopIfTrue="1" operator="equal">
      <formula>"Adjustment to Income/Expense/Rate Base:"</formula>
    </cfRule>
  </conditionalFormatting>
  <conditionalFormatting sqref="B1742">
    <cfRule type="cellIs" dxfId="2530" priority="2882" stopIfTrue="1" operator="equal">
      <formula>"Adjustment to Income/Expense/Rate Base:"</formula>
    </cfRule>
  </conditionalFormatting>
  <conditionalFormatting sqref="B1742">
    <cfRule type="cellIs" dxfId="2529" priority="2881" stopIfTrue="1" operator="equal">
      <formula>"Adjustment to Income/Expense/Rate Base:"</formula>
    </cfRule>
  </conditionalFormatting>
  <conditionalFormatting sqref="B1742">
    <cfRule type="cellIs" dxfId="2528" priority="2880" stopIfTrue="1" operator="equal">
      <formula>"Adjustment to Income/Expense/Rate Base:"</formula>
    </cfRule>
  </conditionalFormatting>
  <conditionalFormatting sqref="B1743">
    <cfRule type="cellIs" dxfId="2527" priority="2879" stopIfTrue="1" operator="equal">
      <formula>"Adjustment to Income/Expense/Rate Base:"</formula>
    </cfRule>
  </conditionalFormatting>
  <conditionalFormatting sqref="B1742">
    <cfRule type="cellIs" dxfId="2526" priority="2878" stopIfTrue="1" operator="equal">
      <formula>"Adjustment to Income/Expense/Rate Base:"</formula>
    </cfRule>
  </conditionalFormatting>
  <conditionalFormatting sqref="B1743">
    <cfRule type="cellIs" dxfId="2525" priority="2877" stopIfTrue="1" operator="equal">
      <formula>"Adjustment to Income/Expense/Rate Base:"</formula>
    </cfRule>
  </conditionalFormatting>
  <conditionalFormatting sqref="B1742">
    <cfRule type="cellIs" dxfId="2524" priority="2876" stopIfTrue="1" operator="equal">
      <formula>"Adjustment to Income/Expense/Rate Base:"</formula>
    </cfRule>
  </conditionalFormatting>
  <conditionalFormatting sqref="B1744">
    <cfRule type="cellIs" dxfId="2523" priority="2875" stopIfTrue="1" operator="equal">
      <formula>"Adjustment to Income/Expense/Rate Base:"</formula>
    </cfRule>
  </conditionalFormatting>
  <conditionalFormatting sqref="B1743">
    <cfRule type="cellIs" dxfId="2522" priority="2874" stopIfTrue="1" operator="equal">
      <formula>"Adjustment to Income/Expense/Rate Base:"</formula>
    </cfRule>
  </conditionalFormatting>
  <conditionalFormatting sqref="B1731">
    <cfRule type="cellIs" dxfId="2521" priority="2872" stopIfTrue="1" operator="equal">
      <formula>"Adjustment to Income/Expense/Rate Base:"</formula>
    </cfRule>
  </conditionalFormatting>
  <conditionalFormatting sqref="B1729">
    <cfRule type="cellIs" dxfId="2520" priority="2871" stopIfTrue="1" operator="equal">
      <formula>"Adjustment to Income/Expense/Rate Base:"</formula>
    </cfRule>
  </conditionalFormatting>
  <conditionalFormatting sqref="B1741">
    <cfRule type="cellIs" dxfId="2519" priority="2870" stopIfTrue="1" operator="equal">
      <formula>"Adjustment to Income/Expense/Rate Base:"</formula>
    </cfRule>
  </conditionalFormatting>
  <conditionalFormatting sqref="B1740">
    <cfRule type="cellIs" dxfId="2518" priority="2869" stopIfTrue="1" operator="equal">
      <formula>"Adjustment to Income/Expense/Rate Base:"</formula>
    </cfRule>
  </conditionalFormatting>
  <conditionalFormatting sqref="B1732">
    <cfRule type="cellIs" dxfId="2517" priority="2868" stopIfTrue="1" operator="equal">
      <formula>"Adjustment to Income/Expense/Rate Base:"</formula>
    </cfRule>
  </conditionalFormatting>
  <conditionalFormatting sqref="B1730">
    <cfRule type="cellIs" dxfId="2516" priority="2867" stopIfTrue="1" operator="equal">
      <formula>"Adjustment to Income/Expense/Rate Base:"</formula>
    </cfRule>
  </conditionalFormatting>
  <conditionalFormatting sqref="B1742">
    <cfRule type="cellIs" dxfId="2515" priority="2866" stopIfTrue="1" operator="equal">
      <formula>"Adjustment to Income/Expense/Rate Base:"</formula>
    </cfRule>
  </conditionalFormatting>
  <conditionalFormatting sqref="B1741">
    <cfRule type="cellIs" dxfId="2514" priority="2865" stopIfTrue="1" operator="equal">
      <formula>"Adjustment to Income/Expense/Rate Base:"</formula>
    </cfRule>
  </conditionalFormatting>
  <conditionalFormatting sqref="B1732">
    <cfRule type="cellIs" dxfId="2513" priority="2864" stopIfTrue="1" operator="equal">
      <formula>"Adjustment to Income/Expense/Rate Base:"</formula>
    </cfRule>
  </conditionalFormatting>
  <conditionalFormatting sqref="B1730">
    <cfRule type="cellIs" dxfId="2512" priority="2863" stopIfTrue="1" operator="equal">
      <formula>"Adjustment to Income/Expense/Rate Base:"</formula>
    </cfRule>
  </conditionalFormatting>
  <conditionalFormatting sqref="B1742">
    <cfRule type="cellIs" dxfId="2511" priority="2862" stopIfTrue="1" operator="equal">
      <formula>"Adjustment to Income/Expense/Rate Base:"</formula>
    </cfRule>
  </conditionalFormatting>
  <conditionalFormatting sqref="B1741">
    <cfRule type="cellIs" dxfId="2510" priority="2861" stopIfTrue="1" operator="equal">
      <formula>"Adjustment to Income/Expense/Rate Base:"</formula>
    </cfRule>
  </conditionalFormatting>
  <conditionalFormatting sqref="B1733">
    <cfRule type="cellIs" dxfId="2509" priority="2860" stopIfTrue="1" operator="equal">
      <formula>"Adjustment to Income/Expense/Rate Base:"</formula>
    </cfRule>
  </conditionalFormatting>
  <conditionalFormatting sqref="B1731">
    <cfRule type="cellIs" dxfId="2508" priority="2859" stopIfTrue="1" operator="equal">
      <formula>"Adjustment to Income/Expense/Rate Base:"</formula>
    </cfRule>
  </conditionalFormatting>
  <conditionalFormatting sqref="B1743">
    <cfRule type="cellIs" dxfId="2507" priority="2858" stopIfTrue="1" operator="equal">
      <formula>"Adjustment to Income/Expense/Rate Base:"</formula>
    </cfRule>
  </conditionalFormatting>
  <conditionalFormatting sqref="B1742">
    <cfRule type="cellIs" dxfId="2506" priority="2857" stopIfTrue="1" operator="equal">
      <formula>"Adjustment to Income/Expense/Rate Base:"</formula>
    </cfRule>
  </conditionalFormatting>
  <conditionalFormatting sqref="B1733">
    <cfRule type="cellIs" dxfId="2505" priority="2856" stopIfTrue="1" operator="equal">
      <formula>"Adjustment to Income/Expense/Rate Base:"</formula>
    </cfRule>
  </conditionalFormatting>
  <conditionalFormatting sqref="B1731">
    <cfRule type="cellIs" dxfId="2504" priority="2855" stopIfTrue="1" operator="equal">
      <formula>"Adjustment to Income/Expense/Rate Base:"</formula>
    </cfRule>
  </conditionalFormatting>
  <conditionalFormatting sqref="B1743">
    <cfRule type="cellIs" dxfId="2503" priority="2854" stopIfTrue="1" operator="equal">
      <formula>"Adjustment to Income/Expense/Rate Base:"</formula>
    </cfRule>
  </conditionalFormatting>
  <conditionalFormatting sqref="B1742">
    <cfRule type="cellIs" dxfId="2502" priority="2853" stopIfTrue="1" operator="equal">
      <formula>"Adjustment to Income/Expense/Rate Base:"</formula>
    </cfRule>
  </conditionalFormatting>
  <conditionalFormatting sqref="B1734">
    <cfRule type="cellIs" dxfId="2501" priority="2852" stopIfTrue="1" operator="equal">
      <formula>"Adjustment to Income/Expense/Rate Base:"</formula>
    </cfRule>
  </conditionalFormatting>
  <conditionalFormatting sqref="B1732">
    <cfRule type="cellIs" dxfId="2500" priority="2851" stopIfTrue="1" operator="equal">
      <formula>"Adjustment to Income/Expense/Rate Base:"</formula>
    </cfRule>
  </conditionalFormatting>
  <conditionalFormatting sqref="B1744">
    <cfRule type="cellIs" dxfId="2499" priority="2850" stopIfTrue="1" operator="equal">
      <formula>"Adjustment to Income/Expense/Rate Base:"</formula>
    </cfRule>
  </conditionalFormatting>
  <conditionalFormatting sqref="B1743">
    <cfRule type="cellIs" dxfId="2498" priority="2849" stopIfTrue="1" operator="equal">
      <formula>"Adjustment to Income/Expense/Rate Base:"</formula>
    </cfRule>
  </conditionalFormatting>
  <conditionalFormatting sqref="B1734">
    <cfRule type="cellIs" dxfId="2497" priority="2848" stopIfTrue="1" operator="equal">
      <formula>"Adjustment to Income/Expense/Rate Base:"</formula>
    </cfRule>
  </conditionalFormatting>
  <conditionalFormatting sqref="B1732">
    <cfRule type="cellIs" dxfId="2496" priority="2847" stopIfTrue="1" operator="equal">
      <formula>"Adjustment to Income/Expense/Rate Base:"</formula>
    </cfRule>
  </conditionalFormatting>
  <conditionalFormatting sqref="B1744">
    <cfRule type="cellIs" dxfId="2495" priority="2846" stopIfTrue="1" operator="equal">
      <formula>"Adjustment to Income/Expense/Rate Base:"</formula>
    </cfRule>
  </conditionalFormatting>
  <conditionalFormatting sqref="B1743">
    <cfRule type="cellIs" dxfId="2494" priority="2845" stopIfTrue="1" operator="equal">
      <formula>"Adjustment to Income/Expense/Rate Base:"</formula>
    </cfRule>
  </conditionalFormatting>
  <conditionalFormatting sqref="B1735">
    <cfRule type="cellIs" dxfId="2493" priority="2844" stopIfTrue="1" operator="equal">
      <formula>"Adjustment to Income/Expense/Rate Base:"</formula>
    </cfRule>
  </conditionalFormatting>
  <conditionalFormatting sqref="B1733">
    <cfRule type="cellIs" dxfId="2492" priority="2843" stopIfTrue="1" operator="equal">
      <formula>"Adjustment to Income/Expense/Rate Base:"</formula>
    </cfRule>
  </conditionalFormatting>
  <conditionalFormatting sqref="B1744">
    <cfRule type="cellIs" dxfId="2491" priority="2841" stopIfTrue="1" operator="equal">
      <formula>"Adjustment to Income/Expense/Rate Base:"</formula>
    </cfRule>
  </conditionalFormatting>
  <conditionalFormatting sqref="B1732">
    <cfRule type="cellIs" dxfId="2490" priority="2840" stopIfTrue="1" operator="equal">
      <formula>"Adjustment to Income/Expense/Rate Base:"</formula>
    </cfRule>
  </conditionalFormatting>
  <conditionalFormatting sqref="B1730">
    <cfRule type="cellIs" dxfId="2489" priority="2839" stopIfTrue="1" operator="equal">
      <formula>"Adjustment to Income/Expense/Rate Base:"</formula>
    </cfRule>
  </conditionalFormatting>
  <conditionalFormatting sqref="B1742">
    <cfRule type="cellIs" dxfId="2488" priority="2838" stopIfTrue="1" operator="equal">
      <formula>"Adjustment to Income/Expense/Rate Base:"</formula>
    </cfRule>
  </conditionalFormatting>
  <conditionalFormatting sqref="B1741">
    <cfRule type="cellIs" dxfId="2487" priority="2837" stopIfTrue="1" operator="equal">
      <formula>"Adjustment to Income/Expense/Rate Base:"</formula>
    </cfRule>
  </conditionalFormatting>
  <conditionalFormatting sqref="B1733">
    <cfRule type="cellIs" dxfId="2486" priority="2836" stopIfTrue="1" operator="equal">
      <formula>"Adjustment to Income/Expense/Rate Base:"</formula>
    </cfRule>
  </conditionalFormatting>
  <conditionalFormatting sqref="B1731">
    <cfRule type="cellIs" dxfId="2485" priority="2835" stopIfTrue="1" operator="equal">
      <formula>"Adjustment to Income/Expense/Rate Base:"</formula>
    </cfRule>
  </conditionalFormatting>
  <conditionalFormatting sqref="B1743">
    <cfRule type="cellIs" dxfId="2484" priority="2834" stopIfTrue="1" operator="equal">
      <formula>"Adjustment to Income/Expense/Rate Base:"</formula>
    </cfRule>
  </conditionalFormatting>
  <conditionalFormatting sqref="B1742">
    <cfRule type="cellIs" dxfId="2483" priority="2833" stopIfTrue="1" operator="equal">
      <formula>"Adjustment to Income/Expense/Rate Base:"</formula>
    </cfRule>
  </conditionalFormatting>
  <conditionalFormatting sqref="B1733">
    <cfRule type="cellIs" dxfId="2482" priority="2832" stopIfTrue="1" operator="equal">
      <formula>"Adjustment to Income/Expense/Rate Base:"</formula>
    </cfRule>
  </conditionalFormatting>
  <conditionalFormatting sqref="B1731">
    <cfRule type="cellIs" dxfId="2481" priority="2831" stopIfTrue="1" operator="equal">
      <formula>"Adjustment to Income/Expense/Rate Base:"</formula>
    </cfRule>
  </conditionalFormatting>
  <conditionalFormatting sqref="B1743">
    <cfRule type="cellIs" dxfId="2480" priority="2830" stopIfTrue="1" operator="equal">
      <formula>"Adjustment to Income/Expense/Rate Base:"</formula>
    </cfRule>
  </conditionalFormatting>
  <conditionalFormatting sqref="B1742">
    <cfRule type="cellIs" dxfId="2479" priority="2829" stopIfTrue="1" operator="equal">
      <formula>"Adjustment to Income/Expense/Rate Base:"</formula>
    </cfRule>
  </conditionalFormatting>
  <conditionalFormatting sqref="B1734">
    <cfRule type="cellIs" dxfId="2478" priority="2828" stopIfTrue="1" operator="equal">
      <formula>"Adjustment to Income/Expense/Rate Base:"</formula>
    </cfRule>
  </conditionalFormatting>
  <conditionalFormatting sqref="B1732">
    <cfRule type="cellIs" dxfId="2477" priority="2827" stopIfTrue="1" operator="equal">
      <formula>"Adjustment to Income/Expense/Rate Base:"</formula>
    </cfRule>
  </conditionalFormatting>
  <conditionalFormatting sqref="B1744">
    <cfRule type="cellIs" dxfId="2476" priority="2826" stopIfTrue="1" operator="equal">
      <formula>"Adjustment to Income/Expense/Rate Base:"</formula>
    </cfRule>
  </conditionalFormatting>
  <conditionalFormatting sqref="B1743">
    <cfRule type="cellIs" dxfId="2475" priority="2825" stopIfTrue="1" operator="equal">
      <formula>"Adjustment to Income/Expense/Rate Base:"</formula>
    </cfRule>
  </conditionalFormatting>
  <conditionalFormatting sqref="B1734">
    <cfRule type="cellIs" dxfId="2474" priority="2824" stopIfTrue="1" operator="equal">
      <formula>"Adjustment to Income/Expense/Rate Base:"</formula>
    </cfRule>
  </conditionalFormatting>
  <conditionalFormatting sqref="B1732">
    <cfRule type="cellIs" dxfId="2473" priority="2823" stopIfTrue="1" operator="equal">
      <formula>"Adjustment to Income/Expense/Rate Base:"</formula>
    </cfRule>
  </conditionalFormatting>
  <conditionalFormatting sqref="B1744">
    <cfRule type="cellIs" dxfId="2472" priority="2822" stopIfTrue="1" operator="equal">
      <formula>"Adjustment to Income/Expense/Rate Base:"</formula>
    </cfRule>
  </conditionalFormatting>
  <conditionalFormatting sqref="B1743">
    <cfRule type="cellIs" dxfId="2471" priority="2821" stopIfTrue="1" operator="equal">
      <formula>"Adjustment to Income/Expense/Rate Base:"</formula>
    </cfRule>
  </conditionalFormatting>
  <conditionalFormatting sqref="B1735">
    <cfRule type="cellIs" dxfId="2470" priority="2820" stopIfTrue="1" operator="equal">
      <formula>"Adjustment to Income/Expense/Rate Base:"</formula>
    </cfRule>
  </conditionalFormatting>
  <conditionalFormatting sqref="B1733">
    <cfRule type="cellIs" dxfId="2469" priority="2819" stopIfTrue="1" operator="equal">
      <formula>"Adjustment to Income/Expense/Rate Base:"</formula>
    </cfRule>
  </conditionalFormatting>
  <conditionalFormatting sqref="B1744">
    <cfRule type="cellIs" dxfId="2468" priority="2817" stopIfTrue="1" operator="equal">
      <formula>"Adjustment to Income/Expense/Rate Base:"</formula>
    </cfRule>
  </conditionalFormatting>
  <conditionalFormatting sqref="B1735">
    <cfRule type="cellIs" dxfId="2467" priority="2816" stopIfTrue="1" operator="equal">
      <formula>"Adjustment to Income/Expense/Rate Base:"</formula>
    </cfRule>
  </conditionalFormatting>
  <conditionalFormatting sqref="B1733">
    <cfRule type="cellIs" dxfId="2466" priority="2815" stopIfTrue="1" operator="equal">
      <formula>"Adjustment to Income/Expense/Rate Base:"</formula>
    </cfRule>
  </conditionalFormatting>
  <conditionalFormatting sqref="B1744">
    <cfRule type="cellIs" dxfId="2465" priority="2813" stopIfTrue="1" operator="equal">
      <formula>"Adjustment to Income/Expense/Rate Base:"</formula>
    </cfRule>
  </conditionalFormatting>
  <conditionalFormatting sqref="B1736">
    <cfRule type="cellIs" dxfId="2464" priority="2812" stopIfTrue="1" operator="equal">
      <formula>"Adjustment to Income/Expense/Rate Base:"</formula>
    </cfRule>
  </conditionalFormatting>
  <conditionalFormatting sqref="B1734">
    <cfRule type="cellIs" dxfId="2463" priority="2811" stopIfTrue="1" operator="equal">
      <formula>"Adjustment to Income/Expense/Rate Base:"</formula>
    </cfRule>
  </conditionalFormatting>
  <conditionalFormatting sqref="B1743">
    <cfRule type="cellIs" dxfId="2462" priority="2808" stopIfTrue="1" operator="equal">
      <formula>"Adjustment to Income/Expense/Rate Base:"</formula>
    </cfRule>
  </conditionalFormatting>
  <conditionalFormatting sqref="B1742">
    <cfRule type="cellIs" dxfId="2461" priority="2807" stopIfTrue="1" operator="equal">
      <formula>"Adjustment to Income/Expense/Rate Base:"</formula>
    </cfRule>
  </conditionalFormatting>
  <conditionalFormatting sqref="B1744">
    <cfRule type="cellIs" dxfId="2460" priority="2806" stopIfTrue="1" operator="equal">
      <formula>"Adjustment to Income/Expense/Rate Base:"</formula>
    </cfRule>
  </conditionalFormatting>
  <conditionalFormatting sqref="B1743">
    <cfRule type="cellIs" dxfId="2459" priority="2805" stopIfTrue="1" operator="equal">
      <formula>"Adjustment to Income/Expense/Rate Base:"</formula>
    </cfRule>
  </conditionalFormatting>
  <conditionalFormatting sqref="B1744">
    <cfRule type="cellIs" dxfId="2458" priority="2804" stopIfTrue="1" operator="equal">
      <formula>"Adjustment to Income/Expense/Rate Base:"</formula>
    </cfRule>
  </conditionalFormatting>
  <conditionalFormatting sqref="B1743">
    <cfRule type="cellIs" dxfId="2457" priority="2803" stopIfTrue="1" operator="equal">
      <formula>"Adjustment to Income/Expense/Rate Base:"</formula>
    </cfRule>
  </conditionalFormatting>
  <conditionalFormatting sqref="B1744">
    <cfRule type="cellIs" dxfId="2456" priority="2801" stopIfTrue="1" operator="equal">
      <formula>"Adjustment to Income/Expense/Rate Base:"</formula>
    </cfRule>
  </conditionalFormatting>
  <conditionalFormatting sqref="B1744">
    <cfRule type="cellIs" dxfId="2455" priority="2799" stopIfTrue="1" operator="equal">
      <formula>"Adjustment to Income/Expense/Rate Base:"</formula>
    </cfRule>
  </conditionalFormatting>
  <conditionalFormatting sqref="B1745">
    <cfRule type="cellIs" dxfId="2454" priority="2794" stopIfTrue="1" operator="equal">
      <formula>"Adjustment to Income/Expense/Rate Base:"</formula>
    </cfRule>
  </conditionalFormatting>
  <conditionalFormatting sqref="B1744">
    <cfRule type="cellIs" dxfId="2453" priority="2792" stopIfTrue="1" operator="equal">
      <formula>"Adjustment to Income/Expense/Rate Base:"</formula>
    </cfRule>
  </conditionalFormatting>
  <conditionalFormatting sqref="B1743">
    <cfRule type="cellIs" dxfId="2452" priority="2791" stopIfTrue="1" operator="equal">
      <formula>"Adjustment to Income/Expense/Rate Base:"</formula>
    </cfRule>
  </conditionalFormatting>
  <conditionalFormatting sqref="B1744">
    <cfRule type="cellIs" dxfId="2451" priority="2789" stopIfTrue="1" operator="equal">
      <formula>"Adjustment to Income/Expense/Rate Base:"</formula>
    </cfRule>
  </conditionalFormatting>
  <conditionalFormatting sqref="B1744">
    <cfRule type="cellIs" dxfId="2450" priority="2787" stopIfTrue="1" operator="equal">
      <formula>"Adjustment to Income/Expense/Rate Base:"</formula>
    </cfRule>
  </conditionalFormatting>
  <conditionalFormatting sqref="B1745">
    <cfRule type="cellIs" dxfId="2449" priority="2782" stopIfTrue="1" operator="equal">
      <formula>"Adjustment to Income/Expense/Rate Base:"</formula>
    </cfRule>
  </conditionalFormatting>
  <conditionalFormatting sqref="B1745">
    <cfRule type="cellIs" dxfId="2448" priority="2780" stopIfTrue="1" operator="equal">
      <formula>"Adjustment to Income/Expense/Rate Base:"</formula>
    </cfRule>
  </conditionalFormatting>
  <conditionalFormatting sqref="B1746">
    <cfRule type="cellIs" dxfId="2447" priority="2778" stopIfTrue="1" operator="equal">
      <formula>"Adjustment to Income/Expense/Rate Base:"</formula>
    </cfRule>
  </conditionalFormatting>
  <conditionalFormatting sqref="B1745">
    <cfRule type="cellIs" dxfId="2446" priority="2777" stopIfTrue="1" operator="equal">
      <formula>"Adjustment to Income/Expense/Rate Base:"</formula>
    </cfRule>
  </conditionalFormatting>
  <conditionalFormatting sqref="B1748">
    <cfRule type="cellIs" dxfId="2445" priority="2776" stopIfTrue="1" operator="equal">
      <formula>"Adjustment to Income/Expense/Rate Base:"</formula>
    </cfRule>
  </conditionalFormatting>
  <conditionalFormatting sqref="B1729">
    <cfRule type="cellIs" dxfId="2444" priority="2775" stopIfTrue="1" operator="equal">
      <formula>"Adjustment to Income/Expense/Rate Base:"</formula>
    </cfRule>
  </conditionalFormatting>
  <conditionalFormatting sqref="B1727">
    <cfRule type="cellIs" dxfId="2443" priority="2774" stopIfTrue="1" operator="equal">
      <formula>"Adjustment to Income/Expense/Rate Base:"</formula>
    </cfRule>
  </conditionalFormatting>
  <conditionalFormatting sqref="B1739">
    <cfRule type="cellIs" dxfId="2442" priority="2773" stopIfTrue="1" operator="equal">
      <formula>"Adjustment to Income/Expense/Rate Base:"</formula>
    </cfRule>
  </conditionalFormatting>
  <conditionalFormatting sqref="B1738">
    <cfRule type="cellIs" dxfId="2441" priority="2772" stopIfTrue="1" operator="equal">
      <formula>"Adjustment to Income/Expense/Rate Base:"</formula>
    </cfRule>
  </conditionalFormatting>
  <conditionalFormatting sqref="B1730">
    <cfRule type="cellIs" dxfId="2440" priority="2771" stopIfTrue="1" operator="equal">
      <formula>"Adjustment to Income/Expense/Rate Base:"</formula>
    </cfRule>
  </conditionalFormatting>
  <conditionalFormatting sqref="B1728">
    <cfRule type="cellIs" dxfId="2439" priority="2770" stopIfTrue="1" operator="equal">
      <formula>"Adjustment to Income/Expense/Rate Base:"</formula>
    </cfRule>
  </conditionalFormatting>
  <conditionalFormatting sqref="B1740">
    <cfRule type="cellIs" dxfId="2438" priority="2769" stopIfTrue="1" operator="equal">
      <formula>"Adjustment to Income/Expense/Rate Base:"</formula>
    </cfRule>
  </conditionalFormatting>
  <conditionalFormatting sqref="B1739">
    <cfRule type="cellIs" dxfId="2437" priority="2768" stopIfTrue="1" operator="equal">
      <formula>"Adjustment to Income/Expense/Rate Base:"</formula>
    </cfRule>
  </conditionalFormatting>
  <conditionalFormatting sqref="B1730">
    <cfRule type="cellIs" dxfId="2436" priority="2767" stopIfTrue="1" operator="equal">
      <formula>"Adjustment to Income/Expense/Rate Base:"</formula>
    </cfRule>
  </conditionalFormatting>
  <conditionalFormatting sqref="B1728">
    <cfRule type="cellIs" dxfId="2435" priority="2766" stopIfTrue="1" operator="equal">
      <formula>"Adjustment to Income/Expense/Rate Base:"</formula>
    </cfRule>
  </conditionalFormatting>
  <conditionalFormatting sqref="B1740">
    <cfRule type="cellIs" dxfId="2434" priority="2765" stopIfTrue="1" operator="equal">
      <formula>"Adjustment to Income/Expense/Rate Base:"</formula>
    </cfRule>
  </conditionalFormatting>
  <conditionalFormatting sqref="B1739">
    <cfRule type="cellIs" dxfId="2433" priority="2764" stopIfTrue="1" operator="equal">
      <formula>"Adjustment to Income/Expense/Rate Base:"</formula>
    </cfRule>
  </conditionalFormatting>
  <conditionalFormatting sqref="B1731">
    <cfRule type="cellIs" dxfId="2432" priority="2763" stopIfTrue="1" operator="equal">
      <formula>"Adjustment to Income/Expense/Rate Base:"</formula>
    </cfRule>
  </conditionalFormatting>
  <conditionalFormatting sqref="B1729">
    <cfRule type="cellIs" dxfId="2431" priority="2762" stopIfTrue="1" operator="equal">
      <formula>"Adjustment to Income/Expense/Rate Base:"</formula>
    </cfRule>
  </conditionalFormatting>
  <conditionalFormatting sqref="B1741">
    <cfRule type="cellIs" dxfId="2430" priority="2761" stopIfTrue="1" operator="equal">
      <formula>"Adjustment to Income/Expense/Rate Base:"</formula>
    </cfRule>
  </conditionalFormatting>
  <conditionalFormatting sqref="B1740">
    <cfRule type="cellIs" dxfId="2429" priority="2760" stopIfTrue="1" operator="equal">
      <formula>"Adjustment to Income/Expense/Rate Base:"</formula>
    </cfRule>
  </conditionalFormatting>
  <conditionalFormatting sqref="B1731">
    <cfRule type="cellIs" dxfId="2428" priority="2759" stopIfTrue="1" operator="equal">
      <formula>"Adjustment to Income/Expense/Rate Base:"</formula>
    </cfRule>
  </conditionalFormatting>
  <conditionalFormatting sqref="B1729">
    <cfRule type="cellIs" dxfId="2427" priority="2758" stopIfTrue="1" operator="equal">
      <formula>"Adjustment to Income/Expense/Rate Base:"</formula>
    </cfRule>
  </conditionalFormatting>
  <conditionalFormatting sqref="B1741">
    <cfRule type="cellIs" dxfId="2426" priority="2757" stopIfTrue="1" operator="equal">
      <formula>"Adjustment to Income/Expense/Rate Base:"</formula>
    </cfRule>
  </conditionalFormatting>
  <conditionalFormatting sqref="B1740">
    <cfRule type="cellIs" dxfId="2425" priority="2756" stopIfTrue="1" operator="equal">
      <formula>"Adjustment to Income/Expense/Rate Base:"</formula>
    </cfRule>
  </conditionalFormatting>
  <conditionalFormatting sqref="B1732">
    <cfRule type="cellIs" dxfId="2424" priority="2755" stopIfTrue="1" operator="equal">
      <formula>"Adjustment to Income/Expense/Rate Base:"</formula>
    </cfRule>
  </conditionalFormatting>
  <conditionalFormatting sqref="B1730">
    <cfRule type="cellIs" dxfId="2423" priority="2754" stopIfTrue="1" operator="equal">
      <formula>"Adjustment to Income/Expense/Rate Base:"</formula>
    </cfRule>
  </conditionalFormatting>
  <conditionalFormatting sqref="B1742">
    <cfRule type="cellIs" dxfId="2422" priority="2753" stopIfTrue="1" operator="equal">
      <formula>"Adjustment to Income/Expense/Rate Base:"</formula>
    </cfRule>
  </conditionalFormatting>
  <conditionalFormatting sqref="B1741">
    <cfRule type="cellIs" dxfId="2421" priority="2752" stopIfTrue="1" operator="equal">
      <formula>"Adjustment to Income/Expense/Rate Base:"</formula>
    </cfRule>
  </conditionalFormatting>
  <conditionalFormatting sqref="B1732">
    <cfRule type="cellIs" dxfId="2420" priority="2751" stopIfTrue="1" operator="equal">
      <formula>"Adjustment to Income/Expense/Rate Base:"</formula>
    </cfRule>
  </conditionalFormatting>
  <conditionalFormatting sqref="B1730">
    <cfRule type="cellIs" dxfId="2419" priority="2750" stopIfTrue="1" operator="equal">
      <formula>"Adjustment to Income/Expense/Rate Base:"</formula>
    </cfRule>
  </conditionalFormatting>
  <conditionalFormatting sqref="B1742">
    <cfRule type="cellIs" dxfId="2418" priority="2749" stopIfTrue="1" operator="equal">
      <formula>"Adjustment to Income/Expense/Rate Base:"</formula>
    </cfRule>
  </conditionalFormatting>
  <conditionalFormatting sqref="B1741">
    <cfRule type="cellIs" dxfId="2417" priority="2748" stopIfTrue="1" operator="equal">
      <formula>"Adjustment to Income/Expense/Rate Base:"</formula>
    </cfRule>
  </conditionalFormatting>
  <conditionalFormatting sqref="B1733">
    <cfRule type="cellIs" dxfId="2416" priority="2747" stopIfTrue="1" operator="equal">
      <formula>"Adjustment to Income/Expense/Rate Base:"</formula>
    </cfRule>
  </conditionalFormatting>
  <conditionalFormatting sqref="B1731">
    <cfRule type="cellIs" dxfId="2415" priority="2746" stopIfTrue="1" operator="equal">
      <formula>"Adjustment to Income/Expense/Rate Base:"</formula>
    </cfRule>
  </conditionalFormatting>
  <conditionalFormatting sqref="B1743">
    <cfRule type="cellIs" dxfId="2414" priority="2745" stopIfTrue="1" operator="equal">
      <formula>"Adjustment to Income/Expense/Rate Base:"</formula>
    </cfRule>
  </conditionalFormatting>
  <conditionalFormatting sqref="B1742">
    <cfRule type="cellIs" dxfId="2413" priority="2744" stopIfTrue="1" operator="equal">
      <formula>"Adjustment to Income/Expense/Rate Base:"</formula>
    </cfRule>
  </conditionalFormatting>
  <conditionalFormatting sqref="B1730">
    <cfRule type="cellIs" dxfId="2412" priority="2743" stopIfTrue="1" operator="equal">
      <formula>"Adjustment to Income/Expense/Rate Base:"</formula>
    </cfRule>
  </conditionalFormatting>
  <conditionalFormatting sqref="B1728">
    <cfRule type="cellIs" dxfId="2411" priority="2742" stopIfTrue="1" operator="equal">
      <formula>"Adjustment to Income/Expense/Rate Base:"</formula>
    </cfRule>
  </conditionalFormatting>
  <conditionalFormatting sqref="B1740">
    <cfRule type="cellIs" dxfId="2410" priority="2741" stopIfTrue="1" operator="equal">
      <formula>"Adjustment to Income/Expense/Rate Base:"</formula>
    </cfRule>
  </conditionalFormatting>
  <conditionalFormatting sqref="B1739">
    <cfRule type="cellIs" dxfId="2409" priority="2740" stopIfTrue="1" operator="equal">
      <formula>"Adjustment to Income/Expense/Rate Base:"</formula>
    </cfRule>
  </conditionalFormatting>
  <conditionalFormatting sqref="B1731">
    <cfRule type="cellIs" dxfId="2408" priority="2739" stopIfTrue="1" operator="equal">
      <formula>"Adjustment to Income/Expense/Rate Base:"</formula>
    </cfRule>
  </conditionalFormatting>
  <conditionalFormatting sqref="B1729">
    <cfRule type="cellIs" dxfId="2407" priority="2738" stopIfTrue="1" operator="equal">
      <formula>"Adjustment to Income/Expense/Rate Base:"</formula>
    </cfRule>
  </conditionalFormatting>
  <conditionalFormatting sqref="B1741">
    <cfRule type="cellIs" dxfId="2406" priority="2737" stopIfTrue="1" operator="equal">
      <formula>"Adjustment to Income/Expense/Rate Base:"</formula>
    </cfRule>
  </conditionalFormatting>
  <conditionalFormatting sqref="B1740">
    <cfRule type="cellIs" dxfId="2405" priority="2736" stopIfTrue="1" operator="equal">
      <formula>"Adjustment to Income/Expense/Rate Base:"</formula>
    </cfRule>
  </conditionalFormatting>
  <conditionalFormatting sqref="B1731">
    <cfRule type="cellIs" dxfId="2404" priority="2735" stopIfTrue="1" operator="equal">
      <formula>"Adjustment to Income/Expense/Rate Base:"</formula>
    </cfRule>
  </conditionalFormatting>
  <conditionalFormatting sqref="B1729">
    <cfRule type="cellIs" dxfId="2403" priority="2734" stopIfTrue="1" operator="equal">
      <formula>"Adjustment to Income/Expense/Rate Base:"</formula>
    </cfRule>
  </conditionalFormatting>
  <conditionalFormatting sqref="B1741">
    <cfRule type="cellIs" dxfId="2402" priority="2733" stopIfTrue="1" operator="equal">
      <formula>"Adjustment to Income/Expense/Rate Base:"</formula>
    </cfRule>
  </conditionalFormatting>
  <conditionalFormatting sqref="B1740">
    <cfRule type="cellIs" dxfId="2401" priority="2732" stopIfTrue="1" operator="equal">
      <formula>"Adjustment to Income/Expense/Rate Base:"</formula>
    </cfRule>
  </conditionalFormatting>
  <conditionalFormatting sqref="B1732">
    <cfRule type="cellIs" dxfId="2400" priority="2731" stopIfTrue="1" operator="equal">
      <formula>"Adjustment to Income/Expense/Rate Base:"</formula>
    </cfRule>
  </conditionalFormatting>
  <conditionalFormatting sqref="B1730">
    <cfRule type="cellIs" dxfId="2399" priority="2730" stopIfTrue="1" operator="equal">
      <formula>"Adjustment to Income/Expense/Rate Base:"</formula>
    </cfRule>
  </conditionalFormatting>
  <conditionalFormatting sqref="B1742">
    <cfRule type="cellIs" dxfId="2398" priority="2729" stopIfTrue="1" operator="equal">
      <formula>"Adjustment to Income/Expense/Rate Base:"</formula>
    </cfRule>
  </conditionalFormatting>
  <conditionalFormatting sqref="B1741">
    <cfRule type="cellIs" dxfId="2397" priority="2728" stopIfTrue="1" operator="equal">
      <formula>"Adjustment to Income/Expense/Rate Base:"</formula>
    </cfRule>
  </conditionalFormatting>
  <conditionalFormatting sqref="B1732">
    <cfRule type="cellIs" dxfId="2396" priority="2727" stopIfTrue="1" operator="equal">
      <formula>"Adjustment to Income/Expense/Rate Base:"</formula>
    </cfRule>
  </conditionalFormatting>
  <conditionalFormatting sqref="B1730">
    <cfRule type="cellIs" dxfId="2395" priority="2726" stopIfTrue="1" operator="equal">
      <formula>"Adjustment to Income/Expense/Rate Base:"</formula>
    </cfRule>
  </conditionalFormatting>
  <conditionalFormatting sqref="B1742">
    <cfRule type="cellIs" dxfId="2394" priority="2725" stopIfTrue="1" operator="equal">
      <formula>"Adjustment to Income/Expense/Rate Base:"</formula>
    </cfRule>
  </conditionalFormatting>
  <conditionalFormatting sqref="B1741">
    <cfRule type="cellIs" dxfId="2393" priority="2724" stopIfTrue="1" operator="equal">
      <formula>"Adjustment to Income/Expense/Rate Base:"</formula>
    </cfRule>
  </conditionalFormatting>
  <conditionalFormatting sqref="B1733">
    <cfRule type="cellIs" dxfId="2392" priority="2723" stopIfTrue="1" operator="equal">
      <formula>"Adjustment to Income/Expense/Rate Base:"</formula>
    </cfRule>
  </conditionalFormatting>
  <conditionalFormatting sqref="B1731">
    <cfRule type="cellIs" dxfId="2391" priority="2722" stopIfTrue="1" operator="equal">
      <formula>"Adjustment to Income/Expense/Rate Base:"</formula>
    </cfRule>
  </conditionalFormatting>
  <conditionalFormatting sqref="B1743">
    <cfRule type="cellIs" dxfId="2390" priority="2721" stopIfTrue="1" operator="equal">
      <formula>"Adjustment to Income/Expense/Rate Base:"</formula>
    </cfRule>
  </conditionalFormatting>
  <conditionalFormatting sqref="B1742">
    <cfRule type="cellIs" dxfId="2389" priority="2720" stopIfTrue="1" operator="equal">
      <formula>"Adjustment to Income/Expense/Rate Base:"</formula>
    </cfRule>
  </conditionalFormatting>
  <conditionalFormatting sqref="B1733">
    <cfRule type="cellIs" dxfId="2388" priority="2719" stopIfTrue="1" operator="equal">
      <formula>"Adjustment to Income/Expense/Rate Base:"</formula>
    </cfRule>
  </conditionalFormatting>
  <conditionalFormatting sqref="B1731">
    <cfRule type="cellIs" dxfId="2387" priority="2718" stopIfTrue="1" operator="equal">
      <formula>"Adjustment to Income/Expense/Rate Base:"</formula>
    </cfRule>
  </conditionalFormatting>
  <conditionalFormatting sqref="B1743">
    <cfRule type="cellIs" dxfId="2386" priority="2717" stopIfTrue="1" operator="equal">
      <formula>"Adjustment to Income/Expense/Rate Base:"</formula>
    </cfRule>
  </conditionalFormatting>
  <conditionalFormatting sqref="B1742">
    <cfRule type="cellIs" dxfId="2385" priority="2716" stopIfTrue="1" operator="equal">
      <formula>"Adjustment to Income/Expense/Rate Base:"</formula>
    </cfRule>
  </conditionalFormatting>
  <conditionalFormatting sqref="B1734">
    <cfRule type="cellIs" dxfId="2384" priority="2715" stopIfTrue="1" operator="equal">
      <formula>"Adjustment to Income/Expense/Rate Base:"</formula>
    </cfRule>
  </conditionalFormatting>
  <conditionalFormatting sqref="B1732">
    <cfRule type="cellIs" dxfId="2383" priority="2714" stopIfTrue="1" operator="equal">
      <formula>"Adjustment to Income/Expense/Rate Base:"</formula>
    </cfRule>
  </conditionalFormatting>
  <conditionalFormatting sqref="B1744">
    <cfRule type="cellIs" dxfId="2382" priority="2713" stopIfTrue="1" operator="equal">
      <formula>"Adjustment to Income/Expense/Rate Base:"</formula>
    </cfRule>
  </conditionalFormatting>
  <conditionalFormatting sqref="B1743">
    <cfRule type="cellIs" dxfId="2381" priority="2712" stopIfTrue="1" operator="equal">
      <formula>"Adjustment to Income/Expense/Rate Base:"</formula>
    </cfRule>
  </conditionalFormatting>
  <conditionalFormatting sqref="B1741">
    <cfRule type="cellIs" dxfId="2380" priority="2711" stopIfTrue="1" operator="equal">
      <formula>"Adjustment to Income/Expense/Rate Base:"</formula>
    </cfRule>
  </conditionalFormatting>
  <conditionalFormatting sqref="B1740">
    <cfRule type="cellIs" dxfId="2379" priority="2710" stopIfTrue="1" operator="equal">
      <formula>"Adjustment to Income/Expense/Rate Base:"</formula>
    </cfRule>
  </conditionalFormatting>
  <conditionalFormatting sqref="B1742">
    <cfRule type="cellIs" dxfId="2378" priority="2709" stopIfTrue="1" operator="equal">
      <formula>"Adjustment to Income/Expense/Rate Base:"</formula>
    </cfRule>
  </conditionalFormatting>
  <conditionalFormatting sqref="B1741">
    <cfRule type="cellIs" dxfId="2377" priority="2708" stopIfTrue="1" operator="equal">
      <formula>"Adjustment to Income/Expense/Rate Base:"</formula>
    </cfRule>
  </conditionalFormatting>
  <conditionalFormatting sqref="B1742">
    <cfRule type="cellIs" dxfId="2376" priority="2707" stopIfTrue="1" operator="equal">
      <formula>"Adjustment to Income/Expense/Rate Base:"</formula>
    </cfRule>
  </conditionalFormatting>
  <conditionalFormatting sqref="B1741">
    <cfRule type="cellIs" dxfId="2375" priority="2706" stopIfTrue="1" operator="equal">
      <formula>"Adjustment to Income/Expense/Rate Base:"</formula>
    </cfRule>
  </conditionalFormatting>
  <conditionalFormatting sqref="B1743">
    <cfRule type="cellIs" dxfId="2374" priority="2705" stopIfTrue="1" operator="equal">
      <formula>"Adjustment to Income/Expense/Rate Base:"</formula>
    </cfRule>
  </conditionalFormatting>
  <conditionalFormatting sqref="B1742">
    <cfRule type="cellIs" dxfId="2373" priority="2704" stopIfTrue="1" operator="equal">
      <formula>"Adjustment to Income/Expense/Rate Base:"</formula>
    </cfRule>
  </conditionalFormatting>
  <conditionalFormatting sqref="B1743">
    <cfRule type="cellIs" dxfId="2372" priority="2703" stopIfTrue="1" operator="equal">
      <formula>"Adjustment to Income/Expense/Rate Base:"</formula>
    </cfRule>
  </conditionalFormatting>
  <conditionalFormatting sqref="B1742">
    <cfRule type="cellIs" dxfId="2371" priority="2702" stopIfTrue="1" operator="equal">
      <formula>"Adjustment to Income/Expense/Rate Base:"</formula>
    </cfRule>
  </conditionalFormatting>
  <conditionalFormatting sqref="B1744">
    <cfRule type="cellIs" dxfId="2370" priority="2701" stopIfTrue="1" operator="equal">
      <formula>"Adjustment to Income/Expense/Rate Base:"</formula>
    </cfRule>
  </conditionalFormatting>
  <conditionalFormatting sqref="B1743">
    <cfRule type="cellIs" dxfId="2369" priority="2700" stopIfTrue="1" operator="equal">
      <formula>"Adjustment to Income/Expense/Rate Base:"</formula>
    </cfRule>
  </conditionalFormatting>
  <conditionalFormatting sqref="B1744">
    <cfRule type="cellIs" dxfId="2368" priority="2699" stopIfTrue="1" operator="equal">
      <formula>"Adjustment to Income/Expense/Rate Base:"</formula>
    </cfRule>
  </conditionalFormatting>
  <conditionalFormatting sqref="B1743">
    <cfRule type="cellIs" dxfId="2367" priority="2698" stopIfTrue="1" operator="equal">
      <formula>"Adjustment to Income/Expense/Rate Base:"</formula>
    </cfRule>
  </conditionalFormatting>
  <conditionalFormatting sqref="B1744">
    <cfRule type="cellIs" dxfId="2366" priority="2696" stopIfTrue="1" operator="equal">
      <formula>"Adjustment to Income/Expense/Rate Base:"</formula>
    </cfRule>
  </conditionalFormatting>
  <conditionalFormatting sqref="B1742">
    <cfRule type="cellIs" dxfId="2365" priority="2695" stopIfTrue="1" operator="equal">
      <formula>"Adjustment to Income/Expense/Rate Base:"</formula>
    </cfRule>
  </conditionalFormatting>
  <conditionalFormatting sqref="B1741">
    <cfRule type="cellIs" dxfId="2364" priority="2694" stopIfTrue="1" operator="equal">
      <formula>"Adjustment to Income/Expense/Rate Base:"</formula>
    </cfRule>
  </conditionalFormatting>
  <conditionalFormatting sqref="B1743">
    <cfRule type="cellIs" dxfId="2363" priority="2693" stopIfTrue="1" operator="equal">
      <formula>"Adjustment to Income/Expense/Rate Base:"</formula>
    </cfRule>
  </conditionalFormatting>
  <conditionalFormatting sqref="B1742">
    <cfRule type="cellIs" dxfId="2362" priority="2692" stopIfTrue="1" operator="equal">
      <formula>"Adjustment to Income/Expense/Rate Base:"</formula>
    </cfRule>
  </conditionalFormatting>
  <conditionalFormatting sqref="B1743">
    <cfRule type="cellIs" dxfId="2361" priority="2691" stopIfTrue="1" operator="equal">
      <formula>"Adjustment to Income/Expense/Rate Base:"</formula>
    </cfRule>
  </conditionalFormatting>
  <conditionalFormatting sqref="B1742">
    <cfRule type="cellIs" dxfId="2360" priority="2690" stopIfTrue="1" operator="equal">
      <formula>"Adjustment to Income/Expense/Rate Base:"</formula>
    </cfRule>
  </conditionalFormatting>
  <conditionalFormatting sqref="B1744">
    <cfRule type="cellIs" dxfId="2359" priority="2689" stopIfTrue="1" operator="equal">
      <formula>"Adjustment to Income/Expense/Rate Base:"</formula>
    </cfRule>
  </conditionalFormatting>
  <conditionalFormatting sqref="B1743">
    <cfRule type="cellIs" dxfId="2358" priority="2688" stopIfTrue="1" operator="equal">
      <formula>"Adjustment to Income/Expense/Rate Base:"</formula>
    </cfRule>
  </conditionalFormatting>
  <conditionalFormatting sqref="B1744">
    <cfRule type="cellIs" dxfId="2357" priority="2687" stopIfTrue="1" operator="equal">
      <formula>"Adjustment to Income/Expense/Rate Base:"</formula>
    </cfRule>
  </conditionalFormatting>
  <conditionalFormatting sqref="B1743">
    <cfRule type="cellIs" dxfId="2356" priority="2686" stopIfTrue="1" operator="equal">
      <formula>"Adjustment to Income/Expense/Rate Base:"</formula>
    </cfRule>
  </conditionalFormatting>
  <conditionalFormatting sqref="B1744">
    <cfRule type="cellIs" dxfId="2355" priority="2684" stopIfTrue="1" operator="equal">
      <formula>"Adjustment to Income/Expense/Rate Base:"</formula>
    </cfRule>
  </conditionalFormatting>
  <conditionalFormatting sqref="B1744">
    <cfRule type="cellIs" dxfId="2354" priority="2682" stopIfTrue="1" operator="equal">
      <formula>"Adjustment to Income/Expense/Rate Base:"</formula>
    </cfRule>
  </conditionalFormatting>
  <conditionalFormatting sqref="B1746">
    <cfRule type="cellIs" dxfId="2353" priority="2679" stopIfTrue="1" operator="equal">
      <formula>"Adjustment to Income/Expense/Rate Base:"</formula>
    </cfRule>
  </conditionalFormatting>
  <conditionalFormatting sqref="B1743">
    <cfRule type="cellIs" dxfId="2352" priority="2678" stopIfTrue="1" operator="equal">
      <formula>"Adjustment to Income/Expense/Rate Base:"</formula>
    </cfRule>
  </conditionalFormatting>
  <conditionalFormatting sqref="B1743">
    <cfRule type="cellIs" dxfId="2351" priority="2677" stopIfTrue="1" operator="equal">
      <formula>"Adjustment to Income/Expense/Rate Base:"</formula>
    </cfRule>
  </conditionalFormatting>
  <conditionalFormatting sqref="B1744">
    <cfRule type="cellIs" dxfId="2350" priority="2676" stopIfTrue="1" operator="equal">
      <formula>"Adjustment to Income/Expense/Rate Base:"</formula>
    </cfRule>
  </conditionalFormatting>
  <conditionalFormatting sqref="B1743">
    <cfRule type="cellIs" dxfId="2349" priority="2675" stopIfTrue="1" operator="equal">
      <formula>"Adjustment to Income/Expense/Rate Base:"</formula>
    </cfRule>
  </conditionalFormatting>
  <conditionalFormatting sqref="B1743">
    <cfRule type="cellIs" dxfId="2348" priority="2674" stopIfTrue="1" operator="equal">
      <formula>"Adjustment to Income/Expense/Rate Base:"</formula>
    </cfRule>
  </conditionalFormatting>
  <conditionalFormatting sqref="B1743">
    <cfRule type="cellIs" dxfId="2347" priority="2673" stopIfTrue="1" operator="equal">
      <formula>"Adjustment to Income/Expense/Rate Base:"</formula>
    </cfRule>
  </conditionalFormatting>
  <conditionalFormatting sqref="B1744">
    <cfRule type="cellIs" dxfId="2346" priority="2672" stopIfTrue="1" operator="equal">
      <formula>"Adjustment to Income/Expense/Rate Base:"</formula>
    </cfRule>
  </conditionalFormatting>
  <conditionalFormatting sqref="B1743">
    <cfRule type="cellIs" dxfId="2345" priority="2671" stopIfTrue="1" operator="equal">
      <formula>"Adjustment to Income/Expense/Rate Base:"</formula>
    </cfRule>
  </conditionalFormatting>
  <conditionalFormatting sqref="B1744">
    <cfRule type="cellIs" dxfId="2344" priority="2670" stopIfTrue="1" operator="equal">
      <formula>"Adjustment to Income/Expense/Rate Base:"</formula>
    </cfRule>
  </conditionalFormatting>
  <conditionalFormatting sqref="B1743">
    <cfRule type="cellIs" dxfId="2343" priority="2669" stopIfTrue="1" operator="equal">
      <formula>"Adjustment to Income/Expense/Rate Base:"</formula>
    </cfRule>
  </conditionalFormatting>
  <conditionalFormatting sqref="B1744">
    <cfRule type="cellIs" dxfId="2342" priority="2667" stopIfTrue="1" operator="equal">
      <formula>"Adjustment to Income/Expense/Rate Base:"</formula>
    </cfRule>
  </conditionalFormatting>
  <conditionalFormatting sqref="B1743">
    <cfRule type="cellIs" dxfId="2341" priority="2666" stopIfTrue="1" operator="equal">
      <formula>"Adjustment to Income/Expense/Rate Base:"</formula>
    </cfRule>
  </conditionalFormatting>
  <conditionalFormatting sqref="B1743">
    <cfRule type="cellIs" dxfId="2340" priority="2665" stopIfTrue="1" operator="equal">
      <formula>"Adjustment to Income/Expense/Rate Base:"</formula>
    </cfRule>
  </conditionalFormatting>
  <conditionalFormatting sqref="B1744">
    <cfRule type="cellIs" dxfId="2339" priority="2664" stopIfTrue="1" operator="equal">
      <formula>"Adjustment to Income/Expense/Rate Base:"</formula>
    </cfRule>
  </conditionalFormatting>
  <conditionalFormatting sqref="B1743">
    <cfRule type="cellIs" dxfId="2338" priority="2663" stopIfTrue="1" operator="equal">
      <formula>"Adjustment to Income/Expense/Rate Base:"</formula>
    </cfRule>
  </conditionalFormatting>
  <conditionalFormatting sqref="B1744">
    <cfRule type="cellIs" dxfId="2337" priority="2662" stopIfTrue="1" operator="equal">
      <formula>"Adjustment to Income/Expense/Rate Base:"</formula>
    </cfRule>
  </conditionalFormatting>
  <conditionalFormatting sqref="B1743">
    <cfRule type="cellIs" dxfId="2336" priority="2661" stopIfTrue="1" operator="equal">
      <formula>"Adjustment to Income/Expense/Rate Base:"</formula>
    </cfRule>
  </conditionalFormatting>
  <conditionalFormatting sqref="B1744">
    <cfRule type="cellIs" dxfId="2335" priority="2659" stopIfTrue="1" operator="equal">
      <formula>"Adjustment to Income/Expense/Rate Base:"</formula>
    </cfRule>
  </conditionalFormatting>
  <conditionalFormatting sqref="B1744">
    <cfRule type="cellIs" dxfId="2334" priority="2657" stopIfTrue="1" operator="equal">
      <formula>"Adjustment to Income/Expense/Rate Base:"</formula>
    </cfRule>
  </conditionalFormatting>
  <conditionalFormatting sqref="B1743">
    <cfRule type="cellIs" dxfId="2333" priority="2654" stopIfTrue="1" operator="equal">
      <formula>"Adjustment to Income/Expense/Rate Base:"</formula>
    </cfRule>
  </conditionalFormatting>
  <conditionalFormatting sqref="B1744">
    <cfRule type="cellIs" dxfId="2332" priority="2653" stopIfTrue="1" operator="equal">
      <formula>"Adjustment to Income/Expense/Rate Base:"</formula>
    </cfRule>
  </conditionalFormatting>
  <conditionalFormatting sqref="B1743">
    <cfRule type="cellIs" dxfId="2331" priority="2652" stopIfTrue="1" operator="equal">
      <formula>"Adjustment to Income/Expense/Rate Base:"</formula>
    </cfRule>
  </conditionalFormatting>
  <conditionalFormatting sqref="B1744">
    <cfRule type="cellIs" dxfId="2330" priority="2651" stopIfTrue="1" operator="equal">
      <formula>"Adjustment to Income/Expense/Rate Base:"</formula>
    </cfRule>
  </conditionalFormatting>
  <conditionalFormatting sqref="B1743">
    <cfRule type="cellIs" dxfId="2329" priority="2650" stopIfTrue="1" operator="equal">
      <formula>"Adjustment to Income/Expense/Rate Base:"</formula>
    </cfRule>
  </conditionalFormatting>
  <conditionalFormatting sqref="B1744">
    <cfRule type="cellIs" dxfId="2328" priority="2648" stopIfTrue="1" operator="equal">
      <formula>"Adjustment to Income/Expense/Rate Base:"</formula>
    </cfRule>
  </conditionalFormatting>
  <conditionalFormatting sqref="B1744">
    <cfRule type="cellIs" dxfId="2327" priority="2646" stopIfTrue="1" operator="equal">
      <formula>"Adjustment to Income/Expense/Rate Base:"</formula>
    </cfRule>
  </conditionalFormatting>
  <conditionalFormatting sqref="B1745">
    <cfRule type="cellIs" dxfId="2326" priority="2641" stopIfTrue="1" operator="equal">
      <formula>"Adjustment to Income/Expense/Rate Base:"</formula>
    </cfRule>
  </conditionalFormatting>
  <conditionalFormatting sqref="B1747">
    <cfRule type="cellIs" dxfId="2325" priority="2639" stopIfTrue="1" operator="equal">
      <formula>"Adjustment to Income/Expense/Rate Base:"</formula>
    </cfRule>
  </conditionalFormatting>
  <conditionalFormatting sqref="B1743">
    <cfRule type="cellIs" dxfId="2324" priority="2638" stopIfTrue="1" operator="equal">
      <formula>"Adjustment to Income/Expense/Rate Base:"</formula>
    </cfRule>
  </conditionalFormatting>
  <conditionalFormatting sqref="B1743">
    <cfRule type="cellIs" dxfId="2323" priority="2637" stopIfTrue="1" operator="equal">
      <formula>"Adjustment to Income/Expense/Rate Base:"</formula>
    </cfRule>
  </conditionalFormatting>
  <conditionalFormatting sqref="B1743">
    <cfRule type="cellIs" dxfId="2322" priority="2636" stopIfTrue="1" operator="equal">
      <formula>"Adjustment to Income/Expense/Rate Base:"</formula>
    </cfRule>
  </conditionalFormatting>
  <conditionalFormatting sqref="B1744">
    <cfRule type="cellIs" dxfId="2321" priority="2635" stopIfTrue="1" operator="equal">
      <formula>"Adjustment to Income/Expense/Rate Base:"</formula>
    </cfRule>
  </conditionalFormatting>
  <conditionalFormatting sqref="B1743">
    <cfRule type="cellIs" dxfId="2320" priority="2634" stopIfTrue="1" operator="equal">
      <formula>"Adjustment to Income/Expense/Rate Base:"</formula>
    </cfRule>
  </conditionalFormatting>
  <conditionalFormatting sqref="B1743">
    <cfRule type="cellIs" dxfId="2319" priority="2633" stopIfTrue="1" operator="equal">
      <formula>"Adjustment to Income/Expense/Rate Base:"</formula>
    </cfRule>
  </conditionalFormatting>
  <conditionalFormatting sqref="B1743">
    <cfRule type="cellIs" dxfId="2318" priority="2632" stopIfTrue="1" operator="equal">
      <formula>"Adjustment to Income/Expense/Rate Base:"</formula>
    </cfRule>
  </conditionalFormatting>
  <conditionalFormatting sqref="B1744">
    <cfRule type="cellIs" dxfId="2317" priority="2631" stopIfTrue="1" operator="equal">
      <formula>"Adjustment to Income/Expense/Rate Base:"</formula>
    </cfRule>
  </conditionalFormatting>
  <conditionalFormatting sqref="B1743">
    <cfRule type="cellIs" dxfId="2316" priority="2630" stopIfTrue="1" operator="equal">
      <formula>"Adjustment to Income/Expense/Rate Base:"</formula>
    </cfRule>
  </conditionalFormatting>
  <conditionalFormatting sqref="B1744">
    <cfRule type="cellIs" dxfId="2315" priority="2629" stopIfTrue="1" operator="equal">
      <formula>"Adjustment to Income/Expense/Rate Base:"</formula>
    </cfRule>
  </conditionalFormatting>
  <conditionalFormatting sqref="B1743">
    <cfRule type="cellIs" dxfId="2314" priority="2628" stopIfTrue="1" operator="equal">
      <formula>"Adjustment to Income/Expense/Rate Base:"</formula>
    </cfRule>
  </conditionalFormatting>
  <conditionalFormatting sqref="B1744">
    <cfRule type="cellIs" dxfId="2313" priority="2626" stopIfTrue="1" operator="equal">
      <formula>"Adjustment to Income/Expense/Rate Base:"</formula>
    </cfRule>
  </conditionalFormatting>
  <conditionalFormatting sqref="B1745">
    <cfRule type="cellIs" dxfId="2312" priority="2625" stopIfTrue="1" operator="equal">
      <formula>"Adjustment to Income/Expense/Rate Base:"</formula>
    </cfRule>
  </conditionalFormatting>
  <conditionalFormatting sqref="B1720">
    <cfRule type="cellIs" dxfId="2311" priority="2624" stopIfTrue="1" operator="equal">
      <formula>"Title"</formula>
    </cfRule>
  </conditionalFormatting>
  <conditionalFormatting sqref="B1745">
    <cfRule type="cellIs" dxfId="2310" priority="2623" stopIfTrue="1" operator="equal">
      <formula>"Adjustment to Income/Expense/Rate Base:"</formula>
    </cfRule>
  </conditionalFormatting>
  <conditionalFormatting sqref="B1746">
    <cfRule type="cellIs" dxfId="2309" priority="2620" stopIfTrue="1" operator="equal">
      <formula>"Adjustment to Income/Expense/Rate Base:"</formula>
    </cfRule>
  </conditionalFormatting>
  <conditionalFormatting sqref="B1745">
    <cfRule type="cellIs" dxfId="2308" priority="2618" stopIfTrue="1" operator="equal">
      <formula>"Adjustment to Income/Expense/Rate Base:"</formula>
    </cfRule>
  </conditionalFormatting>
  <conditionalFormatting sqref="B1745">
    <cfRule type="cellIs" dxfId="2307" priority="2614" stopIfTrue="1" operator="equal">
      <formula>"Adjustment to Income/Expense/Rate Base:"</formula>
    </cfRule>
  </conditionalFormatting>
  <conditionalFormatting sqref="B1747">
    <cfRule type="cellIs" dxfId="2306" priority="2612" stopIfTrue="1" operator="equal">
      <formula>"Adjustment to Income/Expense/Rate Base:"</formula>
    </cfRule>
  </conditionalFormatting>
  <conditionalFormatting sqref="B1745">
    <cfRule type="cellIs" dxfId="2305" priority="2611" stopIfTrue="1" operator="equal">
      <formula>"Adjustment to Income/Expense/Rate Base:"</formula>
    </cfRule>
  </conditionalFormatting>
  <conditionalFormatting sqref="B1746">
    <cfRule type="cellIs" dxfId="2304" priority="2609" stopIfTrue="1" operator="equal">
      <formula>"Adjustment to Income/Expense/Rate Base:"</formula>
    </cfRule>
  </conditionalFormatting>
  <conditionalFormatting sqref="B1745">
    <cfRule type="cellIs" dxfId="2303" priority="2604" stopIfTrue="1" operator="equal">
      <formula>"Adjustment to Income/Expense/Rate Base:"</formula>
    </cfRule>
  </conditionalFormatting>
  <conditionalFormatting sqref="B1745">
    <cfRule type="cellIs" dxfId="2302" priority="2600" stopIfTrue="1" operator="equal">
      <formula>"Adjustment to Income/Expense/Rate Base:"</formula>
    </cfRule>
  </conditionalFormatting>
  <conditionalFormatting sqref="B1745">
    <cfRule type="cellIs" dxfId="2301" priority="2598" stopIfTrue="1" operator="equal">
      <formula>"Adjustment to Income/Expense/Rate Base:"</formula>
    </cfRule>
  </conditionalFormatting>
  <conditionalFormatting sqref="B1746">
    <cfRule type="cellIs" dxfId="2300" priority="2596" stopIfTrue="1" operator="equal">
      <formula>"Adjustment to Income/Expense/Rate Base:"</formula>
    </cfRule>
  </conditionalFormatting>
  <conditionalFormatting sqref="B1745">
    <cfRule type="cellIs" dxfId="2299" priority="2595" stopIfTrue="1" operator="equal">
      <formula>"Adjustment to Income/Expense/Rate Base:"</formula>
    </cfRule>
  </conditionalFormatting>
  <conditionalFormatting sqref="B1748">
    <cfRule type="cellIs" dxfId="2298" priority="2594" stopIfTrue="1" operator="equal">
      <formula>"Adjustment to Income/Expense/Rate Base:"</formula>
    </cfRule>
  </conditionalFormatting>
  <conditionalFormatting sqref="B1746">
    <cfRule type="cellIs" dxfId="2297" priority="2592" stopIfTrue="1" operator="equal">
      <formula>"Adjustment to Income/Expense/Rate Base:"</formula>
    </cfRule>
  </conditionalFormatting>
  <conditionalFormatting sqref="B1745">
    <cfRule type="cellIs" dxfId="2296" priority="2588" stopIfTrue="1" operator="equal">
      <formula>"Adjustment to Income/Expense/Rate Base:"</formula>
    </cfRule>
  </conditionalFormatting>
  <conditionalFormatting sqref="B1747">
    <cfRule type="cellIs" dxfId="2295" priority="2586" stopIfTrue="1" operator="equal">
      <formula>"Adjustment to Income/Expense/Rate Base:"</formula>
    </cfRule>
  </conditionalFormatting>
  <conditionalFormatting sqref="B1745">
    <cfRule type="cellIs" dxfId="2294" priority="2585" stopIfTrue="1" operator="equal">
      <formula>"Adjustment to Income/Expense/Rate Base:"</formula>
    </cfRule>
  </conditionalFormatting>
  <conditionalFormatting sqref="B1746">
    <cfRule type="cellIs" dxfId="2293" priority="2583" stopIfTrue="1" operator="equal">
      <formula>"Adjustment to Income/Expense/Rate Base:"</formula>
    </cfRule>
  </conditionalFormatting>
  <conditionalFormatting sqref="B1745">
    <cfRule type="cellIs" dxfId="2292" priority="2581" stopIfTrue="1" operator="equal">
      <formula>"Adjustment to Income/Expense/Rate Base:"</formula>
    </cfRule>
  </conditionalFormatting>
  <conditionalFormatting sqref="B1745">
    <cfRule type="cellIs" dxfId="2291" priority="2577" stopIfTrue="1" operator="equal">
      <formula>"Adjustment to Income/Expense/Rate Base:"</formula>
    </cfRule>
  </conditionalFormatting>
  <conditionalFormatting sqref="B1747">
    <cfRule type="cellIs" dxfId="2290" priority="2575" stopIfTrue="1" operator="equal">
      <formula>"Adjustment to Income/Expense/Rate Base:"</formula>
    </cfRule>
  </conditionalFormatting>
  <conditionalFormatting sqref="B1745">
    <cfRule type="cellIs" dxfId="2289" priority="2574" stopIfTrue="1" operator="equal">
      <formula>"Adjustment to Income/Expense/Rate Base:"</formula>
    </cfRule>
  </conditionalFormatting>
  <conditionalFormatting sqref="B1746">
    <cfRule type="cellIs" dxfId="2288" priority="2572" stopIfTrue="1" operator="equal">
      <formula>"Adjustment to Income/Expense/Rate Base:"</formula>
    </cfRule>
  </conditionalFormatting>
  <conditionalFormatting sqref="B1745">
    <cfRule type="cellIs" dxfId="2287" priority="2567" stopIfTrue="1" operator="equal">
      <formula>"Adjustment to Income/Expense/Rate Base:"</formula>
    </cfRule>
  </conditionalFormatting>
  <conditionalFormatting sqref="B1745">
    <cfRule type="cellIs" dxfId="2286" priority="2563" stopIfTrue="1" operator="equal">
      <formula>"Adjustment to Income/Expense/Rate Base:"</formula>
    </cfRule>
  </conditionalFormatting>
  <conditionalFormatting sqref="B1745">
    <cfRule type="cellIs" dxfId="2285" priority="2561" stopIfTrue="1" operator="equal">
      <formula>"Adjustment to Income/Expense/Rate Base:"</formula>
    </cfRule>
  </conditionalFormatting>
  <conditionalFormatting sqref="B1746">
    <cfRule type="cellIs" dxfId="2284" priority="2559" stopIfTrue="1" operator="equal">
      <formula>"Adjustment to Income/Expense/Rate Base:"</formula>
    </cfRule>
  </conditionalFormatting>
  <conditionalFormatting sqref="B1745">
    <cfRule type="cellIs" dxfId="2283" priority="2558" stopIfTrue="1" operator="equal">
      <formula>"Adjustment to Income/Expense/Rate Base:"</formula>
    </cfRule>
  </conditionalFormatting>
  <conditionalFormatting sqref="B1748">
    <cfRule type="cellIs" dxfId="2282" priority="2557" stopIfTrue="1" operator="equal">
      <formula>"Adjustment to Income/Expense/Rate Base:"</formula>
    </cfRule>
  </conditionalFormatting>
  <conditionalFormatting sqref="B1746">
    <cfRule type="cellIs" dxfId="2281" priority="2555" stopIfTrue="1" operator="equal">
      <formula>"Adjustment to Income/Expense/Rate Base:"</formula>
    </cfRule>
  </conditionalFormatting>
  <conditionalFormatting sqref="B1745">
    <cfRule type="cellIs" dxfId="2280" priority="2551" stopIfTrue="1" operator="equal">
      <formula>"Adjustment to Income/Expense/Rate Base:"</formula>
    </cfRule>
  </conditionalFormatting>
  <conditionalFormatting sqref="B1747">
    <cfRule type="cellIs" dxfId="2279" priority="2549" stopIfTrue="1" operator="equal">
      <formula>"Adjustment to Income/Expense/Rate Base:"</formula>
    </cfRule>
  </conditionalFormatting>
  <conditionalFormatting sqref="B1745">
    <cfRule type="cellIs" dxfId="2278" priority="2548" stopIfTrue="1" operator="equal">
      <formula>"Adjustment to Income/Expense/Rate Base:"</formula>
    </cfRule>
  </conditionalFormatting>
  <conditionalFormatting sqref="B1745">
    <cfRule type="cellIs" dxfId="2277" priority="2544" stopIfTrue="1" operator="equal">
      <formula>"Adjustment to Income/Expense/Rate Base:"</formula>
    </cfRule>
  </conditionalFormatting>
  <conditionalFormatting sqref="B1745">
    <cfRule type="cellIs" dxfId="2276" priority="2540" stopIfTrue="1" operator="equal">
      <formula>"Adjustment to Income/Expense/Rate Base:"</formula>
    </cfRule>
  </conditionalFormatting>
  <conditionalFormatting sqref="B1745">
    <cfRule type="cellIs" dxfId="2275" priority="2538" stopIfTrue="1" operator="equal">
      <formula>"Adjustment to Income/Expense/Rate Base:"</formula>
    </cfRule>
  </conditionalFormatting>
  <conditionalFormatting sqref="B1746">
    <cfRule type="cellIs" dxfId="2274" priority="2536" stopIfTrue="1" operator="equal">
      <formula>"Adjustment to Income/Expense/Rate Base:"</formula>
    </cfRule>
  </conditionalFormatting>
  <conditionalFormatting sqref="B1745">
    <cfRule type="cellIs" dxfId="2273" priority="2535" stopIfTrue="1" operator="equal">
      <formula>"Adjustment to Income/Expense/Rate Base:"</formula>
    </cfRule>
  </conditionalFormatting>
  <conditionalFormatting sqref="B1745">
    <cfRule type="cellIs" dxfId="2272" priority="2532" stopIfTrue="1" operator="equal">
      <formula>"Adjustment to Income/Expense/Rate Base:"</formula>
    </cfRule>
  </conditionalFormatting>
  <conditionalFormatting sqref="B1745">
    <cfRule type="cellIs" dxfId="2271" priority="2530" stopIfTrue="1" operator="equal">
      <formula>"Adjustment to Income/Expense/Rate Base:"</formula>
    </cfRule>
  </conditionalFormatting>
  <conditionalFormatting sqref="B1746">
    <cfRule type="cellIs" dxfId="2270" priority="2528" stopIfTrue="1" operator="equal">
      <formula>"Adjustment to Income/Expense/Rate Base:"</formula>
    </cfRule>
  </conditionalFormatting>
  <conditionalFormatting sqref="B1745">
    <cfRule type="cellIs" dxfId="2269" priority="2527" stopIfTrue="1" operator="equal">
      <formula>"Adjustment to Income/Expense/Rate Base:"</formula>
    </cfRule>
  </conditionalFormatting>
  <conditionalFormatting sqref="B1746">
    <cfRule type="cellIs" dxfId="2268" priority="2526" stopIfTrue="1" operator="equal">
      <formula>"Adjustment to Income/Expense/Rate Base:"</formula>
    </cfRule>
  </conditionalFormatting>
  <conditionalFormatting sqref="B1745">
    <cfRule type="cellIs" dxfId="2267" priority="2525" stopIfTrue="1" operator="equal">
      <formula>"Adjustment to Income/Expense/Rate Base:"</formula>
    </cfRule>
  </conditionalFormatting>
  <conditionalFormatting sqref="B1747">
    <cfRule type="cellIs" dxfId="2266" priority="2524" stopIfTrue="1" operator="equal">
      <formula>"Adjustment to Income/Expense/Rate Base:"</formula>
    </cfRule>
  </conditionalFormatting>
  <conditionalFormatting sqref="B1746">
    <cfRule type="cellIs" dxfId="2265" priority="2523" stopIfTrue="1" operator="equal">
      <formula>"Adjustment to Income/Expense/Rate Base:"</formula>
    </cfRule>
  </conditionalFormatting>
  <conditionalFormatting sqref="B1749">
    <cfRule type="cellIs" dxfId="2264" priority="2522" stopIfTrue="1" operator="equal">
      <formula>"Adjustment to Income/Expense/Rate Base:"</formula>
    </cfRule>
  </conditionalFormatting>
  <conditionalFormatting sqref="B1745">
    <cfRule type="cellIs" dxfId="2263" priority="2518" stopIfTrue="1" operator="equal">
      <formula>"Adjustment to Income/Expense/Rate Base:"</formula>
    </cfRule>
  </conditionalFormatting>
  <conditionalFormatting sqref="B1747">
    <cfRule type="cellIs" dxfId="2262" priority="2516" stopIfTrue="1" operator="equal">
      <formula>"Adjustment to Income/Expense/Rate Base:"</formula>
    </cfRule>
  </conditionalFormatting>
  <conditionalFormatting sqref="B1745">
    <cfRule type="cellIs" dxfId="2261" priority="2512" stopIfTrue="1" operator="equal">
      <formula>"Adjustment to Income/Expense/Rate Base:"</formula>
    </cfRule>
  </conditionalFormatting>
  <conditionalFormatting sqref="B1745">
    <cfRule type="cellIs" dxfId="2260" priority="2508" stopIfTrue="1" operator="equal">
      <formula>"Adjustment to Income/Expense/Rate Base:"</formula>
    </cfRule>
  </conditionalFormatting>
  <conditionalFormatting sqref="B1745">
    <cfRule type="cellIs" dxfId="2259" priority="2506" stopIfTrue="1" operator="equal">
      <formula>"Adjustment to Income/Expense/Rate Base:"</formula>
    </cfRule>
  </conditionalFormatting>
  <conditionalFormatting sqref="B1746">
    <cfRule type="cellIs" dxfId="2258" priority="2504" stopIfTrue="1" operator="equal">
      <formula>"Adjustment to Income/Expense/Rate Base:"</formula>
    </cfRule>
  </conditionalFormatting>
  <conditionalFormatting sqref="B1745">
    <cfRule type="cellIs" dxfId="2257" priority="2503" stopIfTrue="1" operator="equal">
      <formula>"Adjustment to Income/Expense/Rate Base:"</formula>
    </cfRule>
  </conditionalFormatting>
  <conditionalFormatting sqref="B1748">
    <cfRule type="cellIs" dxfId="2256" priority="2502" stopIfTrue="1" operator="equal">
      <formula>"Adjustment to Income/Expense/Rate Base:"</formula>
    </cfRule>
  </conditionalFormatting>
  <conditionalFormatting sqref="B1746">
    <cfRule type="cellIs" dxfId="2255" priority="2500" stopIfTrue="1" operator="equal">
      <formula>"Adjustment to Income/Expense/Rate Base:"</formula>
    </cfRule>
  </conditionalFormatting>
  <conditionalFormatting sqref="B1745">
    <cfRule type="cellIs" dxfId="2254" priority="2499" stopIfTrue="1" operator="equal">
      <formula>"Adjustment to Income/Expense/Rate Base:"</formula>
    </cfRule>
  </conditionalFormatting>
  <conditionalFormatting sqref="B1746">
    <cfRule type="cellIs" dxfId="2253" priority="2498" stopIfTrue="1" operator="equal">
      <formula>"Adjustment to Income/Expense/Rate Base:"</formula>
    </cfRule>
  </conditionalFormatting>
  <conditionalFormatting sqref="B1745">
    <cfRule type="cellIs" dxfId="2252" priority="2497" stopIfTrue="1" operator="equal">
      <formula>"Adjustment to Income/Expense/Rate Base:"</formula>
    </cfRule>
  </conditionalFormatting>
  <conditionalFormatting sqref="B1745">
    <cfRule type="cellIs" dxfId="2251" priority="2496" stopIfTrue="1" operator="equal">
      <formula>"Adjustment to Income/Expense/Rate Base:"</formula>
    </cfRule>
  </conditionalFormatting>
  <conditionalFormatting sqref="B1747">
    <cfRule type="cellIs" dxfId="2250" priority="2495" stopIfTrue="1" operator="equal">
      <formula>"Adjustment to Income/Expense/Rate Base:"</formula>
    </cfRule>
  </conditionalFormatting>
  <conditionalFormatting sqref="B1745">
    <cfRule type="cellIs" dxfId="2249" priority="2494" stopIfTrue="1" operator="equal">
      <formula>"Adjustment to Income/Expense/Rate Base:"</formula>
    </cfRule>
  </conditionalFormatting>
  <conditionalFormatting sqref="B1746">
    <cfRule type="cellIs" dxfId="2248" priority="2493" stopIfTrue="1" operator="equal">
      <formula>"Adjustment to Income/Expense/Rate Base:"</formula>
    </cfRule>
  </conditionalFormatting>
  <conditionalFormatting sqref="B1745">
    <cfRule type="cellIs" dxfId="2247" priority="2492" stopIfTrue="1" operator="equal">
      <formula>"Adjustment to Income/Expense/Rate Base:"</formula>
    </cfRule>
  </conditionalFormatting>
  <conditionalFormatting sqref="B1745">
    <cfRule type="cellIs" dxfId="2246" priority="2491" stopIfTrue="1" operator="equal">
      <formula>"Adjustment to Income/Expense/Rate Base:"</formula>
    </cfRule>
  </conditionalFormatting>
  <conditionalFormatting sqref="B1745">
    <cfRule type="cellIs" dxfId="2245" priority="2490" stopIfTrue="1" operator="equal">
      <formula>"Adjustment to Income/Expense/Rate Base:"</formula>
    </cfRule>
  </conditionalFormatting>
  <conditionalFormatting sqref="B1746">
    <cfRule type="cellIs" dxfId="2244" priority="2489" stopIfTrue="1" operator="equal">
      <formula>"Adjustment to Income/Expense/Rate Base:"</formula>
    </cfRule>
  </conditionalFormatting>
  <conditionalFormatting sqref="B1745">
    <cfRule type="cellIs" dxfId="2243" priority="2488" stopIfTrue="1" operator="equal">
      <formula>"Adjustment to Income/Expense/Rate Base:"</formula>
    </cfRule>
  </conditionalFormatting>
  <conditionalFormatting sqref="B1748">
    <cfRule type="cellIs" dxfId="2242" priority="2487" stopIfTrue="1" operator="equal">
      <formula>"Adjustment to Income/Expense/Rate Base:"</formula>
    </cfRule>
  </conditionalFormatting>
  <conditionalFormatting sqref="B1746">
    <cfRule type="cellIs" dxfId="2241" priority="2486" stopIfTrue="1" operator="equal">
      <formula>"Adjustment to Income/Expense/Rate Base:"</formula>
    </cfRule>
  </conditionalFormatting>
  <conditionalFormatting sqref="B1745">
    <cfRule type="cellIs" dxfId="2240" priority="2485" stopIfTrue="1" operator="equal">
      <formula>"Adjustment to Income/Expense/Rate Base:"</formula>
    </cfRule>
  </conditionalFormatting>
  <conditionalFormatting sqref="B1747">
    <cfRule type="cellIs" dxfId="2239" priority="2484" stopIfTrue="1" operator="equal">
      <formula>"Adjustment to Income/Expense/Rate Base:"</formula>
    </cfRule>
  </conditionalFormatting>
  <conditionalFormatting sqref="B1745">
    <cfRule type="cellIs" dxfId="2238" priority="2483" stopIfTrue="1" operator="equal">
      <formula>"Adjustment to Income/Expense/Rate Base:"</formula>
    </cfRule>
  </conditionalFormatting>
  <conditionalFormatting sqref="B1746">
    <cfRule type="cellIs" dxfId="2237" priority="2482" stopIfTrue="1" operator="equal">
      <formula>"Adjustment to Income/Expense/Rate Base:"</formula>
    </cfRule>
  </conditionalFormatting>
  <conditionalFormatting sqref="B1745">
    <cfRule type="cellIs" dxfId="2236" priority="2481" stopIfTrue="1" operator="equal">
      <formula>"Adjustment to Income/Expense/Rate Base:"</formula>
    </cfRule>
  </conditionalFormatting>
  <conditionalFormatting sqref="B1745">
    <cfRule type="cellIs" dxfId="2235" priority="2480" stopIfTrue="1" operator="equal">
      <formula>"Adjustment to Income/Expense/Rate Base:"</formula>
    </cfRule>
  </conditionalFormatting>
  <conditionalFormatting sqref="B1747">
    <cfRule type="cellIs" dxfId="2234" priority="2479" stopIfTrue="1" operator="equal">
      <formula>"Adjustment to Income/Expense/Rate Base:"</formula>
    </cfRule>
  </conditionalFormatting>
  <conditionalFormatting sqref="B1745">
    <cfRule type="cellIs" dxfId="2233" priority="2478" stopIfTrue="1" operator="equal">
      <formula>"Adjustment to Income/Expense/Rate Base:"</formula>
    </cfRule>
  </conditionalFormatting>
  <conditionalFormatting sqref="B1746">
    <cfRule type="cellIs" dxfId="2232" priority="2477" stopIfTrue="1" operator="equal">
      <formula>"Adjustment to Income/Expense/Rate Base:"</formula>
    </cfRule>
  </conditionalFormatting>
  <conditionalFormatting sqref="B1745">
    <cfRule type="cellIs" dxfId="2231" priority="2476" stopIfTrue="1" operator="equal">
      <formula>"Adjustment to Income/Expense/Rate Base:"</formula>
    </cfRule>
  </conditionalFormatting>
  <conditionalFormatting sqref="B1745">
    <cfRule type="cellIs" dxfId="2230" priority="2475" stopIfTrue="1" operator="equal">
      <formula>"Adjustment to Income/Expense/Rate Base:"</formula>
    </cfRule>
  </conditionalFormatting>
  <conditionalFormatting sqref="B1745">
    <cfRule type="cellIs" dxfId="2229" priority="2474" stopIfTrue="1" operator="equal">
      <formula>"Adjustment to Income/Expense/Rate Base:"</formula>
    </cfRule>
  </conditionalFormatting>
  <conditionalFormatting sqref="B1746">
    <cfRule type="cellIs" dxfId="2228" priority="2473" stopIfTrue="1" operator="equal">
      <formula>"Adjustment to Income/Expense/Rate Base:"</formula>
    </cfRule>
  </conditionalFormatting>
  <conditionalFormatting sqref="B1745">
    <cfRule type="cellIs" dxfId="2227" priority="2472" stopIfTrue="1" operator="equal">
      <formula>"Adjustment to Income/Expense/Rate Base:"</formula>
    </cfRule>
  </conditionalFormatting>
  <conditionalFormatting sqref="B1748">
    <cfRule type="cellIs" dxfId="2226" priority="2471" stopIfTrue="1" operator="equal">
      <formula>"Adjustment to Income/Expense/Rate Base:"</formula>
    </cfRule>
  </conditionalFormatting>
  <conditionalFormatting sqref="B1746">
    <cfRule type="cellIs" dxfId="2225" priority="2470" stopIfTrue="1" operator="equal">
      <formula>"Adjustment to Income/Expense/Rate Base:"</formula>
    </cfRule>
  </conditionalFormatting>
  <conditionalFormatting sqref="B1745">
    <cfRule type="cellIs" dxfId="2224" priority="2469" stopIfTrue="1" operator="equal">
      <formula>"Adjustment to Income/Expense/Rate Base:"</formula>
    </cfRule>
  </conditionalFormatting>
  <conditionalFormatting sqref="B1747">
    <cfRule type="cellIs" dxfId="2223" priority="2468" stopIfTrue="1" operator="equal">
      <formula>"Adjustment to Income/Expense/Rate Base:"</formula>
    </cfRule>
  </conditionalFormatting>
  <conditionalFormatting sqref="B1745">
    <cfRule type="cellIs" dxfId="2222" priority="2467" stopIfTrue="1" operator="equal">
      <formula>"Adjustment to Income/Expense/Rate Base:"</formula>
    </cfRule>
  </conditionalFormatting>
  <conditionalFormatting sqref="B1745">
    <cfRule type="cellIs" dxfId="2221" priority="2466" stopIfTrue="1" operator="equal">
      <formula>"Adjustment to Income/Expense/Rate Base:"</formula>
    </cfRule>
  </conditionalFormatting>
  <conditionalFormatting sqref="B1745">
    <cfRule type="cellIs" dxfId="2220" priority="2465" stopIfTrue="1" operator="equal">
      <formula>"Adjustment to Income/Expense/Rate Base:"</formula>
    </cfRule>
  </conditionalFormatting>
  <conditionalFormatting sqref="B1745">
    <cfRule type="cellIs" dxfId="2219" priority="2464" stopIfTrue="1" operator="equal">
      <formula>"Adjustment to Income/Expense/Rate Base:"</formula>
    </cfRule>
  </conditionalFormatting>
  <conditionalFormatting sqref="B1746">
    <cfRule type="cellIs" dxfId="2218" priority="2463" stopIfTrue="1" operator="equal">
      <formula>"Adjustment to Income/Expense/Rate Base:"</formula>
    </cfRule>
  </conditionalFormatting>
  <conditionalFormatting sqref="B1745">
    <cfRule type="cellIs" dxfId="2217" priority="2462" stopIfTrue="1" operator="equal">
      <formula>"Adjustment to Income/Expense/Rate Base:"</formula>
    </cfRule>
  </conditionalFormatting>
  <conditionalFormatting sqref="B1745">
    <cfRule type="cellIs" dxfId="2216" priority="2461" stopIfTrue="1" operator="equal">
      <formula>"Adjustment to Income/Expense/Rate Base:"</formula>
    </cfRule>
  </conditionalFormatting>
  <conditionalFormatting sqref="B1745">
    <cfRule type="cellIs" dxfId="2215" priority="2460" stopIfTrue="1" operator="equal">
      <formula>"Adjustment to Income/Expense/Rate Base:"</formula>
    </cfRule>
  </conditionalFormatting>
  <conditionalFormatting sqref="B1746">
    <cfRule type="cellIs" dxfId="2214" priority="2459" stopIfTrue="1" operator="equal">
      <formula>"Adjustment to Income/Expense/Rate Base:"</formula>
    </cfRule>
  </conditionalFormatting>
  <conditionalFormatting sqref="B1745">
    <cfRule type="cellIs" dxfId="2213" priority="2458" stopIfTrue="1" operator="equal">
      <formula>"Adjustment to Income/Expense/Rate Base:"</formula>
    </cfRule>
  </conditionalFormatting>
  <conditionalFormatting sqref="B1746">
    <cfRule type="cellIs" dxfId="2212" priority="2457" stopIfTrue="1" operator="equal">
      <formula>"Adjustment to Income/Expense/Rate Base:"</formula>
    </cfRule>
  </conditionalFormatting>
  <conditionalFormatting sqref="B1745">
    <cfRule type="cellIs" dxfId="2211" priority="2456" stopIfTrue="1" operator="equal">
      <formula>"Adjustment to Income/Expense/Rate Base:"</formula>
    </cfRule>
  </conditionalFormatting>
  <conditionalFormatting sqref="B1747">
    <cfRule type="cellIs" dxfId="2210" priority="2455" stopIfTrue="1" operator="equal">
      <formula>"Adjustment to Income/Expense/Rate Base:"</formula>
    </cfRule>
  </conditionalFormatting>
  <conditionalFormatting sqref="B1746">
    <cfRule type="cellIs" dxfId="2209" priority="2454" stopIfTrue="1" operator="equal">
      <formula>"Adjustment to Income/Expense/Rate Base:"</formula>
    </cfRule>
  </conditionalFormatting>
  <conditionalFormatting sqref="B1749">
    <cfRule type="cellIs" dxfId="2208" priority="2453" stopIfTrue="1" operator="equal">
      <formula>"Adjustment to Income/Expense/Rate Base:"</formula>
    </cfRule>
  </conditionalFormatting>
  <conditionalFormatting sqref="B1745">
    <cfRule type="cellIs" dxfId="2207" priority="2452" stopIfTrue="1" operator="equal">
      <formula>"Adjustment to Income/Expense/Rate Base:"</formula>
    </cfRule>
  </conditionalFormatting>
  <conditionalFormatting sqref="B1747">
    <cfRule type="cellIs" dxfId="2206" priority="2451" stopIfTrue="1" operator="equal">
      <formula>"Adjustment to Income/Expense/Rate Base:"</formula>
    </cfRule>
  </conditionalFormatting>
  <conditionalFormatting sqref="B1745">
    <cfRule type="cellIs" dxfId="2205" priority="2450" stopIfTrue="1" operator="equal">
      <formula>"Adjustment to Income/Expense/Rate Base:"</formula>
    </cfRule>
  </conditionalFormatting>
  <conditionalFormatting sqref="B1745">
    <cfRule type="cellIs" dxfId="2204" priority="2449" stopIfTrue="1" operator="equal">
      <formula>"Adjustment to Income/Expense/Rate Base:"</formula>
    </cfRule>
  </conditionalFormatting>
  <conditionalFormatting sqref="B1745">
    <cfRule type="cellIs" dxfId="2203" priority="2448" stopIfTrue="1" operator="equal">
      <formula>"Adjustment to Income/Expense/Rate Base:"</formula>
    </cfRule>
  </conditionalFormatting>
  <conditionalFormatting sqref="B1746">
    <cfRule type="cellIs" dxfId="2202" priority="2447" stopIfTrue="1" operator="equal">
      <formula>"Adjustment to Income/Expense/Rate Base:"</formula>
    </cfRule>
  </conditionalFormatting>
  <conditionalFormatting sqref="B1745">
    <cfRule type="cellIs" dxfId="2201" priority="2446" stopIfTrue="1" operator="equal">
      <formula>"Adjustment to Income/Expense/Rate Base:"</formula>
    </cfRule>
  </conditionalFormatting>
  <conditionalFormatting sqref="B1748">
    <cfRule type="cellIs" dxfId="2200" priority="2445" stopIfTrue="1" operator="equal">
      <formula>"Adjustment to Income/Expense/Rate Base:"</formula>
    </cfRule>
  </conditionalFormatting>
  <conditionalFormatting sqref="B1746">
    <cfRule type="cellIs" dxfId="2199" priority="2444" stopIfTrue="1" operator="equal">
      <formula>"Adjustment to Income/Expense/Rate Base:"</formula>
    </cfRule>
  </conditionalFormatting>
  <conditionalFormatting sqref="B1746">
    <cfRule type="cellIs" dxfId="2198" priority="2443" stopIfTrue="1" operator="equal">
      <formula>"Adjustment to Income/Expense/Rate Base:"</formula>
    </cfRule>
  </conditionalFormatting>
  <conditionalFormatting sqref="B1745">
    <cfRule type="cellIs" dxfId="2197" priority="2442" stopIfTrue="1" operator="equal">
      <formula>"Adjustment to Income/Expense/Rate Base:"</formula>
    </cfRule>
  </conditionalFormatting>
  <conditionalFormatting sqref="B1745">
    <cfRule type="cellIs" dxfId="2196" priority="2441" stopIfTrue="1" operator="equal">
      <formula>"Adjustment to Income/Expense/Rate Base:"</formula>
    </cfRule>
  </conditionalFormatting>
  <conditionalFormatting sqref="B1747">
    <cfRule type="cellIs" dxfId="2195" priority="2440" stopIfTrue="1" operator="equal">
      <formula>"Adjustment to Income/Expense/Rate Base:"</formula>
    </cfRule>
  </conditionalFormatting>
  <conditionalFormatting sqref="B1745">
    <cfRule type="cellIs" dxfId="2194" priority="2439" stopIfTrue="1" operator="equal">
      <formula>"Adjustment to Income/Expense/Rate Base:"</formula>
    </cfRule>
  </conditionalFormatting>
  <conditionalFormatting sqref="B1746">
    <cfRule type="cellIs" dxfId="2193" priority="2438" stopIfTrue="1" operator="equal">
      <formula>"Adjustment to Income/Expense/Rate Base:"</formula>
    </cfRule>
  </conditionalFormatting>
  <conditionalFormatting sqref="B1745">
    <cfRule type="cellIs" dxfId="2192" priority="2437" stopIfTrue="1" operator="equal">
      <formula>"Adjustment to Income/Expense/Rate Base:"</formula>
    </cfRule>
  </conditionalFormatting>
  <conditionalFormatting sqref="B1745">
    <cfRule type="cellIs" dxfId="2191" priority="2436" stopIfTrue="1" operator="equal">
      <formula>"Adjustment to Income/Expense/Rate Base:"</formula>
    </cfRule>
  </conditionalFormatting>
  <conditionalFormatting sqref="B1745">
    <cfRule type="cellIs" dxfId="2190" priority="2435" stopIfTrue="1" operator="equal">
      <formula>"Adjustment to Income/Expense/Rate Base:"</formula>
    </cfRule>
  </conditionalFormatting>
  <conditionalFormatting sqref="B1746">
    <cfRule type="cellIs" dxfId="2189" priority="2434" stopIfTrue="1" operator="equal">
      <formula>"Adjustment to Income/Expense/Rate Base:"</formula>
    </cfRule>
  </conditionalFormatting>
  <conditionalFormatting sqref="B1745">
    <cfRule type="cellIs" dxfId="2188" priority="2433" stopIfTrue="1" operator="equal">
      <formula>"Adjustment to Income/Expense/Rate Base:"</formula>
    </cfRule>
  </conditionalFormatting>
  <conditionalFormatting sqref="B1748">
    <cfRule type="cellIs" dxfId="2187" priority="2432" stopIfTrue="1" operator="equal">
      <formula>"Adjustment to Income/Expense/Rate Base:"</formula>
    </cfRule>
  </conditionalFormatting>
  <conditionalFormatting sqref="B1746">
    <cfRule type="cellIs" dxfId="2186" priority="2431" stopIfTrue="1" operator="equal">
      <formula>"Adjustment to Income/Expense/Rate Base:"</formula>
    </cfRule>
  </conditionalFormatting>
  <conditionalFormatting sqref="B1745">
    <cfRule type="cellIs" dxfId="2185" priority="2430" stopIfTrue="1" operator="equal">
      <formula>"Adjustment to Income/Expense/Rate Base:"</formula>
    </cfRule>
  </conditionalFormatting>
  <conditionalFormatting sqref="B1747">
    <cfRule type="cellIs" dxfId="2184" priority="2429" stopIfTrue="1" operator="equal">
      <formula>"Adjustment to Income/Expense/Rate Base:"</formula>
    </cfRule>
  </conditionalFormatting>
  <conditionalFormatting sqref="B1745">
    <cfRule type="cellIs" dxfId="2183" priority="2428" stopIfTrue="1" operator="equal">
      <formula>"Adjustment to Income/Expense/Rate Base:"</formula>
    </cfRule>
  </conditionalFormatting>
  <conditionalFormatting sqref="B1745">
    <cfRule type="cellIs" dxfId="2182" priority="2427" stopIfTrue="1" operator="equal">
      <formula>"Adjustment to Income/Expense/Rate Base:"</formula>
    </cfRule>
  </conditionalFormatting>
  <conditionalFormatting sqref="B1745">
    <cfRule type="cellIs" dxfId="2181" priority="2426" stopIfTrue="1" operator="equal">
      <formula>"Adjustment to Income/Expense/Rate Base:"</formula>
    </cfRule>
  </conditionalFormatting>
  <conditionalFormatting sqref="B1745">
    <cfRule type="cellIs" dxfId="2180" priority="2425" stopIfTrue="1" operator="equal">
      <formula>"Adjustment to Income/Expense/Rate Base:"</formula>
    </cfRule>
  </conditionalFormatting>
  <conditionalFormatting sqref="B1746">
    <cfRule type="cellIs" dxfId="2179" priority="2424" stopIfTrue="1" operator="equal">
      <formula>"Adjustment to Income/Expense/Rate Base:"</formula>
    </cfRule>
  </conditionalFormatting>
  <conditionalFormatting sqref="B1745">
    <cfRule type="cellIs" dxfId="2178" priority="2423" stopIfTrue="1" operator="equal">
      <formula>"Adjustment to Income/Expense/Rate Base:"</formula>
    </cfRule>
  </conditionalFormatting>
  <conditionalFormatting sqref="B1745">
    <cfRule type="cellIs" dxfId="2177" priority="2422" stopIfTrue="1" operator="equal">
      <formula>"Adjustment to Income/Expense/Rate Base:"</formula>
    </cfRule>
  </conditionalFormatting>
  <conditionalFormatting sqref="B1745">
    <cfRule type="cellIs" dxfId="2176" priority="2421" stopIfTrue="1" operator="equal">
      <formula>"Adjustment to Income/Expense/Rate Base:"</formula>
    </cfRule>
  </conditionalFormatting>
  <conditionalFormatting sqref="B1746">
    <cfRule type="cellIs" dxfId="2175" priority="2420" stopIfTrue="1" operator="equal">
      <formula>"Adjustment to Income/Expense/Rate Base:"</formula>
    </cfRule>
  </conditionalFormatting>
  <conditionalFormatting sqref="B1745">
    <cfRule type="cellIs" dxfId="2174" priority="2419" stopIfTrue="1" operator="equal">
      <formula>"Adjustment to Income/Expense/Rate Base:"</formula>
    </cfRule>
  </conditionalFormatting>
  <conditionalFormatting sqref="B1746">
    <cfRule type="cellIs" dxfId="2173" priority="2418" stopIfTrue="1" operator="equal">
      <formula>"Adjustment to Income/Expense/Rate Base:"</formula>
    </cfRule>
  </conditionalFormatting>
  <conditionalFormatting sqref="B1745">
    <cfRule type="cellIs" dxfId="2172" priority="2417" stopIfTrue="1" operator="equal">
      <formula>"Adjustment to Income/Expense/Rate Base:"</formula>
    </cfRule>
  </conditionalFormatting>
  <conditionalFormatting sqref="B1747">
    <cfRule type="cellIs" dxfId="2171" priority="2416" stopIfTrue="1" operator="equal">
      <formula>"Adjustment to Income/Expense/Rate Base:"</formula>
    </cfRule>
  </conditionalFormatting>
  <conditionalFormatting sqref="B1746">
    <cfRule type="cellIs" dxfId="2170" priority="2415" stopIfTrue="1" operator="equal">
      <formula>"Adjustment to Income/Expense/Rate Base:"</formula>
    </cfRule>
  </conditionalFormatting>
  <conditionalFormatting sqref="B1749">
    <cfRule type="cellIs" dxfId="2169" priority="2414" stopIfTrue="1" operator="equal">
      <formula>"Adjustment to Income/Expense/Rate Base:"</formula>
    </cfRule>
  </conditionalFormatting>
  <conditionalFormatting sqref="B1745">
    <cfRule type="cellIs" dxfId="2168" priority="2413" stopIfTrue="1" operator="equal">
      <formula>"Adjustment to Income/Expense/Rate Base:"</formula>
    </cfRule>
  </conditionalFormatting>
  <conditionalFormatting sqref="B1747">
    <cfRule type="cellIs" dxfId="2167" priority="2412" stopIfTrue="1" operator="equal">
      <formula>"Adjustment to Income/Expense/Rate Base:"</formula>
    </cfRule>
  </conditionalFormatting>
  <conditionalFormatting sqref="B1745">
    <cfRule type="cellIs" dxfId="2166" priority="2411" stopIfTrue="1" operator="equal">
      <formula>"Adjustment to Income/Expense/Rate Base:"</formula>
    </cfRule>
  </conditionalFormatting>
  <conditionalFormatting sqref="B1745">
    <cfRule type="cellIs" dxfId="2165" priority="2410" stopIfTrue="1" operator="equal">
      <formula>"Adjustment to Income/Expense/Rate Base:"</formula>
    </cfRule>
  </conditionalFormatting>
  <conditionalFormatting sqref="B1745">
    <cfRule type="cellIs" dxfId="2164" priority="2409" stopIfTrue="1" operator="equal">
      <formula>"Adjustment to Income/Expense/Rate Base:"</formula>
    </cfRule>
  </conditionalFormatting>
  <conditionalFormatting sqref="B1746">
    <cfRule type="cellIs" dxfId="2163" priority="2408" stopIfTrue="1" operator="equal">
      <formula>"Adjustment to Income/Expense/Rate Base:"</formula>
    </cfRule>
  </conditionalFormatting>
  <conditionalFormatting sqref="B1745">
    <cfRule type="cellIs" dxfId="2162" priority="2407" stopIfTrue="1" operator="equal">
      <formula>"Adjustment to Income/Expense/Rate Base:"</formula>
    </cfRule>
  </conditionalFormatting>
  <conditionalFormatting sqref="B1748">
    <cfRule type="cellIs" dxfId="2161" priority="2406" stopIfTrue="1" operator="equal">
      <formula>"Adjustment to Income/Expense/Rate Base:"</formula>
    </cfRule>
  </conditionalFormatting>
  <conditionalFormatting sqref="B1746">
    <cfRule type="cellIs" dxfId="2160" priority="2405" stopIfTrue="1" operator="equal">
      <formula>"Adjustment to Income/Expense/Rate Base:"</formula>
    </cfRule>
  </conditionalFormatting>
  <conditionalFormatting sqref="B1745">
    <cfRule type="cellIs" dxfId="2159" priority="2404" stopIfTrue="1" operator="equal">
      <formula>"Adjustment to Income/Expense/Rate Base:"</formula>
    </cfRule>
  </conditionalFormatting>
  <conditionalFormatting sqref="B1747">
    <cfRule type="cellIs" dxfId="2158" priority="2403" stopIfTrue="1" operator="equal">
      <formula>"Adjustment to Income/Expense/Rate Base:"</formula>
    </cfRule>
  </conditionalFormatting>
  <conditionalFormatting sqref="B1745">
    <cfRule type="cellIs" dxfId="2157" priority="2402" stopIfTrue="1" operator="equal">
      <formula>"Adjustment to Income/Expense/Rate Base:"</formula>
    </cfRule>
  </conditionalFormatting>
  <conditionalFormatting sqref="B1746">
    <cfRule type="cellIs" dxfId="2156" priority="2401" stopIfTrue="1" operator="equal">
      <formula>"Adjustment to Income/Expense/Rate Base:"</formula>
    </cfRule>
  </conditionalFormatting>
  <conditionalFormatting sqref="B1745">
    <cfRule type="cellIs" dxfId="2155" priority="2400" stopIfTrue="1" operator="equal">
      <formula>"Adjustment to Income/Expense/Rate Base:"</formula>
    </cfRule>
  </conditionalFormatting>
  <conditionalFormatting sqref="B1745">
    <cfRule type="cellIs" dxfId="2154" priority="2399" stopIfTrue="1" operator="equal">
      <formula>"Adjustment to Income/Expense/Rate Base:"</formula>
    </cfRule>
  </conditionalFormatting>
  <conditionalFormatting sqref="B1745">
    <cfRule type="cellIs" dxfId="2153" priority="2398" stopIfTrue="1" operator="equal">
      <formula>"Adjustment to Income/Expense/Rate Base:"</formula>
    </cfRule>
  </conditionalFormatting>
  <conditionalFormatting sqref="B1746">
    <cfRule type="cellIs" dxfId="2152" priority="2397" stopIfTrue="1" operator="equal">
      <formula>"Adjustment to Income/Expense/Rate Base:"</formula>
    </cfRule>
  </conditionalFormatting>
  <conditionalFormatting sqref="B1745">
    <cfRule type="cellIs" dxfId="2151" priority="2396" stopIfTrue="1" operator="equal">
      <formula>"Adjustment to Income/Expense/Rate Base:"</formula>
    </cfRule>
  </conditionalFormatting>
  <conditionalFormatting sqref="B1748">
    <cfRule type="cellIs" dxfId="2150" priority="2395" stopIfTrue="1" operator="equal">
      <formula>"Adjustment to Income/Expense/Rate Base:"</formula>
    </cfRule>
  </conditionalFormatting>
  <conditionalFormatting sqref="B1746">
    <cfRule type="cellIs" dxfId="2149" priority="2394" stopIfTrue="1" operator="equal">
      <formula>"Adjustment to Income/Expense/Rate Base:"</formula>
    </cfRule>
  </conditionalFormatting>
  <conditionalFormatting sqref="B1745">
    <cfRule type="cellIs" dxfId="2148" priority="2393" stopIfTrue="1" operator="equal">
      <formula>"Adjustment to Income/Expense/Rate Base:"</formula>
    </cfRule>
  </conditionalFormatting>
  <conditionalFormatting sqref="B1747">
    <cfRule type="cellIs" dxfId="2147" priority="2392" stopIfTrue="1" operator="equal">
      <formula>"Adjustment to Income/Expense/Rate Base:"</formula>
    </cfRule>
  </conditionalFormatting>
  <conditionalFormatting sqref="B1745">
    <cfRule type="cellIs" dxfId="2146" priority="2391" stopIfTrue="1" operator="equal">
      <formula>"Adjustment to Income/Expense/Rate Base:"</formula>
    </cfRule>
  </conditionalFormatting>
  <conditionalFormatting sqref="B1745">
    <cfRule type="cellIs" dxfId="2145" priority="2390" stopIfTrue="1" operator="equal">
      <formula>"Adjustment to Income/Expense/Rate Base:"</formula>
    </cfRule>
  </conditionalFormatting>
  <conditionalFormatting sqref="B1745">
    <cfRule type="cellIs" dxfId="2144" priority="2389" stopIfTrue="1" operator="equal">
      <formula>"Adjustment to Income/Expense/Rate Base:"</formula>
    </cfRule>
  </conditionalFormatting>
  <conditionalFormatting sqref="B1745">
    <cfRule type="cellIs" dxfId="2143" priority="2388" stopIfTrue="1" operator="equal">
      <formula>"Adjustment to Income/Expense/Rate Base:"</formula>
    </cfRule>
  </conditionalFormatting>
  <conditionalFormatting sqref="B1746">
    <cfRule type="cellIs" dxfId="2142" priority="2387" stopIfTrue="1" operator="equal">
      <formula>"Adjustment to Income/Expense/Rate Base:"</formula>
    </cfRule>
  </conditionalFormatting>
  <conditionalFormatting sqref="B1745">
    <cfRule type="cellIs" dxfId="2141" priority="2386" stopIfTrue="1" operator="equal">
      <formula>"Adjustment to Income/Expense/Rate Base:"</formula>
    </cfRule>
  </conditionalFormatting>
  <conditionalFormatting sqref="B1745">
    <cfRule type="cellIs" dxfId="2140" priority="2385" stopIfTrue="1" operator="equal">
      <formula>"Adjustment to Income/Expense/Rate Base:"</formula>
    </cfRule>
  </conditionalFormatting>
  <conditionalFormatting sqref="B1745">
    <cfRule type="cellIs" dxfId="2139" priority="2384" stopIfTrue="1" operator="equal">
      <formula>"Adjustment to Income/Expense/Rate Base:"</formula>
    </cfRule>
  </conditionalFormatting>
  <conditionalFormatting sqref="B1746">
    <cfRule type="cellIs" dxfId="2138" priority="2383" stopIfTrue="1" operator="equal">
      <formula>"Adjustment to Income/Expense/Rate Base:"</formula>
    </cfRule>
  </conditionalFormatting>
  <conditionalFormatting sqref="B1745">
    <cfRule type="cellIs" dxfId="2137" priority="2382" stopIfTrue="1" operator="equal">
      <formula>"Adjustment to Income/Expense/Rate Base:"</formula>
    </cfRule>
  </conditionalFormatting>
  <conditionalFormatting sqref="B1746">
    <cfRule type="cellIs" dxfId="2136" priority="2381" stopIfTrue="1" operator="equal">
      <formula>"Adjustment to Income/Expense/Rate Base:"</formula>
    </cfRule>
  </conditionalFormatting>
  <conditionalFormatting sqref="B1745">
    <cfRule type="cellIs" dxfId="2135" priority="2380" stopIfTrue="1" operator="equal">
      <formula>"Adjustment to Income/Expense/Rate Base:"</formula>
    </cfRule>
  </conditionalFormatting>
  <conditionalFormatting sqref="B1747">
    <cfRule type="cellIs" dxfId="2134" priority="2379" stopIfTrue="1" operator="equal">
      <formula>"Adjustment to Income/Expense/Rate Base:"</formula>
    </cfRule>
  </conditionalFormatting>
  <conditionalFormatting sqref="B1746">
    <cfRule type="cellIs" dxfId="2133" priority="2378" stopIfTrue="1" operator="equal">
      <formula>"Adjustment to Income/Expense/Rate Base:"</formula>
    </cfRule>
  </conditionalFormatting>
  <conditionalFormatting sqref="B1749">
    <cfRule type="cellIs" dxfId="2132" priority="2377" stopIfTrue="1" operator="equal">
      <formula>"Adjustment to Income/Expense/Rate Base:"</formula>
    </cfRule>
  </conditionalFormatting>
  <conditionalFormatting sqref="B1745">
    <cfRule type="cellIs" dxfId="2131" priority="2376" stopIfTrue="1" operator="equal">
      <formula>"Adjustment to Income/Expense/Rate Base:"</formula>
    </cfRule>
  </conditionalFormatting>
  <conditionalFormatting sqref="B1747">
    <cfRule type="cellIs" dxfId="2130" priority="2375" stopIfTrue="1" operator="equal">
      <formula>"Adjustment to Income/Expense/Rate Base:"</formula>
    </cfRule>
  </conditionalFormatting>
  <conditionalFormatting sqref="B1745">
    <cfRule type="cellIs" dxfId="2129" priority="2374" stopIfTrue="1" operator="equal">
      <formula>"Adjustment to Income/Expense/Rate Base:"</formula>
    </cfRule>
  </conditionalFormatting>
  <conditionalFormatting sqref="B1745">
    <cfRule type="cellIs" dxfId="2128" priority="2373" stopIfTrue="1" operator="equal">
      <formula>"Adjustment to Income/Expense/Rate Base:"</formula>
    </cfRule>
  </conditionalFormatting>
  <conditionalFormatting sqref="B1745">
    <cfRule type="cellIs" dxfId="2127" priority="2372" stopIfTrue="1" operator="equal">
      <formula>"Adjustment to Income/Expense/Rate Base:"</formula>
    </cfRule>
  </conditionalFormatting>
  <conditionalFormatting sqref="B1746">
    <cfRule type="cellIs" dxfId="2126" priority="2371" stopIfTrue="1" operator="equal">
      <formula>"Adjustment to Income/Expense/Rate Base:"</formula>
    </cfRule>
  </conditionalFormatting>
  <conditionalFormatting sqref="B1745">
    <cfRule type="cellIs" dxfId="2125" priority="2370" stopIfTrue="1" operator="equal">
      <formula>"Adjustment to Income/Expense/Rate Base:"</formula>
    </cfRule>
  </conditionalFormatting>
  <conditionalFormatting sqref="B1748">
    <cfRule type="cellIs" dxfId="2124" priority="2369" stopIfTrue="1" operator="equal">
      <formula>"Adjustment to Income/Expense/Rate Base:"</formula>
    </cfRule>
  </conditionalFormatting>
  <conditionalFormatting sqref="B1746">
    <cfRule type="cellIs" dxfId="2123" priority="2368" stopIfTrue="1" operator="equal">
      <formula>"Adjustment to Income/Expense/Rate Base:"</formula>
    </cfRule>
  </conditionalFormatting>
  <conditionalFormatting sqref="B1745">
    <cfRule type="cellIs" dxfId="2122" priority="2367" stopIfTrue="1" operator="equal">
      <formula>"Adjustment to Income/Expense/Rate Base:"</formula>
    </cfRule>
  </conditionalFormatting>
  <conditionalFormatting sqref="B1745">
    <cfRule type="cellIs" dxfId="2121" priority="2366" stopIfTrue="1" operator="equal">
      <formula>"Adjustment to Income/Expense/Rate Base:"</formula>
    </cfRule>
  </conditionalFormatting>
  <conditionalFormatting sqref="B1745">
    <cfRule type="cellIs" dxfId="2120" priority="2365" stopIfTrue="1" operator="equal">
      <formula>"Adjustment to Income/Expense/Rate Base:"</formula>
    </cfRule>
  </conditionalFormatting>
  <conditionalFormatting sqref="B1746">
    <cfRule type="cellIs" dxfId="2119" priority="2364" stopIfTrue="1" operator="equal">
      <formula>"Adjustment to Income/Expense/Rate Base:"</formula>
    </cfRule>
  </conditionalFormatting>
  <conditionalFormatting sqref="B1745">
    <cfRule type="cellIs" dxfId="2118" priority="2363" stopIfTrue="1" operator="equal">
      <formula>"Adjustment to Income/Expense/Rate Base:"</formula>
    </cfRule>
  </conditionalFormatting>
  <conditionalFormatting sqref="B1745">
    <cfRule type="cellIs" dxfId="2117" priority="2362" stopIfTrue="1" operator="equal">
      <formula>"Adjustment to Income/Expense/Rate Base:"</formula>
    </cfRule>
  </conditionalFormatting>
  <conditionalFormatting sqref="B1745">
    <cfRule type="cellIs" dxfId="2116" priority="2361" stopIfTrue="1" operator="equal">
      <formula>"Adjustment to Income/Expense/Rate Base:"</formula>
    </cfRule>
  </conditionalFormatting>
  <conditionalFormatting sqref="B1746">
    <cfRule type="cellIs" dxfId="2115" priority="2360" stopIfTrue="1" operator="equal">
      <formula>"Adjustment to Income/Expense/Rate Base:"</formula>
    </cfRule>
  </conditionalFormatting>
  <conditionalFormatting sqref="B1745">
    <cfRule type="cellIs" dxfId="2114" priority="2359" stopIfTrue="1" operator="equal">
      <formula>"Adjustment to Income/Expense/Rate Base:"</formula>
    </cfRule>
  </conditionalFormatting>
  <conditionalFormatting sqref="B1746">
    <cfRule type="cellIs" dxfId="2113" priority="2358" stopIfTrue="1" operator="equal">
      <formula>"Adjustment to Income/Expense/Rate Base:"</formula>
    </cfRule>
  </conditionalFormatting>
  <conditionalFormatting sqref="B1745">
    <cfRule type="cellIs" dxfId="2112" priority="2357" stopIfTrue="1" operator="equal">
      <formula>"Adjustment to Income/Expense/Rate Base:"</formula>
    </cfRule>
  </conditionalFormatting>
  <conditionalFormatting sqref="B1747">
    <cfRule type="cellIs" dxfId="2111" priority="2356" stopIfTrue="1" operator="equal">
      <formula>"Adjustment to Income/Expense/Rate Base:"</formula>
    </cfRule>
  </conditionalFormatting>
  <conditionalFormatting sqref="B1746">
    <cfRule type="cellIs" dxfId="2110" priority="2355" stopIfTrue="1" operator="equal">
      <formula>"Adjustment to Income/Expense/Rate Base:"</formula>
    </cfRule>
  </conditionalFormatting>
  <conditionalFormatting sqref="B1745">
    <cfRule type="cellIs" dxfId="2109" priority="2354" stopIfTrue="1" operator="equal">
      <formula>"Adjustment to Income/Expense/Rate Base:"</formula>
    </cfRule>
  </conditionalFormatting>
  <conditionalFormatting sqref="B1745">
    <cfRule type="cellIs" dxfId="2108" priority="2353" stopIfTrue="1" operator="equal">
      <formula>"Adjustment to Income/Expense/Rate Base:"</formula>
    </cfRule>
  </conditionalFormatting>
  <conditionalFormatting sqref="B1746">
    <cfRule type="cellIs" dxfId="2107" priority="2352" stopIfTrue="1" operator="equal">
      <formula>"Adjustment to Income/Expense/Rate Base:"</formula>
    </cfRule>
  </conditionalFormatting>
  <conditionalFormatting sqref="B1745">
    <cfRule type="cellIs" dxfId="2106" priority="2351" stopIfTrue="1" operator="equal">
      <formula>"Adjustment to Income/Expense/Rate Base:"</formula>
    </cfRule>
  </conditionalFormatting>
  <conditionalFormatting sqref="B1746">
    <cfRule type="cellIs" dxfId="2105" priority="2350" stopIfTrue="1" operator="equal">
      <formula>"Adjustment to Income/Expense/Rate Base:"</formula>
    </cfRule>
  </conditionalFormatting>
  <conditionalFormatting sqref="B1745">
    <cfRule type="cellIs" dxfId="2104" priority="2349" stopIfTrue="1" operator="equal">
      <formula>"Adjustment to Income/Expense/Rate Base:"</formula>
    </cfRule>
  </conditionalFormatting>
  <conditionalFormatting sqref="B1747">
    <cfRule type="cellIs" dxfId="2103" priority="2348" stopIfTrue="1" operator="equal">
      <formula>"Adjustment to Income/Expense/Rate Base:"</formula>
    </cfRule>
  </conditionalFormatting>
  <conditionalFormatting sqref="B1746">
    <cfRule type="cellIs" dxfId="2102" priority="2347" stopIfTrue="1" operator="equal">
      <formula>"Adjustment to Income/Expense/Rate Base:"</formula>
    </cfRule>
  </conditionalFormatting>
  <conditionalFormatting sqref="B1747">
    <cfRule type="cellIs" dxfId="2101" priority="2346" stopIfTrue="1" operator="equal">
      <formula>"Adjustment to Income/Expense/Rate Base:"</formula>
    </cfRule>
  </conditionalFormatting>
  <conditionalFormatting sqref="B1746">
    <cfRule type="cellIs" dxfId="2100" priority="2345" stopIfTrue="1" operator="equal">
      <formula>"Adjustment to Income/Expense/Rate Base:"</formula>
    </cfRule>
  </conditionalFormatting>
  <conditionalFormatting sqref="B1748">
    <cfRule type="cellIs" dxfId="2099" priority="2344" stopIfTrue="1" operator="equal">
      <formula>"Adjustment to Income/Expense/Rate Base:"</formula>
    </cfRule>
  </conditionalFormatting>
  <conditionalFormatting sqref="B1747">
    <cfRule type="cellIs" dxfId="2098" priority="2343" stopIfTrue="1" operator="equal">
      <formula>"Adjustment to Income/Expense/Rate Base:"</formula>
    </cfRule>
  </conditionalFormatting>
  <conditionalFormatting sqref="B1750">
    <cfRule type="cellIs" dxfId="2097" priority="2342" stopIfTrue="1" operator="equal">
      <formula>"Adjustment to Income/Expense/Rate Base:"</formula>
    </cfRule>
  </conditionalFormatting>
  <conditionalFormatting sqref="B1745">
    <cfRule type="cellIs" dxfId="2096" priority="2341" stopIfTrue="1" operator="equal">
      <formula>"Adjustment to Income/Expense/Rate Base:"</formula>
    </cfRule>
  </conditionalFormatting>
  <conditionalFormatting sqref="B1745">
    <cfRule type="cellIs" dxfId="2095" priority="2340" stopIfTrue="1" operator="equal">
      <formula>"Adjustment to Income/Expense/Rate Base:"</formula>
    </cfRule>
  </conditionalFormatting>
  <conditionalFormatting sqref="B1745">
    <cfRule type="cellIs" dxfId="2094" priority="2339" stopIfTrue="1" operator="equal">
      <formula>"Adjustment to Income/Expense/Rate Base:"</formula>
    </cfRule>
  </conditionalFormatting>
  <conditionalFormatting sqref="B1746">
    <cfRule type="cellIs" dxfId="2093" priority="2338" stopIfTrue="1" operator="equal">
      <formula>"Adjustment to Income/Expense/Rate Base:"</formula>
    </cfRule>
  </conditionalFormatting>
  <conditionalFormatting sqref="B1745">
    <cfRule type="cellIs" dxfId="2092" priority="2337" stopIfTrue="1" operator="equal">
      <formula>"Adjustment to Income/Expense/Rate Base:"</formula>
    </cfRule>
  </conditionalFormatting>
  <conditionalFormatting sqref="B1748">
    <cfRule type="cellIs" dxfId="2091" priority="2336" stopIfTrue="1" operator="equal">
      <formula>"Adjustment to Income/Expense/Rate Base:"</formula>
    </cfRule>
  </conditionalFormatting>
  <conditionalFormatting sqref="B1745">
    <cfRule type="cellIs" dxfId="2090" priority="2335" stopIfTrue="1" operator="equal">
      <formula>"Adjustment to Income/Expense/Rate Base:"</formula>
    </cfRule>
  </conditionalFormatting>
  <conditionalFormatting sqref="B1745">
    <cfRule type="cellIs" dxfId="2089" priority="2334" stopIfTrue="1" operator="equal">
      <formula>"Adjustment to Income/Expense/Rate Base:"</formula>
    </cfRule>
  </conditionalFormatting>
  <conditionalFormatting sqref="B1745">
    <cfRule type="cellIs" dxfId="2088" priority="2333" stopIfTrue="1" operator="equal">
      <formula>"Adjustment to Income/Expense/Rate Base:"</formula>
    </cfRule>
  </conditionalFormatting>
  <conditionalFormatting sqref="B1746">
    <cfRule type="cellIs" dxfId="2087" priority="2332" stopIfTrue="1" operator="equal">
      <formula>"Adjustment to Income/Expense/Rate Base:"</formula>
    </cfRule>
  </conditionalFormatting>
  <conditionalFormatting sqref="B1745">
    <cfRule type="cellIs" dxfId="2086" priority="2331" stopIfTrue="1" operator="equal">
      <formula>"Adjustment to Income/Expense/Rate Base:"</formula>
    </cfRule>
  </conditionalFormatting>
  <conditionalFormatting sqref="B1745">
    <cfRule type="cellIs" dxfId="2085" priority="2330" stopIfTrue="1" operator="equal">
      <formula>"Adjustment to Income/Expense/Rate Base:"</formula>
    </cfRule>
  </conditionalFormatting>
  <conditionalFormatting sqref="B1745">
    <cfRule type="cellIs" dxfId="2084" priority="2329" stopIfTrue="1" operator="equal">
      <formula>"Adjustment to Income/Expense/Rate Base:"</formula>
    </cfRule>
  </conditionalFormatting>
  <conditionalFormatting sqref="B1746">
    <cfRule type="cellIs" dxfId="2083" priority="2328" stopIfTrue="1" operator="equal">
      <formula>"Adjustment to Income/Expense/Rate Base:"</formula>
    </cfRule>
  </conditionalFormatting>
  <conditionalFormatting sqref="B1745">
    <cfRule type="cellIs" dxfId="2082" priority="2327" stopIfTrue="1" operator="equal">
      <formula>"Adjustment to Income/Expense/Rate Base:"</formula>
    </cfRule>
  </conditionalFormatting>
  <conditionalFormatting sqref="B1746">
    <cfRule type="cellIs" dxfId="2081" priority="2326" stopIfTrue="1" operator="equal">
      <formula>"Adjustment to Income/Expense/Rate Base:"</formula>
    </cfRule>
  </conditionalFormatting>
  <conditionalFormatting sqref="B1745">
    <cfRule type="cellIs" dxfId="2080" priority="2325" stopIfTrue="1" operator="equal">
      <formula>"Adjustment to Income/Expense/Rate Base:"</formula>
    </cfRule>
  </conditionalFormatting>
  <conditionalFormatting sqref="B1747">
    <cfRule type="cellIs" dxfId="2079" priority="2324" stopIfTrue="1" operator="equal">
      <formula>"Adjustment to Income/Expense/Rate Base:"</formula>
    </cfRule>
  </conditionalFormatting>
  <conditionalFormatting sqref="B1746">
    <cfRule type="cellIs" dxfId="2078" priority="2323" stopIfTrue="1" operator="equal">
      <formula>"Adjustment to Income/Expense/Rate Base:"</formula>
    </cfRule>
  </conditionalFormatting>
  <conditionalFormatting sqref="B1749">
    <cfRule type="cellIs" dxfId="2077" priority="2322" stopIfTrue="1" operator="equal">
      <formula>"Adjustment to Income/Expense/Rate Base:"</formula>
    </cfRule>
  </conditionalFormatting>
  <conditionalFormatting sqref="B1745">
    <cfRule type="cellIs" dxfId="2076" priority="2321" stopIfTrue="1" operator="equal">
      <formula>"Adjustment to Income/Expense/Rate Base:"</formula>
    </cfRule>
  </conditionalFormatting>
  <conditionalFormatting sqref="B1747">
    <cfRule type="cellIs" dxfId="2075" priority="2320" stopIfTrue="1" operator="equal">
      <formula>"Adjustment to Income/Expense/Rate Base:"</formula>
    </cfRule>
  </conditionalFormatting>
  <conditionalFormatting sqref="B1726">
    <cfRule type="cellIs" dxfId="2074" priority="2319" stopIfTrue="1" operator="equal">
      <formula>"Adjustment to Income/Expense/Rate Base:"</formula>
    </cfRule>
  </conditionalFormatting>
  <conditionalFormatting sqref="B1724">
    <cfRule type="cellIs" dxfId="2073" priority="2318" stopIfTrue="1" operator="equal">
      <formula>"Adjustment to Income/Expense/Rate Base:"</formula>
    </cfRule>
  </conditionalFormatting>
  <conditionalFormatting sqref="B1736">
    <cfRule type="cellIs" dxfId="2072" priority="2317" stopIfTrue="1" operator="equal">
      <formula>"Adjustment to Income/Expense/Rate Base:"</formula>
    </cfRule>
  </conditionalFormatting>
  <conditionalFormatting sqref="B1735">
    <cfRule type="cellIs" dxfId="2071" priority="2316" stopIfTrue="1" operator="equal">
      <formula>"Adjustment to Income/Expense/Rate Base:"</formula>
    </cfRule>
  </conditionalFormatting>
  <conditionalFormatting sqref="B1727">
    <cfRule type="cellIs" dxfId="2070" priority="2315" stopIfTrue="1" operator="equal">
      <formula>"Adjustment to Income/Expense/Rate Base:"</formula>
    </cfRule>
  </conditionalFormatting>
  <conditionalFormatting sqref="B1725">
    <cfRule type="cellIs" dxfId="2069" priority="2314" stopIfTrue="1" operator="equal">
      <formula>"Adjustment to Income/Expense/Rate Base:"</formula>
    </cfRule>
  </conditionalFormatting>
  <conditionalFormatting sqref="B1737">
    <cfRule type="cellIs" dxfId="2068" priority="2313" stopIfTrue="1" operator="equal">
      <formula>"Adjustment to Income/Expense/Rate Base:"</formula>
    </cfRule>
  </conditionalFormatting>
  <conditionalFormatting sqref="B1736">
    <cfRule type="cellIs" dxfId="2067" priority="2312" stopIfTrue="1" operator="equal">
      <formula>"Adjustment to Income/Expense/Rate Base:"</formula>
    </cfRule>
  </conditionalFormatting>
  <conditionalFormatting sqref="B1727">
    <cfRule type="cellIs" dxfId="2066" priority="2311" stopIfTrue="1" operator="equal">
      <formula>"Adjustment to Income/Expense/Rate Base:"</formula>
    </cfRule>
  </conditionalFormatting>
  <conditionalFormatting sqref="B1725">
    <cfRule type="cellIs" dxfId="2065" priority="2310" stopIfTrue="1" operator="equal">
      <formula>"Adjustment to Income/Expense/Rate Base:"</formula>
    </cfRule>
  </conditionalFormatting>
  <conditionalFormatting sqref="B1737">
    <cfRule type="cellIs" dxfId="2064" priority="2309" stopIfTrue="1" operator="equal">
      <formula>"Adjustment to Income/Expense/Rate Base:"</formula>
    </cfRule>
  </conditionalFormatting>
  <conditionalFormatting sqref="B1736">
    <cfRule type="cellIs" dxfId="2063" priority="2308" stopIfTrue="1" operator="equal">
      <formula>"Adjustment to Income/Expense/Rate Base:"</formula>
    </cfRule>
  </conditionalFormatting>
  <conditionalFormatting sqref="B1728">
    <cfRule type="cellIs" dxfId="2062" priority="2307" stopIfTrue="1" operator="equal">
      <formula>"Adjustment to Income/Expense/Rate Base:"</formula>
    </cfRule>
  </conditionalFormatting>
  <conditionalFormatting sqref="B1726">
    <cfRule type="cellIs" dxfId="2061" priority="2306" stopIfTrue="1" operator="equal">
      <formula>"Adjustment to Income/Expense/Rate Base:"</formula>
    </cfRule>
  </conditionalFormatting>
  <conditionalFormatting sqref="B1738">
    <cfRule type="cellIs" dxfId="2060" priority="2305" stopIfTrue="1" operator="equal">
      <formula>"Adjustment to Income/Expense/Rate Base:"</formula>
    </cfRule>
  </conditionalFormatting>
  <conditionalFormatting sqref="B1737">
    <cfRule type="cellIs" dxfId="2059" priority="2304" stopIfTrue="1" operator="equal">
      <formula>"Adjustment to Income/Expense/Rate Base:"</formula>
    </cfRule>
  </conditionalFormatting>
  <conditionalFormatting sqref="B1728">
    <cfRule type="cellIs" dxfId="2058" priority="2303" stopIfTrue="1" operator="equal">
      <formula>"Adjustment to Income/Expense/Rate Base:"</formula>
    </cfRule>
  </conditionalFormatting>
  <conditionalFormatting sqref="B1726">
    <cfRule type="cellIs" dxfId="2057" priority="2302" stopIfTrue="1" operator="equal">
      <formula>"Adjustment to Income/Expense/Rate Base:"</formula>
    </cfRule>
  </conditionalFormatting>
  <conditionalFormatting sqref="B1738">
    <cfRule type="cellIs" dxfId="2056" priority="2301" stopIfTrue="1" operator="equal">
      <formula>"Adjustment to Income/Expense/Rate Base:"</formula>
    </cfRule>
  </conditionalFormatting>
  <conditionalFormatting sqref="B1737">
    <cfRule type="cellIs" dxfId="2055" priority="2300" stopIfTrue="1" operator="equal">
      <formula>"Adjustment to Income/Expense/Rate Base:"</formula>
    </cfRule>
  </conditionalFormatting>
  <conditionalFormatting sqref="B1729">
    <cfRule type="cellIs" dxfId="2054" priority="2299" stopIfTrue="1" operator="equal">
      <formula>"Adjustment to Income/Expense/Rate Base:"</formula>
    </cfRule>
  </conditionalFormatting>
  <conditionalFormatting sqref="B1727">
    <cfRule type="cellIs" dxfId="2053" priority="2298" stopIfTrue="1" operator="equal">
      <formula>"Adjustment to Income/Expense/Rate Base:"</formula>
    </cfRule>
  </conditionalFormatting>
  <conditionalFormatting sqref="B1739">
    <cfRule type="cellIs" dxfId="2052" priority="2297" stopIfTrue="1" operator="equal">
      <formula>"Adjustment to Income/Expense/Rate Base:"</formula>
    </cfRule>
  </conditionalFormatting>
  <conditionalFormatting sqref="B1738">
    <cfRule type="cellIs" dxfId="2051" priority="2296" stopIfTrue="1" operator="equal">
      <formula>"Adjustment to Income/Expense/Rate Base:"</formula>
    </cfRule>
  </conditionalFormatting>
  <conditionalFormatting sqref="B1729">
    <cfRule type="cellIs" dxfId="2050" priority="2295" stopIfTrue="1" operator="equal">
      <formula>"Adjustment to Income/Expense/Rate Base:"</formula>
    </cfRule>
  </conditionalFormatting>
  <conditionalFormatting sqref="B1727">
    <cfRule type="cellIs" dxfId="2049" priority="2294" stopIfTrue="1" operator="equal">
      <formula>"Adjustment to Income/Expense/Rate Base:"</formula>
    </cfRule>
  </conditionalFormatting>
  <conditionalFormatting sqref="B1739">
    <cfRule type="cellIs" dxfId="2048" priority="2293" stopIfTrue="1" operator="equal">
      <formula>"Adjustment to Income/Expense/Rate Base:"</formula>
    </cfRule>
  </conditionalFormatting>
  <conditionalFormatting sqref="B1738">
    <cfRule type="cellIs" dxfId="2047" priority="2292" stopIfTrue="1" operator="equal">
      <formula>"Adjustment to Income/Expense/Rate Base:"</formula>
    </cfRule>
  </conditionalFormatting>
  <conditionalFormatting sqref="B1730">
    <cfRule type="cellIs" dxfId="2046" priority="2291" stopIfTrue="1" operator="equal">
      <formula>"Adjustment to Income/Expense/Rate Base:"</formula>
    </cfRule>
  </conditionalFormatting>
  <conditionalFormatting sqref="B1728">
    <cfRule type="cellIs" dxfId="2045" priority="2290" stopIfTrue="1" operator="equal">
      <formula>"Adjustment to Income/Expense/Rate Base:"</formula>
    </cfRule>
  </conditionalFormatting>
  <conditionalFormatting sqref="B1740">
    <cfRule type="cellIs" dxfId="2044" priority="2289" stopIfTrue="1" operator="equal">
      <formula>"Adjustment to Income/Expense/Rate Base:"</formula>
    </cfRule>
  </conditionalFormatting>
  <conditionalFormatting sqref="B1739">
    <cfRule type="cellIs" dxfId="2043" priority="2288" stopIfTrue="1" operator="equal">
      <formula>"Adjustment to Income/Expense/Rate Base:"</formula>
    </cfRule>
  </conditionalFormatting>
  <conditionalFormatting sqref="B1727">
    <cfRule type="cellIs" dxfId="2042" priority="2287" stopIfTrue="1" operator="equal">
      <formula>"Adjustment to Income/Expense/Rate Base:"</formula>
    </cfRule>
  </conditionalFormatting>
  <conditionalFormatting sqref="B1725">
    <cfRule type="cellIs" dxfId="2041" priority="2286" stopIfTrue="1" operator="equal">
      <formula>"Adjustment to Income/Expense/Rate Base:"</formula>
    </cfRule>
  </conditionalFormatting>
  <conditionalFormatting sqref="B1737">
    <cfRule type="cellIs" dxfId="2040" priority="2285" stopIfTrue="1" operator="equal">
      <formula>"Adjustment to Income/Expense/Rate Base:"</formula>
    </cfRule>
  </conditionalFormatting>
  <conditionalFormatting sqref="B1736">
    <cfRule type="cellIs" dxfId="2039" priority="2284" stopIfTrue="1" operator="equal">
      <formula>"Adjustment to Income/Expense/Rate Base:"</formula>
    </cfRule>
  </conditionalFormatting>
  <conditionalFormatting sqref="B1728">
    <cfRule type="cellIs" dxfId="2038" priority="2283" stopIfTrue="1" operator="equal">
      <formula>"Adjustment to Income/Expense/Rate Base:"</formula>
    </cfRule>
  </conditionalFormatting>
  <conditionalFormatting sqref="B1726">
    <cfRule type="cellIs" dxfId="2037" priority="2282" stopIfTrue="1" operator="equal">
      <formula>"Adjustment to Income/Expense/Rate Base:"</formula>
    </cfRule>
  </conditionalFormatting>
  <conditionalFormatting sqref="B1738">
    <cfRule type="cellIs" dxfId="2036" priority="2281" stopIfTrue="1" operator="equal">
      <formula>"Adjustment to Income/Expense/Rate Base:"</formula>
    </cfRule>
  </conditionalFormatting>
  <conditionalFormatting sqref="B1737">
    <cfRule type="cellIs" dxfId="2035" priority="2280" stopIfTrue="1" operator="equal">
      <formula>"Adjustment to Income/Expense/Rate Base:"</formula>
    </cfRule>
  </conditionalFormatting>
  <conditionalFormatting sqref="B1728">
    <cfRule type="cellIs" dxfId="2034" priority="2279" stopIfTrue="1" operator="equal">
      <formula>"Adjustment to Income/Expense/Rate Base:"</formula>
    </cfRule>
  </conditionalFormatting>
  <conditionalFormatting sqref="B1726">
    <cfRule type="cellIs" dxfId="2033" priority="2278" stopIfTrue="1" operator="equal">
      <formula>"Adjustment to Income/Expense/Rate Base:"</formula>
    </cfRule>
  </conditionalFormatting>
  <conditionalFormatting sqref="B1738">
    <cfRule type="cellIs" dxfId="2032" priority="2277" stopIfTrue="1" operator="equal">
      <formula>"Adjustment to Income/Expense/Rate Base:"</formula>
    </cfRule>
  </conditionalFormatting>
  <conditionalFormatting sqref="B1737">
    <cfRule type="cellIs" dxfId="2031" priority="2276" stopIfTrue="1" operator="equal">
      <formula>"Adjustment to Income/Expense/Rate Base:"</formula>
    </cfRule>
  </conditionalFormatting>
  <conditionalFormatting sqref="B1729">
    <cfRule type="cellIs" dxfId="2030" priority="2275" stopIfTrue="1" operator="equal">
      <formula>"Adjustment to Income/Expense/Rate Base:"</formula>
    </cfRule>
  </conditionalFormatting>
  <conditionalFormatting sqref="B1727">
    <cfRule type="cellIs" dxfId="2029" priority="2274" stopIfTrue="1" operator="equal">
      <formula>"Adjustment to Income/Expense/Rate Base:"</formula>
    </cfRule>
  </conditionalFormatting>
  <conditionalFormatting sqref="B1739">
    <cfRule type="cellIs" dxfId="2028" priority="2273" stopIfTrue="1" operator="equal">
      <formula>"Adjustment to Income/Expense/Rate Base:"</formula>
    </cfRule>
  </conditionalFormatting>
  <conditionalFormatting sqref="B1738">
    <cfRule type="cellIs" dxfId="2027" priority="2272" stopIfTrue="1" operator="equal">
      <formula>"Adjustment to Income/Expense/Rate Base:"</formula>
    </cfRule>
  </conditionalFormatting>
  <conditionalFormatting sqref="B1729">
    <cfRule type="cellIs" dxfId="2026" priority="2271" stopIfTrue="1" operator="equal">
      <formula>"Adjustment to Income/Expense/Rate Base:"</formula>
    </cfRule>
  </conditionalFormatting>
  <conditionalFormatting sqref="B1727">
    <cfRule type="cellIs" dxfId="2025" priority="2270" stopIfTrue="1" operator="equal">
      <formula>"Adjustment to Income/Expense/Rate Base:"</formula>
    </cfRule>
  </conditionalFormatting>
  <conditionalFormatting sqref="B1739">
    <cfRule type="cellIs" dxfId="2024" priority="2269" stopIfTrue="1" operator="equal">
      <formula>"Adjustment to Income/Expense/Rate Base:"</formula>
    </cfRule>
  </conditionalFormatting>
  <conditionalFormatting sqref="B1738">
    <cfRule type="cellIs" dxfId="2023" priority="2268" stopIfTrue="1" operator="equal">
      <formula>"Adjustment to Income/Expense/Rate Base:"</formula>
    </cfRule>
  </conditionalFormatting>
  <conditionalFormatting sqref="B1730">
    <cfRule type="cellIs" dxfId="2022" priority="2267" stopIfTrue="1" operator="equal">
      <formula>"Adjustment to Income/Expense/Rate Base:"</formula>
    </cfRule>
  </conditionalFormatting>
  <conditionalFormatting sqref="B1728">
    <cfRule type="cellIs" dxfId="2021" priority="2266" stopIfTrue="1" operator="equal">
      <formula>"Adjustment to Income/Expense/Rate Base:"</formula>
    </cfRule>
  </conditionalFormatting>
  <conditionalFormatting sqref="B1740">
    <cfRule type="cellIs" dxfId="2020" priority="2265" stopIfTrue="1" operator="equal">
      <formula>"Adjustment to Income/Expense/Rate Base:"</formula>
    </cfRule>
  </conditionalFormatting>
  <conditionalFormatting sqref="B1739">
    <cfRule type="cellIs" dxfId="2019" priority="2264" stopIfTrue="1" operator="equal">
      <formula>"Adjustment to Income/Expense/Rate Base:"</formula>
    </cfRule>
  </conditionalFormatting>
  <conditionalFormatting sqref="B1730">
    <cfRule type="cellIs" dxfId="2018" priority="2263" stopIfTrue="1" operator="equal">
      <formula>"Adjustment to Income/Expense/Rate Base:"</formula>
    </cfRule>
  </conditionalFormatting>
  <conditionalFormatting sqref="B1728">
    <cfRule type="cellIs" dxfId="2017" priority="2262" stopIfTrue="1" operator="equal">
      <formula>"Adjustment to Income/Expense/Rate Base:"</formula>
    </cfRule>
  </conditionalFormatting>
  <conditionalFormatting sqref="B1740">
    <cfRule type="cellIs" dxfId="2016" priority="2261" stopIfTrue="1" operator="equal">
      <formula>"Adjustment to Income/Expense/Rate Base:"</formula>
    </cfRule>
  </conditionalFormatting>
  <conditionalFormatting sqref="B1739">
    <cfRule type="cellIs" dxfId="2015" priority="2260" stopIfTrue="1" operator="equal">
      <formula>"Adjustment to Income/Expense/Rate Base:"</formula>
    </cfRule>
  </conditionalFormatting>
  <conditionalFormatting sqref="B1731">
    <cfRule type="cellIs" dxfId="2014" priority="2259" stopIfTrue="1" operator="equal">
      <formula>"Adjustment to Income/Expense/Rate Base:"</formula>
    </cfRule>
  </conditionalFormatting>
  <conditionalFormatting sqref="B1729">
    <cfRule type="cellIs" dxfId="2013" priority="2258" stopIfTrue="1" operator="equal">
      <formula>"Adjustment to Income/Expense/Rate Base:"</formula>
    </cfRule>
  </conditionalFormatting>
  <conditionalFormatting sqref="B1741">
    <cfRule type="cellIs" dxfId="2012" priority="2257" stopIfTrue="1" operator="equal">
      <formula>"Adjustment to Income/Expense/Rate Base:"</formula>
    </cfRule>
  </conditionalFormatting>
  <conditionalFormatting sqref="B1740">
    <cfRule type="cellIs" dxfId="2011" priority="2256" stopIfTrue="1" operator="equal">
      <formula>"Adjustment to Income/Expense/Rate Base:"</formula>
    </cfRule>
  </conditionalFormatting>
  <conditionalFormatting sqref="B1738">
    <cfRule type="cellIs" dxfId="2010" priority="2255" stopIfTrue="1" operator="equal">
      <formula>"Adjustment to Income/Expense/Rate Base:"</formula>
    </cfRule>
  </conditionalFormatting>
  <conditionalFormatting sqref="B1737">
    <cfRule type="cellIs" dxfId="2009" priority="2254" stopIfTrue="1" operator="equal">
      <formula>"Adjustment to Income/Expense/Rate Base:"</formula>
    </cfRule>
  </conditionalFormatting>
  <conditionalFormatting sqref="B1739">
    <cfRule type="cellIs" dxfId="2008" priority="2253" stopIfTrue="1" operator="equal">
      <formula>"Adjustment to Income/Expense/Rate Base:"</formula>
    </cfRule>
  </conditionalFormatting>
  <conditionalFormatting sqref="B1738">
    <cfRule type="cellIs" dxfId="2007" priority="2252" stopIfTrue="1" operator="equal">
      <formula>"Adjustment to Income/Expense/Rate Base:"</formula>
    </cfRule>
  </conditionalFormatting>
  <conditionalFormatting sqref="B1739">
    <cfRule type="cellIs" dxfId="2006" priority="2251" stopIfTrue="1" operator="equal">
      <formula>"Adjustment to Income/Expense/Rate Base:"</formula>
    </cfRule>
  </conditionalFormatting>
  <conditionalFormatting sqref="B1738">
    <cfRule type="cellIs" dxfId="2005" priority="2250" stopIfTrue="1" operator="equal">
      <formula>"Adjustment to Income/Expense/Rate Base:"</formula>
    </cfRule>
  </conditionalFormatting>
  <conditionalFormatting sqref="B1740">
    <cfRule type="cellIs" dxfId="2004" priority="2249" stopIfTrue="1" operator="equal">
      <formula>"Adjustment to Income/Expense/Rate Base:"</formula>
    </cfRule>
  </conditionalFormatting>
  <conditionalFormatting sqref="B1739">
    <cfRule type="cellIs" dxfId="2003" priority="2248" stopIfTrue="1" operator="equal">
      <formula>"Adjustment to Income/Expense/Rate Base:"</formula>
    </cfRule>
  </conditionalFormatting>
  <conditionalFormatting sqref="B1740">
    <cfRule type="cellIs" dxfId="2002" priority="2247" stopIfTrue="1" operator="equal">
      <formula>"Adjustment to Income/Expense/Rate Base:"</formula>
    </cfRule>
  </conditionalFormatting>
  <conditionalFormatting sqref="B1739">
    <cfRule type="cellIs" dxfId="2001" priority="2246" stopIfTrue="1" operator="equal">
      <formula>"Adjustment to Income/Expense/Rate Base:"</formula>
    </cfRule>
  </conditionalFormatting>
  <conditionalFormatting sqref="B1741">
    <cfRule type="cellIs" dxfId="2000" priority="2245" stopIfTrue="1" operator="equal">
      <formula>"Adjustment to Income/Expense/Rate Base:"</formula>
    </cfRule>
  </conditionalFormatting>
  <conditionalFormatting sqref="B1740">
    <cfRule type="cellIs" dxfId="1999" priority="2244" stopIfTrue="1" operator="equal">
      <formula>"Adjustment to Income/Expense/Rate Base:"</formula>
    </cfRule>
  </conditionalFormatting>
  <conditionalFormatting sqref="B1741">
    <cfRule type="cellIs" dxfId="1998" priority="2243" stopIfTrue="1" operator="equal">
      <formula>"Adjustment to Income/Expense/Rate Base:"</formula>
    </cfRule>
  </conditionalFormatting>
  <conditionalFormatting sqref="B1740">
    <cfRule type="cellIs" dxfId="1997" priority="2242" stopIfTrue="1" operator="equal">
      <formula>"Adjustment to Income/Expense/Rate Base:"</formula>
    </cfRule>
  </conditionalFormatting>
  <conditionalFormatting sqref="B1742">
    <cfRule type="cellIs" dxfId="1996" priority="2241" stopIfTrue="1" operator="equal">
      <formula>"Adjustment to Income/Expense/Rate Base:"</formula>
    </cfRule>
  </conditionalFormatting>
  <conditionalFormatting sqref="B1741">
    <cfRule type="cellIs" dxfId="1995" priority="2240" stopIfTrue="1" operator="equal">
      <formula>"Adjustment to Income/Expense/Rate Base:"</formula>
    </cfRule>
  </conditionalFormatting>
  <conditionalFormatting sqref="B1739">
    <cfRule type="cellIs" dxfId="1994" priority="2239" stopIfTrue="1" operator="equal">
      <formula>"Adjustment to Income/Expense/Rate Base:"</formula>
    </cfRule>
  </conditionalFormatting>
  <conditionalFormatting sqref="B1738">
    <cfRule type="cellIs" dxfId="1993" priority="2238" stopIfTrue="1" operator="equal">
      <formula>"Adjustment to Income/Expense/Rate Base:"</formula>
    </cfRule>
  </conditionalFormatting>
  <conditionalFormatting sqref="B1740">
    <cfRule type="cellIs" dxfId="1992" priority="2237" stopIfTrue="1" operator="equal">
      <formula>"Adjustment to Income/Expense/Rate Base:"</formula>
    </cfRule>
  </conditionalFormatting>
  <conditionalFormatting sqref="B1739">
    <cfRule type="cellIs" dxfId="1991" priority="2236" stopIfTrue="1" operator="equal">
      <formula>"Adjustment to Income/Expense/Rate Base:"</formula>
    </cfRule>
  </conditionalFormatting>
  <conditionalFormatting sqref="B1740">
    <cfRule type="cellIs" dxfId="1990" priority="2235" stopIfTrue="1" operator="equal">
      <formula>"Adjustment to Income/Expense/Rate Base:"</formula>
    </cfRule>
  </conditionalFormatting>
  <conditionalFormatting sqref="B1739">
    <cfRule type="cellIs" dxfId="1989" priority="2234" stopIfTrue="1" operator="equal">
      <formula>"Adjustment to Income/Expense/Rate Base:"</formula>
    </cfRule>
  </conditionalFormatting>
  <conditionalFormatting sqref="B1741">
    <cfRule type="cellIs" dxfId="1988" priority="2233" stopIfTrue="1" operator="equal">
      <formula>"Adjustment to Income/Expense/Rate Base:"</formula>
    </cfRule>
  </conditionalFormatting>
  <conditionalFormatting sqref="B1740">
    <cfRule type="cellIs" dxfId="1987" priority="2232" stopIfTrue="1" operator="equal">
      <formula>"Adjustment to Income/Expense/Rate Base:"</formula>
    </cfRule>
  </conditionalFormatting>
  <conditionalFormatting sqref="B1741">
    <cfRule type="cellIs" dxfId="1986" priority="2231" stopIfTrue="1" operator="equal">
      <formula>"Adjustment to Income/Expense/Rate Base:"</formula>
    </cfRule>
  </conditionalFormatting>
  <conditionalFormatting sqref="B1740">
    <cfRule type="cellIs" dxfId="1985" priority="2230" stopIfTrue="1" operator="equal">
      <formula>"Adjustment to Income/Expense/Rate Base:"</formula>
    </cfRule>
  </conditionalFormatting>
  <conditionalFormatting sqref="B1742">
    <cfRule type="cellIs" dxfId="1984" priority="2229" stopIfTrue="1" operator="equal">
      <formula>"Adjustment to Income/Expense/Rate Base:"</formula>
    </cfRule>
  </conditionalFormatting>
  <conditionalFormatting sqref="B1741">
    <cfRule type="cellIs" dxfId="1983" priority="2228" stopIfTrue="1" operator="equal">
      <formula>"Adjustment to Income/Expense/Rate Base:"</formula>
    </cfRule>
  </conditionalFormatting>
  <conditionalFormatting sqref="B1742">
    <cfRule type="cellIs" dxfId="1982" priority="2227" stopIfTrue="1" operator="equal">
      <formula>"Adjustment to Income/Expense/Rate Base:"</formula>
    </cfRule>
  </conditionalFormatting>
  <conditionalFormatting sqref="B1741">
    <cfRule type="cellIs" dxfId="1981" priority="2226" stopIfTrue="1" operator="equal">
      <formula>"Adjustment to Income/Expense/Rate Base:"</formula>
    </cfRule>
  </conditionalFormatting>
  <conditionalFormatting sqref="B1743">
    <cfRule type="cellIs" dxfId="1980" priority="2225" stopIfTrue="1" operator="equal">
      <formula>"Adjustment to Income/Expense/Rate Base:"</formula>
    </cfRule>
  </conditionalFormatting>
  <conditionalFormatting sqref="B1742">
    <cfRule type="cellIs" dxfId="1979" priority="2224" stopIfTrue="1" operator="equal">
      <formula>"Adjustment to Income/Expense/Rate Base:"</formula>
    </cfRule>
  </conditionalFormatting>
  <conditionalFormatting sqref="B1724">
    <cfRule type="cellIs" dxfId="1978" priority="2222" stopIfTrue="1" operator="equal">
      <formula>"Adjustment to Income/Expense/Rate Base:"</formula>
    </cfRule>
  </conditionalFormatting>
  <conditionalFormatting sqref="B1722">
    <cfRule type="cellIs" dxfId="1977" priority="2221" stopIfTrue="1" operator="equal">
      <formula>"Adjustment to Income/Expense/Rate Base:"</formula>
    </cfRule>
  </conditionalFormatting>
  <conditionalFormatting sqref="B1734">
    <cfRule type="cellIs" dxfId="1976" priority="2220" stopIfTrue="1" operator="equal">
      <formula>"Adjustment to Income/Expense/Rate Base:"</formula>
    </cfRule>
  </conditionalFormatting>
  <conditionalFormatting sqref="B1733">
    <cfRule type="cellIs" dxfId="1975" priority="2219" stopIfTrue="1" operator="equal">
      <formula>"Adjustment to Income/Expense/Rate Base:"</formula>
    </cfRule>
  </conditionalFormatting>
  <conditionalFormatting sqref="B1725">
    <cfRule type="cellIs" dxfId="1974" priority="2218" stopIfTrue="1" operator="equal">
      <formula>"Adjustment to Income/Expense/Rate Base:"</formula>
    </cfRule>
  </conditionalFormatting>
  <conditionalFormatting sqref="B1723">
    <cfRule type="cellIs" dxfId="1973" priority="2217" stopIfTrue="1" operator="equal">
      <formula>"Adjustment to Income/Expense/Rate Base:"</formula>
    </cfRule>
  </conditionalFormatting>
  <conditionalFormatting sqref="B1735">
    <cfRule type="cellIs" dxfId="1972" priority="2216" stopIfTrue="1" operator="equal">
      <formula>"Adjustment to Income/Expense/Rate Base:"</formula>
    </cfRule>
  </conditionalFormatting>
  <conditionalFormatting sqref="B1734">
    <cfRule type="cellIs" dxfId="1971" priority="2215" stopIfTrue="1" operator="equal">
      <formula>"Adjustment to Income/Expense/Rate Base:"</formula>
    </cfRule>
  </conditionalFormatting>
  <conditionalFormatting sqref="B1725">
    <cfRule type="cellIs" dxfId="1970" priority="2214" stopIfTrue="1" operator="equal">
      <formula>"Adjustment to Income/Expense/Rate Base:"</formula>
    </cfRule>
  </conditionalFormatting>
  <conditionalFormatting sqref="B1723">
    <cfRule type="cellIs" dxfId="1969" priority="2213" stopIfTrue="1" operator="equal">
      <formula>"Adjustment to Income/Expense/Rate Base:"</formula>
    </cfRule>
  </conditionalFormatting>
  <conditionalFormatting sqref="B1735">
    <cfRule type="cellIs" dxfId="1968" priority="2212" stopIfTrue="1" operator="equal">
      <formula>"Adjustment to Income/Expense/Rate Base:"</formula>
    </cfRule>
  </conditionalFormatting>
  <conditionalFormatting sqref="B1734">
    <cfRule type="cellIs" dxfId="1967" priority="2211" stopIfTrue="1" operator="equal">
      <formula>"Adjustment to Income/Expense/Rate Base:"</formula>
    </cfRule>
  </conditionalFormatting>
  <conditionalFormatting sqref="B1726">
    <cfRule type="cellIs" dxfId="1966" priority="2210" stopIfTrue="1" operator="equal">
      <formula>"Adjustment to Income/Expense/Rate Base:"</formula>
    </cfRule>
  </conditionalFormatting>
  <conditionalFormatting sqref="B1724">
    <cfRule type="cellIs" dxfId="1965" priority="2209" stopIfTrue="1" operator="equal">
      <formula>"Adjustment to Income/Expense/Rate Base:"</formula>
    </cfRule>
  </conditionalFormatting>
  <conditionalFormatting sqref="B1736">
    <cfRule type="cellIs" dxfId="1964" priority="2208" stopIfTrue="1" operator="equal">
      <formula>"Adjustment to Income/Expense/Rate Base:"</formula>
    </cfRule>
  </conditionalFormatting>
  <conditionalFormatting sqref="B1735">
    <cfRule type="cellIs" dxfId="1963" priority="2207" stopIfTrue="1" operator="equal">
      <formula>"Adjustment to Income/Expense/Rate Base:"</formula>
    </cfRule>
  </conditionalFormatting>
  <conditionalFormatting sqref="B1726">
    <cfRule type="cellIs" dxfId="1962" priority="2206" stopIfTrue="1" operator="equal">
      <formula>"Adjustment to Income/Expense/Rate Base:"</formula>
    </cfRule>
  </conditionalFormatting>
  <conditionalFormatting sqref="B1724">
    <cfRule type="cellIs" dxfId="1961" priority="2205" stopIfTrue="1" operator="equal">
      <formula>"Adjustment to Income/Expense/Rate Base:"</formula>
    </cfRule>
  </conditionalFormatting>
  <conditionalFormatting sqref="B1736">
    <cfRule type="cellIs" dxfId="1960" priority="2204" stopIfTrue="1" operator="equal">
      <formula>"Adjustment to Income/Expense/Rate Base:"</formula>
    </cfRule>
  </conditionalFormatting>
  <conditionalFormatting sqref="B1735">
    <cfRule type="cellIs" dxfId="1959" priority="2203" stopIfTrue="1" operator="equal">
      <formula>"Adjustment to Income/Expense/Rate Base:"</formula>
    </cfRule>
  </conditionalFormatting>
  <conditionalFormatting sqref="B1727">
    <cfRule type="cellIs" dxfId="1958" priority="2202" stopIfTrue="1" operator="equal">
      <formula>"Adjustment to Income/Expense/Rate Base:"</formula>
    </cfRule>
  </conditionalFormatting>
  <conditionalFormatting sqref="B1725">
    <cfRule type="cellIs" dxfId="1957" priority="2201" stopIfTrue="1" operator="equal">
      <formula>"Adjustment to Income/Expense/Rate Base:"</formula>
    </cfRule>
  </conditionalFormatting>
  <conditionalFormatting sqref="B1737">
    <cfRule type="cellIs" dxfId="1956" priority="2200" stopIfTrue="1" operator="equal">
      <formula>"Adjustment to Income/Expense/Rate Base:"</formula>
    </cfRule>
  </conditionalFormatting>
  <conditionalFormatting sqref="B1736">
    <cfRule type="cellIs" dxfId="1955" priority="2199" stopIfTrue="1" operator="equal">
      <formula>"Adjustment to Income/Expense/Rate Base:"</formula>
    </cfRule>
  </conditionalFormatting>
  <conditionalFormatting sqref="B1727">
    <cfRule type="cellIs" dxfId="1954" priority="2198" stopIfTrue="1" operator="equal">
      <formula>"Adjustment to Income/Expense/Rate Base:"</formula>
    </cfRule>
  </conditionalFormatting>
  <conditionalFormatting sqref="B1725">
    <cfRule type="cellIs" dxfId="1953" priority="2197" stopIfTrue="1" operator="equal">
      <formula>"Adjustment to Income/Expense/Rate Base:"</formula>
    </cfRule>
  </conditionalFormatting>
  <conditionalFormatting sqref="B1737">
    <cfRule type="cellIs" dxfId="1952" priority="2196" stopIfTrue="1" operator="equal">
      <formula>"Adjustment to Income/Expense/Rate Base:"</formula>
    </cfRule>
  </conditionalFormatting>
  <conditionalFormatting sqref="B1736">
    <cfRule type="cellIs" dxfId="1951" priority="2195" stopIfTrue="1" operator="equal">
      <formula>"Adjustment to Income/Expense/Rate Base:"</formula>
    </cfRule>
  </conditionalFormatting>
  <conditionalFormatting sqref="B1728">
    <cfRule type="cellIs" dxfId="1950" priority="2194" stopIfTrue="1" operator="equal">
      <formula>"Adjustment to Income/Expense/Rate Base:"</formula>
    </cfRule>
  </conditionalFormatting>
  <conditionalFormatting sqref="B1726">
    <cfRule type="cellIs" dxfId="1949" priority="2193" stopIfTrue="1" operator="equal">
      <formula>"Adjustment to Income/Expense/Rate Base:"</formula>
    </cfRule>
  </conditionalFormatting>
  <conditionalFormatting sqref="B1738">
    <cfRule type="cellIs" dxfId="1948" priority="2192" stopIfTrue="1" operator="equal">
      <formula>"Adjustment to Income/Expense/Rate Base:"</formula>
    </cfRule>
  </conditionalFormatting>
  <conditionalFormatting sqref="B1737">
    <cfRule type="cellIs" dxfId="1947" priority="2191" stopIfTrue="1" operator="equal">
      <formula>"Adjustment to Income/Expense/Rate Base:"</formula>
    </cfRule>
  </conditionalFormatting>
  <conditionalFormatting sqref="B1725">
    <cfRule type="cellIs" dxfId="1946" priority="2190" stopIfTrue="1" operator="equal">
      <formula>"Adjustment to Income/Expense/Rate Base:"</formula>
    </cfRule>
  </conditionalFormatting>
  <conditionalFormatting sqref="B1723">
    <cfRule type="cellIs" dxfId="1945" priority="2189" stopIfTrue="1" operator="equal">
      <formula>"Adjustment to Income/Expense/Rate Base:"</formula>
    </cfRule>
  </conditionalFormatting>
  <conditionalFormatting sqref="B1735">
    <cfRule type="cellIs" dxfId="1944" priority="2188" stopIfTrue="1" operator="equal">
      <formula>"Adjustment to Income/Expense/Rate Base:"</formula>
    </cfRule>
  </conditionalFormatting>
  <conditionalFormatting sqref="B1734">
    <cfRule type="cellIs" dxfId="1943" priority="2187" stopIfTrue="1" operator="equal">
      <formula>"Adjustment to Income/Expense/Rate Base:"</formula>
    </cfRule>
  </conditionalFormatting>
  <conditionalFormatting sqref="B1726">
    <cfRule type="cellIs" dxfId="1942" priority="2186" stopIfTrue="1" operator="equal">
      <formula>"Adjustment to Income/Expense/Rate Base:"</formula>
    </cfRule>
  </conditionalFormatting>
  <conditionalFormatting sqref="B1724">
    <cfRule type="cellIs" dxfId="1941" priority="2185" stopIfTrue="1" operator="equal">
      <formula>"Adjustment to Income/Expense/Rate Base:"</formula>
    </cfRule>
  </conditionalFormatting>
  <conditionalFormatting sqref="B1736">
    <cfRule type="cellIs" dxfId="1940" priority="2184" stopIfTrue="1" operator="equal">
      <formula>"Adjustment to Income/Expense/Rate Base:"</formula>
    </cfRule>
  </conditionalFormatting>
  <conditionalFormatting sqref="B1735">
    <cfRule type="cellIs" dxfId="1939" priority="2183" stopIfTrue="1" operator="equal">
      <formula>"Adjustment to Income/Expense/Rate Base:"</formula>
    </cfRule>
  </conditionalFormatting>
  <conditionalFormatting sqref="B1726">
    <cfRule type="cellIs" dxfId="1938" priority="2182" stopIfTrue="1" operator="equal">
      <formula>"Adjustment to Income/Expense/Rate Base:"</formula>
    </cfRule>
  </conditionalFormatting>
  <conditionalFormatting sqref="B1724">
    <cfRule type="cellIs" dxfId="1937" priority="2181" stopIfTrue="1" operator="equal">
      <formula>"Adjustment to Income/Expense/Rate Base:"</formula>
    </cfRule>
  </conditionalFormatting>
  <conditionalFormatting sqref="B1736">
    <cfRule type="cellIs" dxfId="1936" priority="2180" stopIfTrue="1" operator="equal">
      <formula>"Adjustment to Income/Expense/Rate Base:"</formula>
    </cfRule>
  </conditionalFormatting>
  <conditionalFormatting sqref="B1735">
    <cfRule type="cellIs" dxfId="1935" priority="2179" stopIfTrue="1" operator="equal">
      <formula>"Adjustment to Income/Expense/Rate Base:"</formula>
    </cfRule>
  </conditionalFormatting>
  <conditionalFormatting sqref="B1727">
    <cfRule type="cellIs" dxfId="1934" priority="2178" stopIfTrue="1" operator="equal">
      <formula>"Adjustment to Income/Expense/Rate Base:"</formula>
    </cfRule>
  </conditionalFormatting>
  <conditionalFormatting sqref="B1725">
    <cfRule type="cellIs" dxfId="1933" priority="2177" stopIfTrue="1" operator="equal">
      <formula>"Adjustment to Income/Expense/Rate Base:"</formula>
    </cfRule>
  </conditionalFormatting>
  <conditionalFormatting sqref="B1737">
    <cfRule type="cellIs" dxfId="1932" priority="2176" stopIfTrue="1" operator="equal">
      <formula>"Adjustment to Income/Expense/Rate Base:"</formula>
    </cfRule>
  </conditionalFormatting>
  <conditionalFormatting sqref="B1736">
    <cfRule type="cellIs" dxfId="1931" priority="2175" stopIfTrue="1" operator="equal">
      <formula>"Adjustment to Income/Expense/Rate Base:"</formula>
    </cfRule>
  </conditionalFormatting>
  <conditionalFormatting sqref="B1727">
    <cfRule type="cellIs" dxfId="1930" priority="2174" stopIfTrue="1" operator="equal">
      <formula>"Adjustment to Income/Expense/Rate Base:"</formula>
    </cfRule>
  </conditionalFormatting>
  <conditionalFormatting sqref="B1725">
    <cfRule type="cellIs" dxfId="1929" priority="2173" stopIfTrue="1" operator="equal">
      <formula>"Adjustment to Income/Expense/Rate Base:"</formula>
    </cfRule>
  </conditionalFormatting>
  <conditionalFormatting sqref="B1737">
    <cfRule type="cellIs" dxfId="1928" priority="2172" stopIfTrue="1" operator="equal">
      <formula>"Adjustment to Income/Expense/Rate Base:"</formula>
    </cfRule>
  </conditionalFormatting>
  <conditionalFormatting sqref="B1736">
    <cfRule type="cellIs" dxfId="1927" priority="2171" stopIfTrue="1" operator="equal">
      <formula>"Adjustment to Income/Expense/Rate Base:"</formula>
    </cfRule>
  </conditionalFormatting>
  <conditionalFormatting sqref="B1728">
    <cfRule type="cellIs" dxfId="1926" priority="2170" stopIfTrue="1" operator="equal">
      <formula>"Adjustment to Income/Expense/Rate Base:"</formula>
    </cfRule>
  </conditionalFormatting>
  <conditionalFormatting sqref="B1726">
    <cfRule type="cellIs" dxfId="1925" priority="2169" stopIfTrue="1" operator="equal">
      <formula>"Adjustment to Income/Expense/Rate Base:"</formula>
    </cfRule>
  </conditionalFormatting>
  <conditionalFormatting sqref="B1738">
    <cfRule type="cellIs" dxfId="1924" priority="2168" stopIfTrue="1" operator="equal">
      <formula>"Adjustment to Income/Expense/Rate Base:"</formula>
    </cfRule>
  </conditionalFormatting>
  <conditionalFormatting sqref="B1737">
    <cfRule type="cellIs" dxfId="1923" priority="2167" stopIfTrue="1" operator="equal">
      <formula>"Adjustment to Income/Expense/Rate Base:"</formula>
    </cfRule>
  </conditionalFormatting>
  <conditionalFormatting sqref="B1728">
    <cfRule type="cellIs" dxfId="1922" priority="2166" stopIfTrue="1" operator="equal">
      <formula>"Adjustment to Income/Expense/Rate Base:"</formula>
    </cfRule>
  </conditionalFormatting>
  <conditionalFormatting sqref="B1726">
    <cfRule type="cellIs" dxfId="1921" priority="2165" stopIfTrue="1" operator="equal">
      <formula>"Adjustment to Income/Expense/Rate Base:"</formula>
    </cfRule>
  </conditionalFormatting>
  <conditionalFormatting sqref="B1738">
    <cfRule type="cellIs" dxfId="1920" priority="2164" stopIfTrue="1" operator="equal">
      <formula>"Adjustment to Income/Expense/Rate Base:"</formula>
    </cfRule>
  </conditionalFormatting>
  <conditionalFormatting sqref="B1737">
    <cfRule type="cellIs" dxfId="1919" priority="2163" stopIfTrue="1" operator="equal">
      <formula>"Adjustment to Income/Expense/Rate Base:"</formula>
    </cfRule>
  </conditionalFormatting>
  <conditionalFormatting sqref="B1729">
    <cfRule type="cellIs" dxfId="1918" priority="2162" stopIfTrue="1" operator="equal">
      <formula>"Adjustment to Income/Expense/Rate Base:"</formula>
    </cfRule>
  </conditionalFormatting>
  <conditionalFormatting sqref="B1727">
    <cfRule type="cellIs" dxfId="1917" priority="2161" stopIfTrue="1" operator="equal">
      <formula>"Adjustment to Income/Expense/Rate Base:"</formula>
    </cfRule>
  </conditionalFormatting>
  <conditionalFormatting sqref="B1739">
    <cfRule type="cellIs" dxfId="1916" priority="2160" stopIfTrue="1" operator="equal">
      <formula>"Adjustment to Income/Expense/Rate Base:"</formula>
    </cfRule>
  </conditionalFormatting>
  <conditionalFormatting sqref="B1738">
    <cfRule type="cellIs" dxfId="1915" priority="2159" stopIfTrue="1" operator="equal">
      <formula>"Adjustment to Income/Expense/Rate Base:"</formula>
    </cfRule>
  </conditionalFormatting>
  <conditionalFormatting sqref="B1736">
    <cfRule type="cellIs" dxfId="1914" priority="2158" stopIfTrue="1" operator="equal">
      <formula>"Adjustment to Income/Expense/Rate Base:"</formula>
    </cfRule>
  </conditionalFormatting>
  <conditionalFormatting sqref="B1735">
    <cfRule type="cellIs" dxfId="1913" priority="2157" stopIfTrue="1" operator="equal">
      <formula>"Adjustment to Income/Expense/Rate Base:"</formula>
    </cfRule>
  </conditionalFormatting>
  <conditionalFormatting sqref="B1737">
    <cfRule type="cellIs" dxfId="1912" priority="2156" stopIfTrue="1" operator="equal">
      <formula>"Adjustment to Income/Expense/Rate Base:"</formula>
    </cfRule>
  </conditionalFormatting>
  <conditionalFormatting sqref="B1736">
    <cfRule type="cellIs" dxfId="1911" priority="2155" stopIfTrue="1" operator="equal">
      <formula>"Adjustment to Income/Expense/Rate Base:"</formula>
    </cfRule>
  </conditionalFormatting>
  <conditionalFormatting sqref="B1737">
    <cfRule type="cellIs" dxfId="1910" priority="2154" stopIfTrue="1" operator="equal">
      <formula>"Adjustment to Income/Expense/Rate Base:"</formula>
    </cfRule>
  </conditionalFormatting>
  <conditionalFormatting sqref="B1736">
    <cfRule type="cellIs" dxfId="1909" priority="2153" stopIfTrue="1" operator="equal">
      <formula>"Adjustment to Income/Expense/Rate Base:"</formula>
    </cfRule>
  </conditionalFormatting>
  <conditionalFormatting sqref="B1738">
    <cfRule type="cellIs" dxfId="1908" priority="2152" stopIfTrue="1" operator="equal">
      <formula>"Adjustment to Income/Expense/Rate Base:"</formula>
    </cfRule>
  </conditionalFormatting>
  <conditionalFormatting sqref="B1737">
    <cfRule type="cellIs" dxfId="1907" priority="2151" stopIfTrue="1" operator="equal">
      <formula>"Adjustment to Income/Expense/Rate Base:"</formula>
    </cfRule>
  </conditionalFormatting>
  <conditionalFormatting sqref="B1738">
    <cfRule type="cellIs" dxfId="1906" priority="2150" stopIfTrue="1" operator="equal">
      <formula>"Adjustment to Income/Expense/Rate Base:"</formula>
    </cfRule>
  </conditionalFormatting>
  <conditionalFormatting sqref="B1737">
    <cfRule type="cellIs" dxfId="1905" priority="2149" stopIfTrue="1" operator="equal">
      <formula>"Adjustment to Income/Expense/Rate Base:"</formula>
    </cfRule>
  </conditionalFormatting>
  <conditionalFormatting sqref="B1739">
    <cfRule type="cellIs" dxfId="1904" priority="2148" stopIfTrue="1" operator="equal">
      <formula>"Adjustment to Income/Expense/Rate Base:"</formula>
    </cfRule>
  </conditionalFormatting>
  <conditionalFormatting sqref="B1738">
    <cfRule type="cellIs" dxfId="1903" priority="2147" stopIfTrue="1" operator="equal">
      <formula>"Adjustment to Income/Expense/Rate Base:"</formula>
    </cfRule>
  </conditionalFormatting>
  <conditionalFormatting sqref="B1739">
    <cfRule type="cellIs" dxfId="1902" priority="2146" stopIfTrue="1" operator="equal">
      <formula>"Adjustment to Income/Expense/Rate Base:"</formula>
    </cfRule>
  </conditionalFormatting>
  <conditionalFormatting sqref="B1738">
    <cfRule type="cellIs" dxfId="1901" priority="2145" stopIfTrue="1" operator="equal">
      <formula>"Adjustment to Income/Expense/Rate Base:"</formula>
    </cfRule>
  </conditionalFormatting>
  <conditionalFormatting sqref="B1740">
    <cfRule type="cellIs" dxfId="1900" priority="2144" stopIfTrue="1" operator="equal">
      <formula>"Adjustment to Income/Expense/Rate Base:"</formula>
    </cfRule>
  </conditionalFormatting>
  <conditionalFormatting sqref="B1739">
    <cfRule type="cellIs" dxfId="1899" priority="2143" stopIfTrue="1" operator="equal">
      <formula>"Adjustment to Income/Expense/Rate Base:"</formula>
    </cfRule>
  </conditionalFormatting>
  <conditionalFormatting sqref="B1737">
    <cfRule type="cellIs" dxfId="1898" priority="2142" stopIfTrue="1" operator="equal">
      <formula>"Adjustment to Income/Expense/Rate Base:"</formula>
    </cfRule>
  </conditionalFormatting>
  <conditionalFormatting sqref="B1736">
    <cfRule type="cellIs" dxfId="1897" priority="2141" stopIfTrue="1" operator="equal">
      <formula>"Adjustment to Income/Expense/Rate Base:"</formula>
    </cfRule>
  </conditionalFormatting>
  <conditionalFormatting sqref="B1738">
    <cfRule type="cellIs" dxfId="1896" priority="2140" stopIfTrue="1" operator="equal">
      <formula>"Adjustment to Income/Expense/Rate Base:"</formula>
    </cfRule>
  </conditionalFormatting>
  <conditionalFormatting sqref="B1737">
    <cfRule type="cellIs" dxfId="1895" priority="2139" stopIfTrue="1" operator="equal">
      <formula>"Adjustment to Income/Expense/Rate Base:"</formula>
    </cfRule>
  </conditionalFormatting>
  <conditionalFormatting sqref="B1738">
    <cfRule type="cellIs" dxfId="1894" priority="2138" stopIfTrue="1" operator="equal">
      <formula>"Adjustment to Income/Expense/Rate Base:"</formula>
    </cfRule>
  </conditionalFormatting>
  <conditionalFormatting sqref="B1737">
    <cfRule type="cellIs" dxfId="1893" priority="2137" stopIfTrue="1" operator="equal">
      <formula>"Adjustment to Income/Expense/Rate Base:"</formula>
    </cfRule>
  </conditionalFormatting>
  <conditionalFormatting sqref="B1739">
    <cfRule type="cellIs" dxfId="1892" priority="2136" stopIfTrue="1" operator="equal">
      <formula>"Adjustment to Income/Expense/Rate Base:"</formula>
    </cfRule>
  </conditionalFormatting>
  <conditionalFormatting sqref="B1738">
    <cfRule type="cellIs" dxfId="1891" priority="2135" stopIfTrue="1" operator="equal">
      <formula>"Adjustment to Income/Expense/Rate Base:"</formula>
    </cfRule>
  </conditionalFormatting>
  <conditionalFormatting sqref="B1739">
    <cfRule type="cellIs" dxfId="1890" priority="2134" stopIfTrue="1" operator="equal">
      <formula>"Adjustment to Income/Expense/Rate Base:"</formula>
    </cfRule>
  </conditionalFormatting>
  <conditionalFormatting sqref="B1738">
    <cfRule type="cellIs" dxfId="1889" priority="2133" stopIfTrue="1" operator="equal">
      <formula>"Adjustment to Income/Expense/Rate Base:"</formula>
    </cfRule>
  </conditionalFormatting>
  <conditionalFormatting sqref="B1740">
    <cfRule type="cellIs" dxfId="1888" priority="2132" stopIfTrue="1" operator="equal">
      <formula>"Adjustment to Income/Expense/Rate Base:"</formula>
    </cfRule>
  </conditionalFormatting>
  <conditionalFormatting sqref="B1739">
    <cfRule type="cellIs" dxfId="1887" priority="2131" stopIfTrue="1" operator="equal">
      <formula>"Adjustment to Income/Expense/Rate Base:"</formula>
    </cfRule>
  </conditionalFormatting>
  <conditionalFormatting sqref="B1740">
    <cfRule type="cellIs" dxfId="1886" priority="2130" stopIfTrue="1" operator="equal">
      <formula>"Adjustment to Income/Expense/Rate Base:"</formula>
    </cfRule>
  </conditionalFormatting>
  <conditionalFormatting sqref="B1739">
    <cfRule type="cellIs" dxfId="1885" priority="2129" stopIfTrue="1" operator="equal">
      <formula>"Adjustment to Income/Expense/Rate Base:"</formula>
    </cfRule>
  </conditionalFormatting>
  <conditionalFormatting sqref="B1741">
    <cfRule type="cellIs" dxfId="1884" priority="2128" stopIfTrue="1" operator="equal">
      <formula>"Adjustment to Income/Expense/Rate Base:"</formula>
    </cfRule>
  </conditionalFormatting>
  <conditionalFormatting sqref="B1740">
    <cfRule type="cellIs" dxfId="1883" priority="2127" stopIfTrue="1" operator="equal">
      <formula>"Adjustment to Income/Expense/Rate Base:"</formula>
    </cfRule>
  </conditionalFormatting>
  <conditionalFormatting sqref="B1743">
    <cfRule type="cellIs" dxfId="1882" priority="2126" stopIfTrue="1" operator="equal">
      <formula>"Adjustment to Income/Expense/Rate Base:"</formula>
    </cfRule>
  </conditionalFormatting>
  <conditionalFormatting sqref="B1738">
    <cfRule type="cellIs" dxfId="1881" priority="2125" stopIfTrue="1" operator="equal">
      <formula>"Adjustment to Income/Expense/Rate Base:"</formula>
    </cfRule>
  </conditionalFormatting>
  <conditionalFormatting sqref="B1738">
    <cfRule type="cellIs" dxfId="1880" priority="2124" stopIfTrue="1" operator="equal">
      <formula>"Adjustment to Income/Expense/Rate Base:"</formula>
    </cfRule>
  </conditionalFormatting>
  <conditionalFormatting sqref="B1739">
    <cfRule type="cellIs" dxfId="1879" priority="2123" stopIfTrue="1" operator="equal">
      <formula>"Adjustment to Income/Expense/Rate Base:"</formula>
    </cfRule>
  </conditionalFormatting>
  <conditionalFormatting sqref="B1738">
    <cfRule type="cellIs" dxfId="1878" priority="2122" stopIfTrue="1" operator="equal">
      <formula>"Adjustment to Income/Expense/Rate Base:"</formula>
    </cfRule>
  </conditionalFormatting>
  <conditionalFormatting sqref="B1738">
    <cfRule type="cellIs" dxfId="1877" priority="2121" stopIfTrue="1" operator="equal">
      <formula>"Adjustment to Income/Expense/Rate Base:"</formula>
    </cfRule>
  </conditionalFormatting>
  <conditionalFormatting sqref="B1738">
    <cfRule type="cellIs" dxfId="1876" priority="2120" stopIfTrue="1" operator="equal">
      <formula>"Adjustment to Income/Expense/Rate Base:"</formula>
    </cfRule>
  </conditionalFormatting>
  <conditionalFormatting sqref="B1739">
    <cfRule type="cellIs" dxfId="1875" priority="2119" stopIfTrue="1" operator="equal">
      <formula>"Adjustment to Income/Expense/Rate Base:"</formula>
    </cfRule>
  </conditionalFormatting>
  <conditionalFormatting sqref="B1738">
    <cfRule type="cellIs" dxfId="1874" priority="2118" stopIfTrue="1" operator="equal">
      <formula>"Adjustment to Income/Expense/Rate Base:"</formula>
    </cfRule>
  </conditionalFormatting>
  <conditionalFormatting sqref="B1739">
    <cfRule type="cellIs" dxfId="1873" priority="2117" stopIfTrue="1" operator="equal">
      <formula>"Adjustment to Income/Expense/Rate Base:"</formula>
    </cfRule>
  </conditionalFormatting>
  <conditionalFormatting sqref="B1738">
    <cfRule type="cellIs" dxfId="1872" priority="2116" stopIfTrue="1" operator="equal">
      <formula>"Adjustment to Income/Expense/Rate Base:"</formula>
    </cfRule>
  </conditionalFormatting>
  <conditionalFormatting sqref="B1740">
    <cfRule type="cellIs" dxfId="1871" priority="2115" stopIfTrue="1" operator="equal">
      <formula>"Adjustment to Income/Expense/Rate Base:"</formula>
    </cfRule>
  </conditionalFormatting>
  <conditionalFormatting sqref="B1739">
    <cfRule type="cellIs" dxfId="1870" priority="2114" stopIfTrue="1" operator="equal">
      <formula>"Adjustment to Income/Expense/Rate Base:"</formula>
    </cfRule>
  </conditionalFormatting>
  <conditionalFormatting sqref="B1738">
    <cfRule type="cellIs" dxfId="1869" priority="2113" stopIfTrue="1" operator="equal">
      <formula>"Adjustment to Income/Expense/Rate Base:"</formula>
    </cfRule>
  </conditionalFormatting>
  <conditionalFormatting sqref="B1738">
    <cfRule type="cellIs" dxfId="1868" priority="2112" stopIfTrue="1" operator="equal">
      <formula>"Adjustment to Income/Expense/Rate Base:"</formula>
    </cfRule>
  </conditionalFormatting>
  <conditionalFormatting sqref="B1739">
    <cfRule type="cellIs" dxfId="1867" priority="2111" stopIfTrue="1" operator="equal">
      <formula>"Adjustment to Income/Expense/Rate Base:"</formula>
    </cfRule>
  </conditionalFormatting>
  <conditionalFormatting sqref="B1738">
    <cfRule type="cellIs" dxfId="1866" priority="2110" stopIfTrue="1" operator="equal">
      <formula>"Adjustment to Income/Expense/Rate Base:"</formula>
    </cfRule>
  </conditionalFormatting>
  <conditionalFormatting sqref="B1739">
    <cfRule type="cellIs" dxfId="1865" priority="2109" stopIfTrue="1" operator="equal">
      <formula>"Adjustment to Income/Expense/Rate Base:"</formula>
    </cfRule>
  </conditionalFormatting>
  <conditionalFormatting sqref="B1738">
    <cfRule type="cellIs" dxfId="1864" priority="2108" stopIfTrue="1" operator="equal">
      <formula>"Adjustment to Income/Expense/Rate Base:"</formula>
    </cfRule>
  </conditionalFormatting>
  <conditionalFormatting sqref="B1740">
    <cfRule type="cellIs" dxfId="1863" priority="2107" stopIfTrue="1" operator="equal">
      <formula>"Adjustment to Income/Expense/Rate Base:"</formula>
    </cfRule>
  </conditionalFormatting>
  <conditionalFormatting sqref="B1739">
    <cfRule type="cellIs" dxfId="1862" priority="2106" stopIfTrue="1" operator="equal">
      <formula>"Adjustment to Income/Expense/Rate Base:"</formula>
    </cfRule>
  </conditionalFormatting>
  <conditionalFormatting sqref="B1740">
    <cfRule type="cellIs" dxfId="1861" priority="2105" stopIfTrue="1" operator="equal">
      <formula>"Adjustment to Income/Expense/Rate Base:"</formula>
    </cfRule>
  </conditionalFormatting>
  <conditionalFormatting sqref="B1739">
    <cfRule type="cellIs" dxfId="1860" priority="2104" stopIfTrue="1" operator="equal">
      <formula>"Adjustment to Income/Expense/Rate Base:"</formula>
    </cfRule>
  </conditionalFormatting>
  <conditionalFormatting sqref="B1741">
    <cfRule type="cellIs" dxfId="1859" priority="2103" stopIfTrue="1" operator="equal">
      <formula>"Adjustment to Income/Expense/Rate Base:"</formula>
    </cfRule>
  </conditionalFormatting>
  <conditionalFormatting sqref="B1740">
    <cfRule type="cellIs" dxfId="1858" priority="2102" stopIfTrue="1" operator="equal">
      <formula>"Adjustment to Income/Expense/Rate Base:"</formula>
    </cfRule>
  </conditionalFormatting>
  <conditionalFormatting sqref="B1738">
    <cfRule type="cellIs" dxfId="1857" priority="2101" stopIfTrue="1" operator="equal">
      <formula>"Adjustment to Income/Expense/Rate Base:"</formula>
    </cfRule>
  </conditionalFormatting>
  <conditionalFormatting sqref="B1739">
    <cfRule type="cellIs" dxfId="1856" priority="2100" stopIfTrue="1" operator="equal">
      <formula>"Adjustment to Income/Expense/Rate Base:"</formula>
    </cfRule>
  </conditionalFormatting>
  <conditionalFormatting sqref="B1738">
    <cfRule type="cellIs" dxfId="1855" priority="2099" stopIfTrue="1" operator="equal">
      <formula>"Adjustment to Income/Expense/Rate Base:"</formula>
    </cfRule>
  </conditionalFormatting>
  <conditionalFormatting sqref="B1739">
    <cfRule type="cellIs" dxfId="1854" priority="2098" stopIfTrue="1" operator="equal">
      <formula>"Adjustment to Income/Expense/Rate Base:"</formula>
    </cfRule>
  </conditionalFormatting>
  <conditionalFormatting sqref="B1738">
    <cfRule type="cellIs" dxfId="1853" priority="2097" stopIfTrue="1" operator="equal">
      <formula>"Adjustment to Income/Expense/Rate Base:"</formula>
    </cfRule>
  </conditionalFormatting>
  <conditionalFormatting sqref="B1740">
    <cfRule type="cellIs" dxfId="1852" priority="2096" stopIfTrue="1" operator="equal">
      <formula>"Adjustment to Income/Expense/Rate Base:"</formula>
    </cfRule>
  </conditionalFormatting>
  <conditionalFormatting sqref="B1739">
    <cfRule type="cellIs" dxfId="1851" priority="2095" stopIfTrue="1" operator="equal">
      <formula>"Adjustment to Income/Expense/Rate Base:"</formula>
    </cfRule>
  </conditionalFormatting>
  <conditionalFormatting sqref="B1740">
    <cfRule type="cellIs" dxfId="1850" priority="2094" stopIfTrue="1" operator="equal">
      <formula>"Adjustment to Income/Expense/Rate Base:"</formula>
    </cfRule>
  </conditionalFormatting>
  <conditionalFormatting sqref="B1739">
    <cfRule type="cellIs" dxfId="1849" priority="2093" stopIfTrue="1" operator="equal">
      <formula>"Adjustment to Income/Expense/Rate Base:"</formula>
    </cfRule>
  </conditionalFormatting>
  <conditionalFormatting sqref="B1741">
    <cfRule type="cellIs" dxfId="1848" priority="2092" stopIfTrue="1" operator="equal">
      <formula>"Adjustment to Income/Expense/Rate Base:"</formula>
    </cfRule>
  </conditionalFormatting>
  <conditionalFormatting sqref="B1740">
    <cfRule type="cellIs" dxfId="1847" priority="2091" stopIfTrue="1" operator="equal">
      <formula>"Adjustment to Income/Expense/Rate Base:"</formula>
    </cfRule>
  </conditionalFormatting>
  <conditionalFormatting sqref="B1741">
    <cfRule type="cellIs" dxfId="1846" priority="2090" stopIfTrue="1" operator="equal">
      <formula>"Adjustment to Income/Expense/Rate Base:"</formula>
    </cfRule>
  </conditionalFormatting>
  <conditionalFormatting sqref="B1740">
    <cfRule type="cellIs" dxfId="1845" priority="2089" stopIfTrue="1" operator="equal">
      <formula>"Adjustment to Income/Expense/Rate Base:"</formula>
    </cfRule>
  </conditionalFormatting>
  <conditionalFormatting sqref="B1742">
    <cfRule type="cellIs" dxfId="1844" priority="2088" stopIfTrue="1" operator="equal">
      <formula>"Adjustment to Income/Expense/Rate Base:"</formula>
    </cfRule>
  </conditionalFormatting>
  <conditionalFormatting sqref="B1741">
    <cfRule type="cellIs" dxfId="1843" priority="2087" stopIfTrue="1" operator="equal">
      <formula>"Adjustment to Income/Expense/Rate Base:"</formula>
    </cfRule>
  </conditionalFormatting>
  <conditionalFormatting sqref="B1744">
    <cfRule type="cellIs" dxfId="1842" priority="2086" stopIfTrue="1" operator="equal">
      <formula>"Adjustment to Income/Expense/Rate Base:"</formula>
    </cfRule>
  </conditionalFormatting>
  <conditionalFormatting sqref="B1738">
    <cfRule type="cellIs" dxfId="1841" priority="2085" stopIfTrue="1" operator="equal">
      <formula>"Adjustment to Income/Expense/Rate Base:"</formula>
    </cfRule>
  </conditionalFormatting>
  <conditionalFormatting sqref="B1738">
    <cfRule type="cellIs" dxfId="1840" priority="2084" stopIfTrue="1" operator="equal">
      <formula>"Adjustment to Income/Expense/Rate Base:"</formula>
    </cfRule>
  </conditionalFormatting>
  <conditionalFormatting sqref="B1738">
    <cfRule type="cellIs" dxfId="1839" priority="2083" stopIfTrue="1" operator="equal">
      <formula>"Adjustment to Income/Expense/Rate Base:"</formula>
    </cfRule>
  </conditionalFormatting>
  <conditionalFormatting sqref="B1739">
    <cfRule type="cellIs" dxfId="1838" priority="2082" stopIfTrue="1" operator="equal">
      <formula>"Adjustment to Income/Expense/Rate Base:"</formula>
    </cfRule>
  </conditionalFormatting>
  <conditionalFormatting sqref="B1738">
    <cfRule type="cellIs" dxfId="1837" priority="2081" stopIfTrue="1" operator="equal">
      <formula>"Adjustment to Income/Expense/Rate Base:"</formula>
    </cfRule>
  </conditionalFormatting>
  <conditionalFormatting sqref="B1738">
    <cfRule type="cellIs" dxfId="1836" priority="2080" stopIfTrue="1" operator="equal">
      <formula>"Adjustment to Income/Expense/Rate Base:"</formula>
    </cfRule>
  </conditionalFormatting>
  <conditionalFormatting sqref="B1738">
    <cfRule type="cellIs" dxfId="1835" priority="2079" stopIfTrue="1" operator="equal">
      <formula>"Adjustment to Income/Expense/Rate Base:"</formula>
    </cfRule>
  </conditionalFormatting>
  <conditionalFormatting sqref="B1739">
    <cfRule type="cellIs" dxfId="1834" priority="2078" stopIfTrue="1" operator="equal">
      <formula>"Adjustment to Income/Expense/Rate Base:"</formula>
    </cfRule>
  </conditionalFormatting>
  <conditionalFormatting sqref="B1738">
    <cfRule type="cellIs" dxfId="1833" priority="2077" stopIfTrue="1" operator="equal">
      <formula>"Adjustment to Income/Expense/Rate Base:"</formula>
    </cfRule>
  </conditionalFormatting>
  <conditionalFormatting sqref="B1739">
    <cfRule type="cellIs" dxfId="1832" priority="2076" stopIfTrue="1" operator="equal">
      <formula>"Adjustment to Income/Expense/Rate Base:"</formula>
    </cfRule>
  </conditionalFormatting>
  <conditionalFormatting sqref="B1738">
    <cfRule type="cellIs" dxfId="1831" priority="2075" stopIfTrue="1" operator="equal">
      <formula>"Adjustment to Income/Expense/Rate Base:"</formula>
    </cfRule>
  </conditionalFormatting>
  <conditionalFormatting sqref="B1740">
    <cfRule type="cellIs" dxfId="1830" priority="2074" stopIfTrue="1" operator="equal">
      <formula>"Adjustment to Income/Expense/Rate Base:"</formula>
    </cfRule>
  </conditionalFormatting>
  <conditionalFormatting sqref="B1739">
    <cfRule type="cellIs" dxfId="1829" priority="2073" stopIfTrue="1" operator="equal">
      <formula>"Adjustment to Income/Expense/Rate Base:"</formula>
    </cfRule>
  </conditionalFormatting>
  <conditionalFormatting sqref="B1742">
    <cfRule type="cellIs" dxfId="1828" priority="2072" stopIfTrue="1" operator="equal">
      <formula>"Adjustment to Income/Expense/Rate Base:"</formula>
    </cfRule>
  </conditionalFormatting>
  <conditionalFormatting sqref="B1727">
    <cfRule type="cellIs" dxfId="1827" priority="2071" stopIfTrue="1" operator="equal">
      <formula>"Adjustment to Income/Expense/Rate Base:"</formula>
    </cfRule>
  </conditionalFormatting>
  <conditionalFormatting sqref="B1725">
    <cfRule type="cellIs" dxfId="1826" priority="2070" stopIfTrue="1" operator="equal">
      <formula>"Adjustment to Income/Expense/Rate Base:"</formula>
    </cfRule>
  </conditionalFormatting>
  <conditionalFormatting sqref="B1737">
    <cfRule type="cellIs" dxfId="1825" priority="2069" stopIfTrue="1" operator="equal">
      <formula>"Adjustment to Income/Expense/Rate Base:"</formula>
    </cfRule>
  </conditionalFormatting>
  <conditionalFormatting sqref="B1736">
    <cfRule type="cellIs" dxfId="1824" priority="2068" stopIfTrue="1" operator="equal">
      <formula>"Adjustment to Income/Expense/Rate Base:"</formula>
    </cfRule>
  </conditionalFormatting>
  <conditionalFormatting sqref="B1728">
    <cfRule type="cellIs" dxfId="1823" priority="2067" stopIfTrue="1" operator="equal">
      <formula>"Adjustment to Income/Expense/Rate Base:"</formula>
    </cfRule>
  </conditionalFormatting>
  <conditionalFormatting sqref="B1726">
    <cfRule type="cellIs" dxfId="1822" priority="2066" stopIfTrue="1" operator="equal">
      <formula>"Adjustment to Income/Expense/Rate Base:"</formula>
    </cfRule>
  </conditionalFormatting>
  <conditionalFormatting sqref="B1738">
    <cfRule type="cellIs" dxfId="1821" priority="2065" stopIfTrue="1" operator="equal">
      <formula>"Adjustment to Income/Expense/Rate Base:"</formula>
    </cfRule>
  </conditionalFormatting>
  <conditionalFormatting sqref="B1737">
    <cfRule type="cellIs" dxfId="1820" priority="2064" stopIfTrue="1" operator="equal">
      <formula>"Adjustment to Income/Expense/Rate Base:"</formula>
    </cfRule>
  </conditionalFormatting>
  <conditionalFormatting sqref="B1728">
    <cfRule type="cellIs" dxfId="1819" priority="2063" stopIfTrue="1" operator="equal">
      <formula>"Adjustment to Income/Expense/Rate Base:"</formula>
    </cfRule>
  </conditionalFormatting>
  <conditionalFormatting sqref="B1726">
    <cfRule type="cellIs" dxfId="1818" priority="2062" stopIfTrue="1" operator="equal">
      <formula>"Adjustment to Income/Expense/Rate Base:"</formula>
    </cfRule>
  </conditionalFormatting>
  <conditionalFormatting sqref="B1738">
    <cfRule type="cellIs" dxfId="1817" priority="2061" stopIfTrue="1" operator="equal">
      <formula>"Adjustment to Income/Expense/Rate Base:"</formula>
    </cfRule>
  </conditionalFormatting>
  <conditionalFormatting sqref="B1737">
    <cfRule type="cellIs" dxfId="1816" priority="2060" stopIfTrue="1" operator="equal">
      <formula>"Adjustment to Income/Expense/Rate Base:"</formula>
    </cfRule>
  </conditionalFormatting>
  <conditionalFormatting sqref="B1729">
    <cfRule type="cellIs" dxfId="1815" priority="2059" stopIfTrue="1" operator="equal">
      <formula>"Adjustment to Income/Expense/Rate Base:"</formula>
    </cfRule>
  </conditionalFormatting>
  <conditionalFormatting sqref="B1727">
    <cfRule type="cellIs" dxfId="1814" priority="2058" stopIfTrue="1" operator="equal">
      <formula>"Adjustment to Income/Expense/Rate Base:"</formula>
    </cfRule>
  </conditionalFormatting>
  <conditionalFormatting sqref="B1739">
    <cfRule type="cellIs" dxfId="1813" priority="2057" stopIfTrue="1" operator="equal">
      <formula>"Adjustment to Income/Expense/Rate Base:"</formula>
    </cfRule>
  </conditionalFormatting>
  <conditionalFormatting sqref="B1738">
    <cfRule type="cellIs" dxfId="1812" priority="2056" stopIfTrue="1" operator="equal">
      <formula>"Adjustment to Income/Expense/Rate Base:"</formula>
    </cfRule>
  </conditionalFormatting>
  <conditionalFormatting sqref="B1729">
    <cfRule type="cellIs" dxfId="1811" priority="2055" stopIfTrue="1" operator="equal">
      <formula>"Adjustment to Income/Expense/Rate Base:"</formula>
    </cfRule>
  </conditionalFormatting>
  <conditionalFormatting sqref="B1727">
    <cfRule type="cellIs" dxfId="1810" priority="2054" stopIfTrue="1" operator="equal">
      <formula>"Adjustment to Income/Expense/Rate Base:"</formula>
    </cfRule>
  </conditionalFormatting>
  <conditionalFormatting sqref="B1739">
    <cfRule type="cellIs" dxfId="1809" priority="2053" stopIfTrue="1" operator="equal">
      <formula>"Adjustment to Income/Expense/Rate Base:"</formula>
    </cfRule>
  </conditionalFormatting>
  <conditionalFormatting sqref="B1738">
    <cfRule type="cellIs" dxfId="1808" priority="2052" stopIfTrue="1" operator="equal">
      <formula>"Adjustment to Income/Expense/Rate Base:"</formula>
    </cfRule>
  </conditionalFormatting>
  <conditionalFormatting sqref="B1730">
    <cfRule type="cellIs" dxfId="1807" priority="2051" stopIfTrue="1" operator="equal">
      <formula>"Adjustment to Income/Expense/Rate Base:"</formula>
    </cfRule>
  </conditionalFormatting>
  <conditionalFormatting sqref="B1728">
    <cfRule type="cellIs" dxfId="1806" priority="2050" stopIfTrue="1" operator="equal">
      <formula>"Adjustment to Income/Expense/Rate Base:"</formula>
    </cfRule>
  </conditionalFormatting>
  <conditionalFormatting sqref="B1740">
    <cfRule type="cellIs" dxfId="1805" priority="2049" stopIfTrue="1" operator="equal">
      <formula>"Adjustment to Income/Expense/Rate Base:"</formula>
    </cfRule>
  </conditionalFormatting>
  <conditionalFormatting sqref="B1739">
    <cfRule type="cellIs" dxfId="1804" priority="2048" stopIfTrue="1" operator="equal">
      <formula>"Adjustment to Income/Expense/Rate Base:"</formula>
    </cfRule>
  </conditionalFormatting>
  <conditionalFormatting sqref="B1730">
    <cfRule type="cellIs" dxfId="1803" priority="2047" stopIfTrue="1" operator="equal">
      <formula>"Adjustment to Income/Expense/Rate Base:"</formula>
    </cfRule>
  </conditionalFormatting>
  <conditionalFormatting sqref="B1728">
    <cfRule type="cellIs" dxfId="1802" priority="2046" stopIfTrue="1" operator="equal">
      <formula>"Adjustment to Income/Expense/Rate Base:"</formula>
    </cfRule>
  </conditionalFormatting>
  <conditionalFormatting sqref="B1740">
    <cfRule type="cellIs" dxfId="1801" priority="2045" stopIfTrue="1" operator="equal">
      <formula>"Adjustment to Income/Expense/Rate Base:"</formula>
    </cfRule>
  </conditionalFormatting>
  <conditionalFormatting sqref="B1739">
    <cfRule type="cellIs" dxfId="1800" priority="2044" stopIfTrue="1" operator="equal">
      <formula>"Adjustment to Income/Expense/Rate Base:"</formula>
    </cfRule>
  </conditionalFormatting>
  <conditionalFormatting sqref="B1731">
    <cfRule type="cellIs" dxfId="1799" priority="2043" stopIfTrue="1" operator="equal">
      <formula>"Adjustment to Income/Expense/Rate Base:"</formula>
    </cfRule>
  </conditionalFormatting>
  <conditionalFormatting sqref="B1729">
    <cfRule type="cellIs" dxfId="1798" priority="2042" stopIfTrue="1" operator="equal">
      <formula>"Adjustment to Income/Expense/Rate Base:"</formula>
    </cfRule>
  </conditionalFormatting>
  <conditionalFormatting sqref="B1741">
    <cfRule type="cellIs" dxfId="1797" priority="2041" stopIfTrue="1" operator="equal">
      <formula>"Adjustment to Income/Expense/Rate Base:"</formula>
    </cfRule>
  </conditionalFormatting>
  <conditionalFormatting sqref="B1740">
    <cfRule type="cellIs" dxfId="1796" priority="2040" stopIfTrue="1" operator="equal">
      <formula>"Adjustment to Income/Expense/Rate Base:"</formula>
    </cfRule>
  </conditionalFormatting>
  <conditionalFormatting sqref="B1728">
    <cfRule type="cellIs" dxfId="1795" priority="2039" stopIfTrue="1" operator="equal">
      <formula>"Adjustment to Income/Expense/Rate Base:"</formula>
    </cfRule>
  </conditionalFormatting>
  <conditionalFormatting sqref="B1726">
    <cfRule type="cellIs" dxfId="1794" priority="2038" stopIfTrue="1" operator="equal">
      <formula>"Adjustment to Income/Expense/Rate Base:"</formula>
    </cfRule>
  </conditionalFormatting>
  <conditionalFormatting sqref="B1738">
    <cfRule type="cellIs" dxfId="1793" priority="2037" stopIfTrue="1" operator="equal">
      <formula>"Adjustment to Income/Expense/Rate Base:"</formula>
    </cfRule>
  </conditionalFormatting>
  <conditionalFormatting sqref="B1737">
    <cfRule type="cellIs" dxfId="1792" priority="2036" stopIfTrue="1" operator="equal">
      <formula>"Adjustment to Income/Expense/Rate Base:"</formula>
    </cfRule>
  </conditionalFormatting>
  <conditionalFormatting sqref="B1729">
    <cfRule type="cellIs" dxfId="1791" priority="2035" stopIfTrue="1" operator="equal">
      <formula>"Adjustment to Income/Expense/Rate Base:"</formula>
    </cfRule>
  </conditionalFormatting>
  <conditionalFormatting sqref="B1727">
    <cfRule type="cellIs" dxfId="1790" priority="2034" stopIfTrue="1" operator="equal">
      <formula>"Adjustment to Income/Expense/Rate Base:"</formula>
    </cfRule>
  </conditionalFormatting>
  <conditionalFormatting sqref="B1739">
    <cfRule type="cellIs" dxfId="1789" priority="2033" stopIfTrue="1" operator="equal">
      <formula>"Adjustment to Income/Expense/Rate Base:"</formula>
    </cfRule>
  </conditionalFormatting>
  <conditionalFormatting sqref="B1738">
    <cfRule type="cellIs" dxfId="1788" priority="2032" stopIfTrue="1" operator="equal">
      <formula>"Adjustment to Income/Expense/Rate Base:"</formula>
    </cfRule>
  </conditionalFormatting>
  <conditionalFormatting sqref="B1729">
    <cfRule type="cellIs" dxfId="1787" priority="2031" stopIfTrue="1" operator="equal">
      <formula>"Adjustment to Income/Expense/Rate Base:"</formula>
    </cfRule>
  </conditionalFormatting>
  <conditionalFormatting sqref="B1727">
    <cfRule type="cellIs" dxfId="1786" priority="2030" stopIfTrue="1" operator="equal">
      <formula>"Adjustment to Income/Expense/Rate Base:"</formula>
    </cfRule>
  </conditionalFormatting>
  <conditionalFormatting sqref="B1739">
    <cfRule type="cellIs" dxfId="1785" priority="2029" stopIfTrue="1" operator="equal">
      <formula>"Adjustment to Income/Expense/Rate Base:"</formula>
    </cfRule>
  </conditionalFormatting>
  <conditionalFormatting sqref="B1738">
    <cfRule type="cellIs" dxfId="1784" priority="2028" stopIfTrue="1" operator="equal">
      <formula>"Adjustment to Income/Expense/Rate Base:"</formula>
    </cfRule>
  </conditionalFormatting>
  <conditionalFormatting sqref="B1730">
    <cfRule type="cellIs" dxfId="1783" priority="2027" stopIfTrue="1" operator="equal">
      <formula>"Adjustment to Income/Expense/Rate Base:"</formula>
    </cfRule>
  </conditionalFormatting>
  <conditionalFormatting sqref="B1728">
    <cfRule type="cellIs" dxfId="1782" priority="2026" stopIfTrue="1" operator="equal">
      <formula>"Adjustment to Income/Expense/Rate Base:"</formula>
    </cfRule>
  </conditionalFormatting>
  <conditionalFormatting sqref="B1740">
    <cfRule type="cellIs" dxfId="1781" priority="2025" stopIfTrue="1" operator="equal">
      <formula>"Adjustment to Income/Expense/Rate Base:"</formula>
    </cfRule>
  </conditionalFormatting>
  <conditionalFormatting sqref="B1739">
    <cfRule type="cellIs" dxfId="1780" priority="2024" stopIfTrue="1" operator="equal">
      <formula>"Adjustment to Income/Expense/Rate Base:"</formula>
    </cfRule>
  </conditionalFormatting>
  <conditionalFormatting sqref="B1730">
    <cfRule type="cellIs" dxfId="1779" priority="2023" stopIfTrue="1" operator="equal">
      <formula>"Adjustment to Income/Expense/Rate Base:"</formula>
    </cfRule>
  </conditionalFormatting>
  <conditionalFormatting sqref="B1728">
    <cfRule type="cellIs" dxfId="1778" priority="2022" stopIfTrue="1" operator="equal">
      <formula>"Adjustment to Income/Expense/Rate Base:"</formula>
    </cfRule>
  </conditionalFormatting>
  <conditionalFormatting sqref="B1740">
    <cfRule type="cellIs" dxfId="1777" priority="2021" stopIfTrue="1" operator="equal">
      <formula>"Adjustment to Income/Expense/Rate Base:"</formula>
    </cfRule>
  </conditionalFormatting>
  <conditionalFormatting sqref="B1739">
    <cfRule type="cellIs" dxfId="1776" priority="2020" stopIfTrue="1" operator="equal">
      <formula>"Adjustment to Income/Expense/Rate Base:"</formula>
    </cfRule>
  </conditionalFormatting>
  <conditionalFormatting sqref="B1731">
    <cfRule type="cellIs" dxfId="1775" priority="2019" stopIfTrue="1" operator="equal">
      <formula>"Adjustment to Income/Expense/Rate Base:"</formula>
    </cfRule>
  </conditionalFormatting>
  <conditionalFormatting sqref="B1729">
    <cfRule type="cellIs" dxfId="1774" priority="2018" stopIfTrue="1" operator="equal">
      <formula>"Adjustment to Income/Expense/Rate Base:"</formula>
    </cfRule>
  </conditionalFormatting>
  <conditionalFormatting sqref="B1741">
    <cfRule type="cellIs" dxfId="1773" priority="2017" stopIfTrue="1" operator="equal">
      <formula>"Adjustment to Income/Expense/Rate Base:"</formula>
    </cfRule>
  </conditionalFormatting>
  <conditionalFormatting sqref="B1740">
    <cfRule type="cellIs" dxfId="1772" priority="2016" stopIfTrue="1" operator="equal">
      <formula>"Adjustment to Income/Expense/Rate Base:"</formula>
    </cfRule>
  </conditionalFormatting>
  <conditionalFormatting sqref="B1731">
    <cfRule type="cellIs" dxfId="1771" priority="2015" stopIfTrue="1" operator="equal">
      <formula>"Adjustment to Income/Expense/Rate Base:"</formula>
    </cfRule>
  </conditionalFormatting>
  <conditionalFormatting sqref="B1729">
    <cfRule type="cellIs" dxfId="1770" priority="2014" stopIfTrue="1" operator="equal">
      <formula>"Adjustment to Income/Expense/Rate Base:"</formula>
    </cfRule>
  </conditionalFormatting>
  <conditionalFormatting sqref="B1741">
    <cfRule type="cellIs" dxfId="1769" priority="2013" stopIfTrue="1" operator="equal">
      <formula>"Adjustment to Income/Expense/Rate Base:"</formula>
    </cfRule>
  </conditionalFormatting>
  <conditionalFormatting sqref="B1740">
    <cfRule type="cellIs" dxfId="1768" priority="2012" stopIfTrue="1" operator="equal">
      <formula>"Adjustment to Income/Expense/Rate Base:"</formula>
    </cfRule>
  </conditionalFormatting>
  <conditionalFormatting sqref="B1732">
    <cfRule type="cellIs" dxfId="1767" priority="2011" stopIfTrue="1" operator="equal">
      <formula>"Adjustment to Income/Expense/Rate Base:"</formula>
    </cfRule>
  </conditionalFormatting>
  <conditionalFormatting sqref="B1730">
    <cfRule type="cellIs" dxfId="1766" priority="2010" stopIfTrue="1" operator="equal">
      <formula>"Adjustment to Income/Expense/Rate Base:"</formula>
    </cfRule>
  </conditionalFormatting>
  <conditionalFormatting sqref="B1742">
    <cfRule type="cellIs" dxfId="1765" priority="2009" stopIfTrue="1" operator="equal">
      <formula>"Adjustment to Income/Expense/Rate Base:"</formula>
    </cfRule>
  </conditionalFormatting>
  <conditionalFormatting sqref="B1741">
    <cfRule type="cellIs" dxfId="1764" priority="2008" stopIfTrue="1" operator="equal">
      <formula>"Adjustment to Income/Expense/Rate Base:"</formula>
    </cfRule>
  </conditionalFormatting>
  <conditionalFormatting sqref="B1739">
    <cfRule type="cellIs" dxfId="1763" priority="2007" stopIfTrue="1" operator="equal">
      <formula>"Adjustment to Income/Expense/Rate Base:"</formula>
    </cfRule>
  </conditionalFormatting>
  <conditionalFormatting sqref="B1738">
    <cfRule type="cellIs" dxfId="1762" priority="2006" stopIfTrue="1" operator="equal">
      <formula>"Adjustment to Income/Expense/Rate Base:"</formula>
    </cfRule>
  </conditionalFormatting>
  <conditionalFormatting sqref="B1740">
    <cfRule type="cellIs" dxfId="1761" priority="2005" stopIfTrue="1" operator="equal">
      <formula>"Adjustment to Income/Expense/Rate Base:"</formula>
    </cfRule>
  </conditionalFormatting>
  <conditionalFormatting sqref="B1739">
    <cfRule type="cellIs" dxfId="1760" priority="2004" stopIfTrue="1" operator="equal">
      <formula>"Adjustment to Income/Expense/Rate Base:"</formula>
    </cfRule>
  </conditionalFormatting>
  <conditionalFormatting sqref="B1740">
    <cfRule type="cellIs" dxfId="1759" priority="2003" stopIfTrue="1" operator="equal">
      <formula>"Adjustment to Income/Expense/Rate Base:"</formula>
    </cfRule>
  </conditionalFormatting>
  <conditionalFormatting sqref="B1739">
    <cfRule type="cellIs" dxfId="1758" priority="2002" stopIfTrue="1" operator="equal">
      <formula>"Adjustment to Income/Expense/Rate Base:"</formula>
    </cfRule>
  </conditionalFormatting>
  <conditionalFormatting sqref="B1741">
    <cfRule type="cellIs" dxfId="1757" priority="2001" stopIfTrue="1" operator="equal">
      <formula>"Adjustment to Income/Expense/Rate Base:"</formula>
    </cfRule>
  </conditionalFormatting>
  <conditionalFormatting sqref="B1740">
    <cfRule type="cellIs" dxfId="1756" priority="2000" stopIfTrue="1" operator="equal">
      <formula>"Adjustment to Income/Expense/Rate Base:"</formula>
    </cfRule>
  </conditionalFormatting>
  <conditionalFormatting sqref="B1741">
    <cfRule type="cellIs" dxfId="1755" priority="1999" stopIfTrue="1" operator="equal">
      <formula>"Adjustment to Income/Expense/Rate Base:"</formula>
    </cfRule>
  </conditionalFormatting>
  <conditionalFormatting sqref="B1740">
    <cfRule type="cellIs" dxfId="1754" priority="1998" stopIfTrue="1" operator="equal">
      <formula>"Adjustment to Income/Expense/Rate Base:"</formula>
    </cfRule>
  </conditionalFormatting>
  <conditionalFormatting sqref="B1742">
    <cfRule type="cellIs" dxfId="1753" priority="1997" stopIfTrue="1" operator="equal">
      <formula>"Adjustment to Income/Expense/Rate Base:"</formula>
    </cfRule>
  </conditionalFormatting>
  <conditionalFormatting sqref="B1741">
    <cfRule type="cellIs" dxfId="1752" priority="1996" stopIfTrue="1" operator="equal">
      <formula>"Adjustment to Income/Expense/Rate Base:"</formula>
    </cfRule>
  </conditionalFormatting>
  <conditionalFormatting sqref="B1742">
    <cfRule type="cellIs" dxfId="1751" priority="1995" stopIfTrue="1" operator="equal">
      <formula>"Adjustment to Income/Expense/Rate Base:"</formula>
    </cfRule>
  </conditionalFormatting>
  <conditionalFormatting sqref="B1741">
    <cfRule type="cellIs" dxfId="1750" priority="1994" stopIfTrue="1" operator="equal">
      <formula>"Adjustment to Income/Expense/Rate Base:"</formula>
    </cfRule>
  </conditionalFormatting>
  <conditionalFormatting sqref="B1743">
    <cfRule type="cellIs" dxfId="1749" priority="1993" stopIfTrue="1" operator="equal">
      <formula>"Adjustment to Income/Expense/Rate Base:"</formula>
    </cfRule>
  </conditionalFormatting>
  <conditionalFormatting sqref="B1742">
    <cfRule type="cellIs" dxfId="1748" priority="1992" stopIfTrue="1" operator="equal">
      <formula>"Adjustment to Income/Expense/Rate Base:"</formula>
    </cfRule>
  </conditionalFormatting>
  <conditionalFormatting sqref="B1740">
    <cfRule type="cellIs" dxfId="1747" priority="1991" stopIfTrue="1" operator="equal">
      <formula>"Adjustment to Income/Expense/Rate Base:"</formula>
    </cfRule>
  </conditionalFormatting>
  <conditionalFormatting sqref="B1739">
    <cfRule type="cellIs" dxfId="1746" priority="1990" stopIfTrue="1" operator="equal">
      <formula>"Adjustment to Income/Expense/Rate Base:"</formula>
    </cfRule>
  </conditionalFormatting>
  <conditionalFormatting sqref="B1741">
    <cfRule type="cellIs" dxfId="1745" priority="1989" stopIfTrue="1" operator="equal">
      <formula>"Adjustment to Income/Expense/Rate Base:"</formula>
    </cfRule>
  </conditionalFormatting>
  <conditionalFormatting sqref="B1740">
    <cfRule type="cellIs" dxfId="1744" priority="1988" stopIfTrue="1" operator="equal">
      <formula>"Adjustment to Income/Expense/Rate Base:"</formula>
    </cfRule>
  </conditionalFormatting>
  <conditionalFormatting sqref="B1741">
    <cfRule type="cellIs" dxfId="1743" priority="1987" stopIfTrue="1" operator="equal">
      <formula>"Adjustment to Income/Expense/Rate Base:"</formula>
    </cfRule>
  </conditionalFormatting>
  <conditionalFormatting sqref="B1740">
    <cfRule type="cellIs" dxfId="1742" priority="1986" stopIfTrue="1" operator="equal">
      <formula>"Adjustment to Income/Expense/Rate Base:"</formula>
    </cfRule>
  </conditionalFormatting>
  <conditionalFormatting sqref="B1742">
    <cfRule type="cellIs" dxfId="1741" priority="1985" stopIfTrue="1" operator="equal">
      <formula>"Adjustment to Income/Expense/Rate Base:"</formula>
    </cfRule>
  </conditionalFormatting>
  <conditionalFormatting sqref="B1741">
    <cfRule type="cellIs" dxfId="1740" priority="1984" stopIfTrue="1" operator="equal">
      <formula>"Adjustment to Income/Expense/Rate Base:"</formula>
    </cfRule>
  </conditionalFormatting>
  <conditionalFormatting sqref="B1742">
    <cfRule type="cellIs" dxfId="1739" priority="1983" stopIfTrue="1" operator="equal">
      <formula>"Adjustment to Income/Expense/Rate Base:"</formula>
    </cfRule>
  </conditionalFormatting>
  <conditionalFormatting sqref="B1741">
    <cfRule type="cellIs" dxfId="1738" priority="1982" stopIfTrue="1" operator="equal">
      <formula>"Adjustment to Income/Expense/Rate Base:"</formula>
    </cfRule>
  </conditionalFormatting>
  <conditionalFormatting sqref="B1743">
    <cfRule type="cellIs" dxfId="1737" priority="1981" stopIfTrue="1" operator="equal">
      <formula>"Adjustment to Income/Expense/Rate Base:"</formula>
    </cfRule>
  </conditionalFormatting>
  <conditionalFormatting sqref="B1742">
    <cfRule type="cellIs" dxfId="1736" priority="1980" stopIfTrue="1" operator="equal">
      <formula>"Adjustment to Income/Expense/Rate Base:"</formula>
    </cfRule>
  </conditionalFormatting>
  <conditionalFormatting sqref="B1743">
    <cfRule type="cellIs" dxfId="1735" priority="1979" stopIfTrue="1" operator="equal">
      <formula>"Adjustment to Income/Expense/Rate Base:"</formula>
    </cfRule>
  </conditionalFormatting>
  <conditionalFormatting sqref="B1742">
    <cfRule type="cellIs" dxfId="1734" priority="1978" stopIfTrue="1" operator="equal">
      <formula>"Adjustment to Income/Expense/Rate Base:"</formula>
    </cfRule>
  </conditionalFormatting>
  <conditionalFormatting sqref="B1744">
    <cfRule type="cellIs" dxfId="1733" priority="1977" stopIfTrue="1" operator="equal">
      <formula>"Adjustment to Income/Expense/Rate Base:"</formula>
    </cfRule>
  </conditionalFormatting>
  <conditionalFormatting sqref="B1743">
    <cfRule type="cellIs" dxfId="1732" priority="1976" stopIfTrue="1" operator="equal">
      <formula>"Adjustment to Income/Expense/Rate Base:"</formula>
    </cfRule>
  </conditionalFormatting>
  <conditionalFormatting sqref="B1725">
    <cfRule type="cellIs" dxfId="1731" priority="1974" stopIfTrue="1" operator="equal">
      <formula>"Adjustment to Income/Expense/Rate Base:"</formula>
    </cfRule>
  </conditionalFormatting>
  <conditionalFormatting sqref="B1723">
    <cfRule type="cellIs" dxfId="1730" priority="1973" stopIfTrue="1" operator="equal">
      <formula>"Adjustment to Income/Expense/Rate Base:"</formula>
    </cfRule>
  </conditionalFormatting>
  <conditionalFormatting sqref="B1735">
    <cfRule type="cellIs" dxfId="1729" priority="1972" stopIfTrue="1" operator="equal">
      <formula>"Adjustment to Income/Expense/Rate Base:"</formula>
    </cfRule>
  </conditionalFormatting>
  <conditionalFormatting sqref="B1734">
    <cfRule type="cellIs" dxfId="1728" priority="1971" stopIfTrue="1" operator="equal">
      <formula>"Adjustment to Income/Expense/Rate Base:"</formula>
    </cfRule>
  </conditionalFormatting>
  <conditionalFormatting sqref="B1726">
    <cfRule type="cellIs" dxfId="1727" priority="1970" stopIfTrue="1" operator="equal">
      <formula>"Adjustment to Income/Expense/Rate Base:"</formula>
    </cfRule>
  </conditionalFormatting>
  <conditionalFormatting sqref="B1724">
    <cfRule type="cellIs" dxfId="1726" priority="1969" stopIfTrue="1" operator="equal">
      <formula>"Adjustment to Income/Expense/Rate Base:"</formula>
    </cfRule>
  </conditionalFormatting>
  <conditionalFormatting sqref="B1736">
    <cfRule type="cellIs" dxfId="1725" priority="1968" stopIfTrue="1" operator="equal">
      <formula>"Adjustment to Income/Expense/Rate Base:"</formula>
    </cfRule>
  </conditionalFormatting>
  <conditionalFormatting sqref="B1735">
    <cfRule type="cellIs" dxfId="1724" priority="1967" stopIfTrue="1" operator="equal">
      <formula>"Adjustment to Income/Expense/Rate Base:"</formula>
    </cfRule>
  </conditionalFormatting>
  <conditionalFormatting sqref="B1726">
    <cfRule type="cellIs" dxfId="1723" priority="1966" stopIfTrue="1" operator="equal">
      <formula>"Adjustment to Income/Expense/Rate Base:"</formula>
    </cfRule>
  </conditionalFormatting>
  <conditionalFormatting sqref="B1724">
    <cfRule type="cellIs" dxfId="1722" priority="1965" stopIfTrue="1" operator="equal">
      <formula>"Adjustment to Income/Expense/Rate Base:"</formula>
    </cfRule>
  </conditionalFormatting>
  <conditionalFormatting sqref="B1736">
    <cfRule type="cellIs" dxfId="1721" priority="1964" stopIfTrue="1" operator="equal">
      <formula>"Adjustment to Income/Expense/Rate Base:"</formula>
    </cfRule>
  </conditionalFormatting>
  <conditionalFormatting sqref="B1735">
    <cfRule type="cellIs" dxfId="1720" priority="1963" stopIfTrue="1" operator="equal">
      <formula>"Adjustment to Income/Expense/Rate Base:"</formula>
    </cfRule>
  </conditionalFormatting>
  <conditionalFormatting sqref="B1727">
    <cfRule type="cellIs" dxfId="1719" priority="1962" stopIfTrue="1" operator="equal">
      <formula>"Adjustment to Income/Expense/Rate Base:"</formula>
    </cfRule>
  </conditionalFormatting>
  <conditionalFormatting sqref="B1725">
    <cfRule type="cellIs" dxfId="1718" priority="1961" stopIfTrue="1" operator="equal">
      <formula>"Adjustment to Income/Expense/Rate Base:"</formula>
    </cfRule>
  </conditionalFormatting>
  <conditionalFormatting sqref="B1737">
    <cfRule type="cellIs" dxfId="1717" priority="1960" stopIfTrue="1" operator="equal">
      <formula>"Adjustment to Income/Expense/Rate Base:"</formula>
    </cfRule>
  </conditionalFormatting>
  <conditionalFormatting sqref="B1736">
    <cfRule type="cellIs" dxfId="1716" priority="1959" stopIfTrue="1" operator="equal">
      <formula>"Adjustment to Income/Expense/Rate Base:"</formula>
    </cfRule>
  </conditionalFormatting>
  <conditionalFormatting sqref="B1727">
    <cfRule type="cellIs" dxfId="1715" priority="1958" stopIfTrue="1" operator="equal">
      <formula>"Adjustment to Income/Expense/Rate Base:"</formula>
    </cfRule>
  </conditionalFormatting>
  <conditionalFormatting sqref="B1725">
    <cfRule type="cellIs" dxfId="1714" priority="1957" stopIfTrue="1" operator="equal">
      <formula>"Adjustment to Income/Expense/Rate Base:"</formula>
    </cfRule>
  </conditionalFormatting>
  <conditionalFormatting sqref="B1737">
    <cfRule type="cellIs" dxfId="1713" priority="1956" stopIfTrue="1" operator="equal">
      <formula>"Adjustment to Income/Expense/Rate Base:"</formula>
    </cfRule>
  </conditionalFormatting>
  <conditionalFormatting sqref="B1736">
    <cfRule type="cellIs" dxfId="1712" priority="1955" stopIfTrue="1" operator="equal">
      <formula>"Adjustment to Income/Expense/Rate Base:"</formula>
    </cfRule>
  </conditionalFormatting>
  <conditionalFormatting sqref="B1728">
    <cfRule type="cellIs" dxfId="1711" priority="1954" stopIfTrue="1" operator="equal">
      <formula>"Adjustment to Income/Expense/Rate Base:"</formula>
    </cfRule>
  </conditionalFormatting>
  <conditionalFormatting sqref="B1726">
    <cfRule type="cellIs" dxfId="1710" priority="1953" stopIfTrue="1" operator="equal">
      <formula>"Adjustment to Income/Expense/Rate Base:"</formula>
    </cfRule>
  </conditionalFormatting>
  <conditionalFormatting sqref="B1738">
    <cfRule type="cellIs" dxfId="1709" priority="1952" stopIfTrue="1" operator="equal">
      <formula>"Adjustment to Income/Expense/Rate Base:"</formula>
    </cfRule>
  </conditionalFormatting>
  <conditionalFormatting sqref="B1737">
    <cfRule type="cellIs" dxfId="1708" priority="1951" stopIfTrue="1" operator="equal">
      <formula>"Adjustment to Income/Expense/Rate Base:"</formula>
    </cfRule>
  </conditionalFormatting>
  <conditionalFormatting sqref="B1728">
    <cfRule type="cellIs" dxfId="1707" priority="1950" stopIfTrue="1" operator="equal">
      <formula>"Adjustment to Income/Expense/Rate Base:"</formula>
    </cfRule>
  </conditionalFormatting>
  <conditionalFormatting sqref="B1726">
    <cfRule type="cellIs" dxfId="1706" priority="1949" stopIfTrue="1" operator="equal">
      <formula>"Adjustment to Income/Expense/Rate Base:"</formula>
    </cfRule>
  </conditionalFormatting>
  <conditionalFormatting sqref="B1738">
    <cfRule type="cellIs" dxfId="1705" priority="1948" stopIfTrue="1" operator="equal">
      <formula>"Adjustment to Income/Expense/Rate Base:"</formula>
    </cfRule>
  </conditionalFormatting>
  <conditionalFormatting sqref="B1737">
    <cfRule type="cellIs" dxfId="1704" priority="1947" stopIfTrue="1" operator="equal">
      <formula>"Adjustment to Income/Expense/Rate Base:"</formula>
    </cfRule>
  </conditionalFormatting>
  <conditionalFormatting sqref="B1729">
    <cfRule type="cellIs" dxfId="1703" priority="1946" stopIfTrue="1" operator="equal">
      <formula>"Adjustment to Income/Expense/Rate Base:"</formula>
    </cfRule>
  </conditionalFormatting>
  <conditionalFormatting sqref="B1727">
    <cfRule type="cellIs" dxfId="1702" priority="1945" stopIfTrue="1" operator="equal">
      <formula>"Adjustment to Income/Expense/Rate Base:"</formula>
    </cfRule>
  </conditionalFormatting>
  <conditionalFormatting sqref="B1739">
    <cfRule type="cellIs" dxfId="1701" priority="1944" stopIfTrue="1" operator="equal">
      <formula>"Adjustment to Income/Expense/Rate Base:"</formula>
    </cfRule>
  </conditionalFormatting>
  <conditionalFormatting sqref="B1738">
    <cfRule type="cellIs" dxfId="1700" priority="1943" stopIfTrue="1" operator="equal">
      <formula>"Adjustment to Income/Expense/Rate Base:"</formula>
    </cfRule>
  </conditionalFormatting>
  <conditionalFormatting sqref="B1726">
    <cfRule type="cellIs" dxfId="1699" priority="1942" stopIfTrue="1" operator="equal">
      <formula>"Adjustment to Income/Expense/Rate Base:"</formula>
    </cfRule>
  </conditionalFormatting>
  <conditionalFormatting sqref="B1724">
    <cfRule type="cellIs" dxfId="1698" priority="1941" stopIfTrue="1" operator="equal">
      <formula>"Adjustment to Income/Expense/Rate Base:"</formula>
    </cfRule>
  </conditionalFormatting>
  <conditionalFormatting sqref="B1736">
    <cfRule type="cellIs" dxfId="1697" priority="1940" stopIfTrue="1" operator="equal">
      <formula>"Adjustment to Income/Expense/Rate Base:"</formula>
    </cfRule>
  </conditionalFormatting>
  <conditionalFormatting sqref="B1735">
    <cfRule type="cellIs" dxfId="1696" priority="1939" stopIfTrue="1" operator="equal">
      <formula>"Adjustment to Income/Expense/Rate Base:"</formula>
    </cfRule>
  </conditionalFormatting>
  <conditionalFormatting sqref="B1727">
    <cfRule type="cellIs" dxfId="1695" priority="1938" stopIfTrue="1" operator="equal">
      <formula>"Adjustment to Income/Expense/Rate Base:"</formula>
    </cfRule>
  </conditionalFormatting>
  <conditionalFormatting sqref="B1725">
    <cfRule type="cellIs" dxfId="1694" priority="1937" stopIfTrue="1" operator="equal">
      <formula>"Adjustment to Income/Expense/Rate Base:"</formula>
    </cfRule>
  </conditionalFormatting>
  <conditionalFormatting sqref="B1737">
    <cfRule type="cellIs" dxfId="1693" priority="1936" stopIfTrue="1" operator="equal">
      <formula>"Adjustment to Income/Expense/Rate Base:"</formula>
    </cfRule>
  </conditionalFormatting>
  <conditionalFormatting sqref="B1736">
    <cfRule type="cellIs" dxfId="1692" priority="1935" stopIfTrue="1" operator="equal">
      <formula>"Adjustment to Income/Expense/Rate Base:"</formula>
    </cfRule>
  </conditionalFormatting>
  <conditionalFormatting sqref="B1727">
    <cfRule type="cellIs" dxfId="1691" priority="1934" stopIfTrue="1" operator="equal">
      <formula>"Adjustment to Income/Expense/Rate Base:"</formula>
    </cfRule>
  </conditionalFormatting>
  <conditionalFormatting sqref="B1725">
    <cfRule type="cellIs" dxfId="1690" priority="1933" stopIfTrue="1" operator="equal">
      <formula>"Adjustment to Income/Expense/Rate Base:"</formula>
    </cfRule>
  </conditionalFormatting>
  <conditionalFormatting sqref="B1737">
    <cfRule type="cellIs" dxfId="1689" priority="1932" stopIfTrue="1" operator="equal">
      <formula>"Adjustment to Income/Expense/Rate Base:"</formula>
    </cfRule>
  </conditionalFormatting>
  <conditionalFormatting sqref="B1736">
    <cfRule type="cellIs" dxfId="1688" priority="1931" stopIfTrue="1" operator="equal">
      <formula>"Adjustment to Income/Expense/Rate Base:"</formula>
    </cfRule>
  </conditionalFormatting>
  <conditionalFormatting sqref="B1728">
    <cfRule type="cellIs" dxfId="1687" priority="1930" stopIfTrue="1" operator="equal">
      <formula>"Adjustment to Income/Expense/Rate Base:"</formula>
    </cfRule>
  </conditionalFormatting>
  <conditionalFormatting sqref="B1726">
    <cfRule type="cellIs" dxfId="1686" priority="1929" stopIfTrue="1" operator="equal">
      <formula>"Adjustment to Income/Expense/Rate Base:"</formula>
    </cfRule>
  </conditionalFormatting>
  <conditionalFormatting sqref="B1738">
    <cfRule type="cellIs" dxfId="1685" priority="1928" stopIfTrue="1" operator="equal">
      <formula>"Adjustment to Income/Expense/Rate Base:"</formula>
    </cfRule>
  </conditionalFormatting>
  <conditionalFormatting sqref="B1737">
    <cfRule type="cellIs" dxfId="1684" priority="1927" stopIfTrue="1" operator="equal">
      <formula>"Adjustment to Income/Expense/Rate Base:"</formula>
    </cfRule>
  </conditionalFormatting>
  <conditionalFormatting sqref="B1728">
    <cfRule type="cellIs" dxfId="1683" priority="1926" stopIfTrue="1" operator="equal">
      <formula>"Adjustment to Income/Expense/Rate Base:"</formula>
    </cfRule>
  </conditionalFormatting>
  <conditionalFormatting sqref="B1726">
    <cfRule type="cellIs" dxfId="1682" priority="1925" stopIfTrue="1" operator="equal">
      <formula>"Adjustment to Income/Expense/Rate Base:"</formula>
    </cfRule>
  </conditionalFormatting>
  <conditionalFormatting sqref="B1738">
    <cfRule type="cellIs" dxfId="1681" priority="1924" stopIfTrue="1" operator="equal">
      <formula>"Adjustment to Income/Expense/Rate Base:"</formula>
    </cfRule>
  </conditionalFormatting>
  <conditionalFormatting sqref="B1737">
    <cfRule type="cellIs" dxfId="1680" priority="1923" stopIfTrue="1" operator="equal">
      <formula>"Adjustment to Income/Expense/Rate Base:"</formula>
    </cfRule>
  </conditionalFormatting>
  <conditionalFormatting sqref="B1729">
    <cfRule type="cellIs" dxfId="1679" priority="1922" stopIfTrue="1" operator="equal">
      <formula>"Adjustment to Income/Expense/Rate Base:"</formula>
    </cfRule>
  </conditionalFormatting>
  <conditionalFormatting sqref="B1727">
    <cfRule type="cellIs" dxfId="1678" priority="1921" stopIfTrue="1" operator="equal">
      <formula>"Adjustment to Income/Expense/Rate Base:"</formula>
    </cfRule>
  </conditionalFormatting>
  <conditionalFormatting sqref="B1739">
    <cfRule type="cellIs" dxfId="1677" priority="1920" stopIfTrue="1" operator="equal">
      <formula>"Adjustment to Income/Expense/Rate Base:"</formula>
    </cfRule>
  </conditionalFormatting>
  <conditionalFormatting sqref="B1738">
    <cfRule type="cellIs" dxfId="1676" priority="1919" stopIfTrue="1" operator="equal">
      <formula>"Adjustment to Income/Expense/Rate Base:"</formula>
    </cfRule>
  </conditionalFormatting>
  <conditionalFormatting sqref="B1729">
    <cfRule type="cellIs" dxfId="1675" priority="1918" stopIfTrue="1" operator="equal">
      <formula>"Adjustment to Income/Expense/Rate Base:"</formula>
    </cfRule>
  </conditionalFormatting>
  <conditionalFormatting sqref="B1727">
    <cfRule type="cellIs" dxfId="1674" priority="1917" stopIfTrue="1" operator="equal">
      <formula>"Adjustment to Income/Expense/Rate Base:"</formula>
    </cfRule>
  </conditionalFormatting>
  <conditionalFormatting sqref="B1739">
    <cfRule type="cellIs" dxfId="1673" priority="1916" stopIfTrue="1" operator="equal">
      <formula>"Adjustment to Income/Expense/Rate Base:"</formula>
    </cfRule>
  </conditionalFormatting>
  <conditionalFormatting sqref="B1738">
    <cfRule type="cellIs" dxfId="1672" priority="1915" stopIfTrue="1" operator="equal">
      <formula>"Adjustment to Income/Expense/Rate Base:"</formula>
    </cfRule>
  </conditionalFormatting>
  <conditionalFormatting sqref="B1730">
    <cfRule type="cellIs" dxfId="1671" priority="1914" stopIfTrue="1" operator="equal">
      <formula>"Adjustment to Income/Expense/Rate Base:"</formula>
    </cfRule>
  </conditionalFormatting>
  <conditionalFormatting sqref="B1728">
    <cfRule type="cellIs" dxfId="1670" priority="1913" stopIfTrue="1" operator="equal">
      <formula>"Adjustment to Income/Expense/Rate Base:"</formula>
    </cfRule>
  </conditionalFormatting>
  <conditionalFormatting sqref="B1740">
    <cfRule type="cellIs" dxfId="1669" priority="1912" stopIfTrue="1" operator="equal">
      <formula>"Adjustment to Income/Expense/Rate Base:"</formula>
    </cfRule>
  </conditionalFormatting>
  <conditionalFormatting sqref="B1739">
    <cfRule type="cellIs" dxfId="1668" priority="1911" stopIfTrue="1" operator="equal">
      <formula>"Adjustment to Income/Expense/Rate Base:"</formula>
    </cfRule>
  </conditionalFormatting>
  <conditionalFormatting sqref="B1737">
    <cfRule type="cellIs" dxfId="1667" priority="1910" stopIfTrue="1" operator="equal">
      <formula>"Adjustment to Income/Expense/Rate Base:"</formula>
    </cfRule>
  </conditionalFormatting>
  <conditionalFormatting sqref="B1736">
    <cfRule type="cellIs" dxfId="1666" priority="1909" stopIfTrue="1" operator="equal">
      <formula>"Adjustment to Income/Expense/Rate Base:"</formula>
    </cfRule>
  </conditionalFormatting>
  <conditionalFormatting sqref="B1738">
    <cfRule type="cellIs" dxfId="1665" priority="1908" stopIfTrue="1" operator="equal">
      <formula>"Adjustment to Income/Expense/Rate Base:"</formula>
    </cfRule>
  </conditionalFormatting>
  <conditionalFormatting sqref="B1737">
    <cfRule type="cellIs" dxfId="1664" priority="1907" stopIfTrue="1" operator="equal">
      <formula>"Adjustment to Income/Expense/Rate Base:"</formula>
    </cfRule>
  </conditionalFormatting>
  <conditionalFormatting sqref="B1738">
    <cfRule type="cellIs" dxfId="1663" priority="1906" stopIfTrue="1" operator="equal">
      <formula>"Adjustment to Income/Expense/Rate Base:"</formula>
    </cfRule>
  </conditionalFormatting>
  <conditionalFormatting sqref="B1737">
    <cfRule type="cellIs" dxfId="1662" priority="1905" stopIfTrue="1" operator="equal">
      <formula>"Adjustment to Income/Expense/Rate Base:"</formula>
    </cfRule>
  </conditionalFormatting>
  <conditionalFormatting sqref="B1739">
    <cfRule type="cellIs" dxfId="1661" priority="1904" stopIfTrue="1" operator="equal">
      <formula>"Adjustment to Income/Expense/Rate Base:"</formula>
    </cfRule>
  </conditionalFormatting>
  <conditionalFormatting sqref="B1738">
    <cfRule type="cellIs" dxfId="1660" priority="1903" stopIfTrue="1" operator="equal">
      <formula>"Adjustment to Income/Expense/Rate Base:"</formula>
    </cfRule>
  </conditionalFormatting>
  <conditionalFormatting sqref="B1739">
    <cfRule type="cellIs" dxfId="1659" priority="1902" stopIfTrue="1" operator="equal">
      <formula>"Adjustment to Income/Expense/Rate Base:"</formula>
    </cfRule>
  </conditionalFormatting>
  <conditionalFormatting sqref="B1738">
    <cfRule type="cellIs" dxfId="1658" priority="1901" stopIfTrue="1" operator="equal">
      <formula>"Adjustment to Income/Expense/Rate Base:"</formula>
    </cfRule>
  </conditionalFormatting>
  <conditionalFormatting sqref="B1740">
    <cfRule type="cellIs" dxfId="1657" priority="1900" stopIfTrue="1" operator="equal">
      <formula>"Adjustment to Income/Expense/Rate Base:"</formula>
    </cfRule>
  </conditionalFormatting>
  <conditionalFormatting sqref="B1739">
    <cfRule type="cellIs" dxfId="1656" priority="1899" stopIfTrue="1" operator="equal">
      <formula>"Adjustment to Income/Expense/Rate Base:"</formula>
    </cfRule>
  </conditionalFormatting>
  <conditionalFormatting sqref="B1740">
    <cfRule type="cellIs" dxfId="1655" priority="1898" stopIfTrue="1" operator="equal">
      <formula>"Adjustment to Income/Expense/Rate Base:"</formula>
    </cfRule>
  </conditionalFormatting>
  <conditionalFormatting sqref="B1739">
    <cfRule type="cellIs" dxfId="1654" priority="1897" stopIfTrue="1" operator="equal">
      <formula>"Adjustment to Income/Expense/Rate Base:"</formula>
    </cfRule>
  </conditionalFormatting>
  <conditionalFormatting sqref="B1741">
    <cfRule type="cellIs" dxfId="1653" priority="1896" stopIfTrue="1" operator="equal">
      <formula>"Adjustment to Income/Expense/Rate Base:"</formula>
    </cfRule>
  </conditionalFormatting>
  <conditionalFormatting sqref="B1740">
    <cfRule type="cellIs" dxfId="1652" priority="1895" stopIfTrue="1" operator="equal">
      <formula>"Adjustment to Income/Expense/Rate Base:"</formula>
    </cfRule>
  </conditionalFormatting>
  <conditionalFormatting sqref="B1738">
    <cfRule type="cellIs" dxfId="1651" priority="1894" stopIfTrue="1" operator="equal">
      <formula>"Adjustment to Income/Expense/Rate Base:"</formula>
    </cfRule>
  </conditionalFormatting>
  <conditionalFormatting sqref="B1737">
    <cfRule type="cellIs" dxfId="1650" priority="1893" stopIfTrue="1" operator="equal">
      <formula>"Adjustment to Income/Expense/Rate Base:"</formula>
    </cfRule>
  </conditionalFormatting>
  <conditionalFormatting sqref="B1739">
    <cfRule type="cellIs" dxfId="1649" priority="1892" stopIfTrue="1" operator="equal">
      <formula>"Adjustment to Income/Expense/Rate Base:"</formula>
    </cfRule>
  </conditionalFormatting>
  <conditionalFormatting sqref="B1738">
    <cfRule type="cellIs" dxfId="1648" priority="1891" stopIfTrue="1" operator="equal">
      <formula>"Adjustment to Income/Expense/Rate Base:"</formula>
    </cfRule>
  </conditionalFormatting>
  <conditionalFormatting sqref="B1739">
    <cfRule type="cellIs" dxfId="1647" priority="1890" stopIfTrue="1" operator="equal">
      <formula>"Adjustment to Income/Expense/Rate Base:"</formula>
    </cfRule>
  </conditionalFormatting>
  <conditionalFormatting sqref="B1738">
    <cfRule type="cellIs" dxfId="1646" priority="1889" stopIfTrue="1" operator="equal">
      <formula>"Adjustment to Income/Expense/Rate Base:"</formula>
    </cfRule>
  </conditionalFormatting>
  <conditionalFormatting sqref="B1740">
    <cfRule type="cellIs" dxfId="1645" priority="1888" stopIfTrue="1" operator="equal">
      <formula>"Adjustment to Income/Expense/Rate Base:"</formula>
    </cfRule>
  </conditionalFormatting>
  <conditionalFormatting sqref="B1739">
    <cfRule type="cellIs" dxfId="1644" priority="1887" stopIfTrue="1" operator="equal">
      <formula>"Adjustment to Income/Expense/Rate Base:"</formula>
    </cfRule>
  </conditionalFormatting>
  <conditionalFormatting sqref="B1740">
    <cfRule type="cellIs" dxfId="1643" priority="1886" stopIfTrue="1" operator="equal">
      <formula>"Adjustment to Income/Expense/Rate Base:"</formula>
    </cfRule>
  </conditionalFormatting>
  <conditionalFormatting sqref="B1739">
    <cfRule type="cellIs" dxfId="1642" priority="1885" stopIfTrue="1" operator="equal">
      <formula>"Adjustment to Income/Expense/Rate Base:"</formula>
    </cfRule>
  </conditionalFormatting>
  <conditionalFormatting sqref="B1741">
    <cfRule type="cellIs" dxfId="1641" priority="1884" stopIfTrue="1" operator="equal">
      <formula>"Adjustment to Income/Expense/Rate Base:"</formula>
    </cfRule>
  </conditionalFormatting>
  <conditionalFormatting sqref="B1740">
    <cfRule type="cellIs" dxfId="1640" priority="1883" stopIfTrue="1" operator="equal">
      <formula>"Adjustment to Income/Expense/Rate Base:"</formula>
    </cfRule>
  </conditionalFormatting>
  <conditionalFormatting sqref="B1741">
    <cfRule type="cellIs" dxfId="1639" priority="1882" stopIfTrue="1" operator="equal">
      <formula>"Adjustment to Income/Expense/Rate Base:"</formula>
    </cfRule>
  </conditionalFormatting>
  <conditionalFormatting sqref="B1740">
    <cfRule type="cellIs" dxfId="1638" priority="1881" stopIfTrue="1" operator="equal">
      <formula>"Adjustment to Income/Expense/Rate Base:"</formula>
    </cfRule>
  </conditionalFormatting>
  <conditionalFormatting sqref="B1742">
    <cfRule type="cellIs" dxfId="1637" priority="1880" stopIfTrue="1" operator="equal">
      <formula>"Adjustment to Income/Expense/Rate Base:"</formula>
    </cfRule>
  </conditionalFormatting>
  <conditionalFormatting sqref="B1741">
    <cfRule type="cellIs" dxfId="1636" priority="1879" stopIfTrue="1" operator="equal">
      <formula>"Adjustment to Income/Expense/Rate Base:"</formula>
    </cfRule>
  </conditionalFormatting>
  <conditionalFormatting sqref="B1744">
    <cfRule type="cellIs" dxfId="1635" priority="1878" stopIfTrue="1" operator="equal">
      <formula>"Adjustment to Income/Expense/Rate Base:"</formula>
    </cfRule>
  </conditionalFormatting>
  <conditionalFormatting sqref="B1739">
    <cfRule type="cellIs" dxfId="1634" priority="1877" stopIfTrue="1" operator="equal">
      <formula>"Adjustment to Income/Expense/Rate Base:"</formula>
    </cfRule>
  </conditionalFormatting>
  <conditionalFormatting sqref="B1739">
    <cfRule type="cellIs" dxfId="1633" priority="1876" stopIfTrue="1" operator="equal">
      <formula>"Adjustment to Income/Expense/Rate Base:"</formula>
    </cfRule>
  </conditionalFormatting>
  <conditionalFormatting sqref="B1740">
    <cfRule type="cellIs" dxfId="1632" priority="1875" stopIfTrue="1" operator="equal">
      <formula>"Adjustment to Income/Expense/Rate Base:"</formula>
    </cfRule>
  </conditionalFormatting>
  <conditionalFormatting sqref="B1739">
    <cfRule type="cellIs" dxfId="1631" priority="1874" stopIfTrue="1" operator="equal">
      <formula>"Adjustment to Income/Expense/Rate Base:"</formula>
    </cfRule>
  </conditionalFormatting>
  <conditionalFormatting sqref="B1739">
    <cfRule type="cellIs" dxfId="1630" priority="1873" stopIfTrue="1" operator="equal">
      <formula>"Adjustment to Income/Expense/Rate Base:"</formula>
    </cfRule>
  </conditionalFormatting>
  <conditionalFormatting sqref="B1739">
    <cfRule type="cellIs" dxfId="1629" priority="1872" stopIfTrue="1" operator="equal">
      <formula>"Adjustment to Income/Expense/Rate Base:"</formula>
    </cfRule>
  </conditionalFormatting>
  <conditionalFormatting sqref="B1740">
    <cfRule type="cellIs" dxfId="1628" priority="1871" stopIfTrue="1" operator="equal">
      <formula>"Adjustment to Income/Expense/Rate Base:"</formula>
    </cfRule>
  </conditionalFormatting>
  <conditionalFormatting sqref="B1739">
    <cfRule type="cellIs" dxfId="1627" priority="1870" stopIfTrue="1" operator="equal">
      <formula>"Adjustment to Income/Expense/Rate Base:"</formula>
    </cfRule>
  </conditionalFormatting>
  <conditionalFormatting sqref="B1740">
    <cfRule type="cellIs" dxfId="1626" priority="1869" stopIfTrue="1" operator="equal">
      <formula>"Adjustment to Income/Expense/Rate Base:"</formula>
    </cfRule>
  </conditionalFormatting>
  <conditionalFormatting sqref="B1739">
    <cfRule type="cellIs" dxfId="1625" priority="1868" stopIfTrue="1" operator="equal">
      <formula>"Adjustment to Income/Expense/Rate Base:"</formula>
    </cfRule>
  </conditionalFormatting>
  <conditionalFormatting sqref="B1741">
    <cfRule type="cellIs" dxfId="1624" priority="1867" stopIfTrue="1" operator="equal">
      <formula>"Adjustment to Income/Expense/Rate Base:"</formula>
    </cfRule>
  </conditionalFormatting>
  <conditionalFormatting sqref="B1740">
    <cfRule type="cellIs" dxfId="1623" priority="1866" stopIfTrue="1" operator="equal">
      <formula>"Adjustment to Income/Expense/Rate Base:"</formula>
    </cfRule>
  </conditionalFormatting>
  <conditionalFormatting sqref="B1739">
    <cfRule type="cellIs" dxfId="1622" priority="1865" stopIfTrue="1" operator="equal">
      <formula>"Adjustment to Income/Expense/Rate Base:"</formula>
    </cfRule>
  </conditionalFormatting>
  <conditionalFormatting sqref="B1739">
    <cfRule type="cellIs" dxfId="1621" priority="1864" stopIfTrue="1" operator="equal">
      <formula>"Adjustment to Income/Expense/Rate Base:"</formula>
    </cfRule>
  </conditionalFormatting>
  <conditionalFormatting sqref="B1740">
    <cfRule type="cellIs" dxfId="1620" priority="1863" stopIfTrue="1" operator="equal">
      <formula>"Adjustment to Income/Expense/Rate Base:"</formula>
    </cfRule>
  </conditionalFormatting>
  <conditionalFormatting sqref="B1739">
    <cfRule type="cellIs" dxfId="1619" priority="1862" stopIfTrue="1" operator="equal">
      <formula>"Adjustment to Income/Expense/Rate Base:"</formula>
    </cfRule>
  </conditionalFormatting>
  <conditionalFormatting sqref="B1740">
    <cfRule type="cellIs" dxfId="1618" priority="1861" stopIfTrue="1" operator="equal">
      <formula>"Adjustment to Income/Expense/Rate Base:"</formula>
    </cfRule>
  </conditionalFormatting>
  <conditionalFormatting sqref="B1739">
    <cfRule type="cellIs" dxfId="1617" priority="1860" stopIfTrue="1" operator="equal">
      <formula>"Adjustment to Income/Expense/Rate Base:"</formula>
    </cfRule>
  </conditionalFormatting>
  <conditionalFormatting sqref="B1741">
    <cfRule type="cellIs" dxfId="1616" priority="1859" stopIfTrue="1" operator="equal">
      <formula>"Adjustment to Income/Expense/Rate Base:"</formula>
    </cfRule>
  </conditionalFormatting>
  <conditionalFormatting sqref="B1740">
    <cfRule type="cellIs" dxfId="1615" priority="1858" stopIfTrue="1" operator="equal">
      <formula>"Adjustment to Income/Expense/Rate Base:"</formula>
    </cfRule>
  </conditionalFormatting>
  <conditionalFormatting sqref="B1741">
    <cfRule type="cellIs" dxfId="1614" priority="1857" stopIfTrue="1" operator="equal">
      <formula>"Adjustment to Income/Expense/Rate Base:"</formula>
    </cfRule>
  </conditionalFormatting>
  <conditionalFormatting sqref="B1740">
    <cfRule type="cellIs" dxfId="1613" priority="1856" stopIfTrue="1" operator="equal">
      <formula>"Adjustment to Income/Expense/Rate Base:"</formula>
    </cfRule>
  </conditionalFormatting>
  <conditionalFormatting sqref="B1742">
    <cfRule type="cellIs" dxfId="1612" priority="1855" stopIfTrue="1" operator="equal">
      <formula>"Adjustment to Income/Expense/Rate Base:"</formula>
    </cfRule>
  </conditionalFormatting>
  <conditionalFormatting sqref="B1741">
    <cfRule type="cellIs" dxfId="1611" priority="1854" stopIfTrue="1" operator="equal">
      <formula>"Adjustment to Income/Expense/Rate Base:"</formula>
    </cfRule>
  </conditionalFormatting>
  <conditionalFormatting sqref="B1739">
    <cfRule type="cellIs" dxfId="1610" priority="1853" stopIfTrue="1" operator="equal">
      <formula>"Adjustment to Income/Expense/Rate Base:"</formula>
    </cfRule>
  </conditionalFormatting>
  <conditionalFormatting sqref="B1740">
    <cfRule type="cellIs" dxfId="1609" priority="1852" stopIfTrue="1" operator="equal">
      <formula>"Adjustment to Income/Expense/Rate Base:"</formula>
    </cfRule>
  </conditionalFormatting>
  <conditionalFormatting sqref="B1739">
    <cfRule type="cellIs" dxfId="1608" priority="1851" stopIfTrue="1" operator="equal">
      <formula>"Adjustment to Income/Expense/Rate Base:"</formula>
    </cfRule>
  </conditionalFormatting>
  <conditionalFormatting sqref="B1740">
    <cfRule type="cellIs" dxfId="1607" priority="1850" stopIfTrue="1" operator="equal">
      <formula>"Adjustment to Income/Expense/Rate Base:"</formula>
    </cfRule>
  </conditionalFormatting>
  <conditionalFormatting sqref="B1739">
    <cfRule type="cellIs" dxfId="1606" priority="1849" stopIfTrue="1" operator="equal">
      <formula>"Adjustment to Income/Expense/Rate Base:"</formula>
    </cfRule>
  </conditionalFormatting>
  <conditionalFormatting sqref="B1741">
    <cfRule type="cellIs" dxfId="1605" priority="1848" stopIfTrue="1" operator="equal">
      <formula>"Adjustment to Income/Expense/Rate Base:"</formula>
    </cfRule>
  </conditionalFormatting>
  <conditionalFormatting sqref="B1740">
    <cfRule type="cellIs" dxfId="1604" priority="1847" stopIfTrue="1" operator="equal">
      <formula>"Adjustment to Income/Expense/Rate Base:"</formula>
    </cfRule>
  </conditionalFormatting>
  <conditionalFormatting sqref="B1741">
    <cfRule type="cellIs" dxfId="1603" priority="1846" stopIfTrue="1" operator="equal">
      <formula>"Adjustment to Income/Expense/Rate Base:"</formula>
    </cfRule>
  </conditionalFormatting>
  <conditionalFormatting sqref="B1740">
    <cfRule type="cellIs" dxfId="1602" priority="1845" stopIfTrue="1" operator="equal">
      <formula>"Adjustment to Income/Expense/Rate Base:"</formula>
    </cfRule>
  </conditionalFormatting>
  <conditionalFormatting sqref="B1742">
    <cfRule type="cellIs" dxfId="1601" priority="1844" stopIfTrue="1" operator="equal">
      <formula>"Adjustment to Income/Expense/Rate Base:"</formula>
    </cfRule>
  </conditionalFormatting>
  <conditionalFormatting sqref="B1741">
    <cfRule type="cellIs" dxfId="1600" priority="1843" stopIfTrue="1" operator="equal">
      <formula>"Adjustment to Income/Expense/Rate Base:"</formula>
    </cfRule>
  </conditionalFormatting>
  <conditionalFormatting sqref="B1742">
    <cfRule type="cellIs" dxfId="1599" priority="1842" stopIfTrue="1" operator="equal">
      <formula>"Adjustment to Income/Expense/Rate Base:"</formula>
    </cfRule>
  </conditionalFormatting>
  <conditionalFormatting sqref="B1741">
    <cfRule type="cellIs" dxfId="1598" priority="1841" stopIfTrue="1" operator="equal">
      <formula>"Adjustment to Income/Expense/Rate Base:"</formula>
    </cfRule>
  </conditionalFormatting>
  <conditionalFormatting sqref="B1743">
    <cfRule type="cellIs" dxfId="1597" priority="1840" stopIfTrue="1" operator="equal">
      <formula>"Adjustment to Income/Expense/Rate Base:"</formula>
    </cfRule>
  </conditionalFormatting>
  <conditionalFormatting sqref="B1742">
    <cfRule type="cellIs" dxfId="1596" priority="1839" stopIfTrue="1" operator="equal">
      <formula>"Adjustment to Income/Expense/Rate Base:"</formula>
    </cfRule>
  </conditionalFormatting>
  <conditionalFormatting sqref="B1739">
    <cfRule type="cellIs" dxfId="1595" priority="1837" stopIfTrue="1" operator="equal">
      <formula>"Adjustment to Income/Expense/Rate Base:"</formula>
    </cfRule>
  </conditionalFormatting>
  <conditionalFormatting sqref="B1739">
    <cfRule type="cellIs" dxfId="1594" priority="1836" stopIfTrue="1" operator="equal">
      <formula>"Adjustment to Income/Expense/Rate Base:"</formula>
    </cfRule>
  </conditionalFormatting>
  <conditionalFormatting sqref="B1739">
    <cfRule type="cellIs" dxfId="1593" priority="1835" stopIfTrue="1" operator="equal">
      <formula>"Adjustment to Income/Expense/Rate Base:"</formula>
    </cfRule>
  </conditionalFormatting>
  <conditionalFormatting sqref="B1740">
    <cfRule type="cellIs" dxfId="1592" priority="1834" stopIfTrue="1" operator="equal">
      <formula>"Adjustment to Income/Expense/Rate Base:"</formula>
    </cfRule>
  </conditionalFormatting>
  <conditionalFormatting sqref="B1739">
    <cfRule type="cellIs" dxfId="1591" priority="1833" stopIfTrue="1" operator="equal">
      <formula>"Adjustment to Income/Expense/Rate Base:"</formula>
    </cfRule>
  </conditionalFormatting>
  <conditionalFormatting sqref="B1739">
    <cfRule type="cellIs" dxfId="1590" priority="1832" stopIfTrue="1" operator="equal">
      <formula>"Adjustment to Income/Expense/Rate Base:"</formula>
    </cfRule>
  </conditionalFormatting>
  <conditionalFormatting sqref="B1739">
    <cfRule type="cellIs" dxfId="1589" priority="1831" stopIfTrue="1" operator="equal">
      <formula>"Adjustment to Income/Expense/Rate Base:"</formula>
    </cfRule>
  </conditionalFormatting>
  <conditionalFormatting sqref="B1740">
    <cfRule type="cellIs" dxfId="1588" priority="1830" stopIfTrue="1" operator="equal">
      <formula>"Adjustment to Income/Expense/Rate Base:"</formula>
    </cfRule>
  </conditionalFormatting>
  <conditionalFormatting sqref="B1739">
    <cfRule type="cellIs" dxfId="1587" priority="1829" stopIfTrue="1" operator="equal">
      <formula>"Adjustment to Income/Expense/Rate Base:"</formula>
    </cfRule>
  </conditionalFormatting>
  <conditionalFormatting sqref="B1740">
    <cfRule type="cellIs" dxfId="1586" priority="1828" stopIfTrue="1" operator="equal">
      <formula>"Adjustment to Income/Expense/Rate Base:"</formula>
    </cfRule>
  </conditionalFormatting>
  <conditionalFormatting sqref="B1739">
    <cfRule type="cellIs" dxfId="1585" priority="1827" stopIfTrue="1" operator="equal">
      <formula>"Adjustment to Income/Expense/Rate Base:"</formula>
    </cfRule>
  </conditionalFormatting>
  <conditionalFormatting sqref="B1741">
    <cfRule type="cellIs" dxfId="1584" priority="1826" stopIfTrue="1" operator="equal">
      <formula>"Adjustment to Income/Expense/Rate Base:"</formula>
    </cfRule>
  </conditionalFormatting>
  <conditionalFormatting sqref="B1740">
    <cfRule type="cellIs" dxfId="1583" priority="1825" stopIfTrue="1" operator="equal">
      <formula>"Adjustment to Income/Expense/Rate Base:"</formula>
    </cfRule>
  </conditionalFormatting>
  <conditionalFormatting sqref="B1743">
    <cfRule type="cellIs" dxfId="1582" priority="1824" stopIfTrue="1" operator="equal">
      <formula>"Adjustment to Income/Expense/Rate Base:"</formula>
    </cfRule>
  </conditionalFormatting>
  <conditionalFormatting sqref="B1716">
    <cfRule type="cellIs" dxfId="1581" priority="1823" stopIfTrue="1" operator="equal">
      <formula>"Title"</formula>
    </cfRule>
  </conditionalFormatting>
  <conditionalFormatting sqref="B1728">
    <cfRule type="cellIs" dxfId="1580" priority="1822" stopIfTrue="1" operator="equal">
      <formula>"Adjustment to Income/Expense/Rate Base:"</formula>
    </cfRule>
  </conditionalFormatting>
  <conditionalFormatting sqref="B1726">
    <cfRule type="cellIs" dxfId="1579" priority="1821" stopIfTrue="1" operator="equal">
      <formula>"Adjustment to Income/Expense/Rate Base:"</formula>
    </cfRule>
  </conditionalFormatting>
  <conditionalFormatting sqref="B1738">
    <cfRule type="cellIs" dxfId="1578" priority="1820" stopIfTrue="1" operator="equal">
      <formula>"Adjustment to Income/Expense/Rate Base:"</formula>
    </cfRule>
  </conditionalFormatting>
  <conditionalFormatting sqref="B1737">
    <cfRule type="cellIs" dxfId="1577" priority="1819" stopIfTrue="1" operator="equal">
      <formula>"Adjustment to Income/Expense/Rate Base:"</formula>
    </cfRule>
  </conditionalFormatting>
  <conditionalFormatting sqref="B1729">
    <cfRule type="cellIs" dxfId="1576" priority="1818" stopIfTrue="1" operator="equal">
      <formula>"Adjustment to Income/Expense/Rate Base:"</formula>
    </cfRule>
  </conditionalFormatting>
  <conditionalFormatting sqref="B1727">
    <cfRule type="cellIs" dxfId="1575" priority="1817" stopIfTrue="1" operator="equal">
      <formula>"Adjustment to Income/Expense/Rate Base:"</formula>
    </cfRule>
  </conditionalFormatting>
  <conditionalFormatting sqref="B1739">
    <cfRule type="cellIs" dxfId="1574" priority="1816" stopIfTrue="1" operator="equal">
      <formula>"Adjustment to Income/Expense/Rate Base:"</formula>
    </cfRule>
  </conditionalFormatting>
  <conditionalFormatting sqref="B1738">
    <cfRule type="cellIs" dxfId="1573" priority="1815" stopIfTrue="1" operator="equal">
      <formula>"Adjustment to Income/Expense/Rate Base:"</formula>
    </cfRule>
  </conditionalFormatting>
  <conditionalFormatting sqref="B1729">
    <cfRule type="cellIs" dxfId="1572" priority="1814" stopIfTrue="1" operator="equal">
      <formula>"Adjustment to Income/Expense/Rate Base:"</formula>
    </cfRule>
  </conditionalFormatting>
  <conditionalFormatting sqref="B1727">
    <cfRule type="cellIs" dxfId="1571" priority="1813" stopIfTrue="1" operator="equal">
      <formula>"Adjustment to Income/Expense/Rate Base:"</formula>
    </cfRule>
  </conditionalFormatting>
  <conditionalFormatting sqref="B1739">
    <cfRule type="cellIs" dxfId="1570" priority="1812" stopIfTrue="1" operator="equal">
      <formula>"Adjustment to Income/Expense/Rate Base:"</formula>
    </cfRule>
  </conditionalFormatting>
  <conditionalFormatting sqref="B1738">
    <cfRule type="cellIs" dxfId="1569" priority="1811" stopIfTrue="1" operator="equal">
      <formula>"Adjustment to Income/Expense/Rate Base:"</formula>
    </cfRule>
  </conditionalFormatting>
  <conditionalFormatting sqref="B1730">
    <cfRule type="cellIs" dxfId="1568" priority="1810" stopIfTrue="1" operator="equal">
      <formula>"Adjustment to Income/Expense/Rate Base:"</formula>
    </cfRule>
  </conditionalFormatting>
  <conditionalFormatting sqref="B1728">
    <cfRule type="cellIs" dxfId="1567" priority="1809" stopIfTrue="1" operator="equal">
      <formula>"Adjustment to Income/Expense/Rate Base:"</formula>
    </cfRule>
  </conditionalFormatting>
  <conditionalFormatting sqref="B1740">
    <cfRule type="cellIs" dxfId="1566" priority="1808" stopIfTrue="1" operator="equal">
      <formula>"Adjustment to Income/Expense/Rate Base:"</formula>
    </cfRule>
  </conditionalFormatting>
  <conditionalFormatting sqref="B1739">
    <cfRule type="cellIs" dxfId="1565" priority="1807" stopIfTrue="1" operator="equal">
      <formula>"Adjustment to Income/Expense/Rate Base:"</formula>
    </cfRule>
  </conditionalFormatting>
  <conditionalFormatting sqref="B1730">
    <cfRule type="cellIs" dxfId="1564" priority="1806" stopIfTrue="1" operator="equal">
      <formula>"Adjustment to Income/Expense/Rate Base:"</formula>
    </cfRule>
  </conditionalFormatting>
  <conditionalFormatting sqref="B1728">
    <cfRule type="cellIs" dxfId="1563" priority="1805" stopIfTrue="1" operator="equal">
      <formula>"Adjustment to Income/Expense/Rate Base:"</formula>
    </cfRule>
  </conditionalFormatting>
  <conditionalFormatting sqref="B1740">
    <cfRule type="cellIs" dxfId="1562" priority="1804" stopIfTrue="1" operator="equal">
      <formula>"Adjustment to Income/Expense/Rate Base:"</formula>
    </cfRule>
  </conditionalFormatting>
  <conditionalFormatting sqref="B1739">
    <cfRule type="cellIs" dxfId="1561" priority="1803" stopIfTrue="1" operator="equal">
      <formula>"Adjustment to Income/Expense/Rate Base:"</formula>
    </cfRule>
  </conditionalFormatting>
  <conditionalFormatting sqref="B1731">
    <cfRule type="cellIs" dxfId="1560" priority="1802" stopIfTrue="1" operator="equal">
      <formula>"Adjustment to Income/Expense/Rate Base:"</formula>
    </cfRule>
  </conditionalFormatting>
  <conditionalFormatting sqref="B1729">
    <cfRule type="cellIs" dxfId="1559" priority="1801" stopIfTrue="1" operator="equal">
      <formula>"Adjustment to Income/Expense/Rate Base:"</formula>
    </cfRule>
  </conditionalFormatting>
  <conditionalFormatting sqref="B1741">
    <cfRule type="cellIs" dxfId="1558" priority="1800" stopIfTrue="1" operator="equal">
      <formula>"Adjustment to Income/Expense/Rate Base:"</formula>
    </cfRule>
  </conditionalFormatting>
  <conditionalFormatting sqref="B1740">
    <cfRule type="cellIs" dxfId="1557" priority="1799" stopIfTrue="1" operator="equal">
      <formula>"Adjustment to Income/Expense/Rate Base:"</formula>
    </cfRule>
  </conditionalFormatting>
  <conditionalFormatting sqref="B1731">
    <cfRule type="cellIs" dxfId="1556" priority="1798" stopIfTrue="1" operator="equal">
      <formula>"Adjustment to Income/Expense/Rate Base:"</formula>
    </cfRule>
  </conditionalFormatting>
  <conditionalFormatting sqref="B1729">
    <cfRule type="cellIs" dxfId="1555" priority="1797" stopIfTrue="1" operator="equal">
      <formula>"Adjustment to Income/Expense/Rate Base:"</formula>
    </cfRule>
  </conditionalFormatting>
  <conditionalFormatting sqref="B1741">
    <cfRule type="cellIs" dxfId="1554" priority="1796" stopIfTrue="1" operator="equal">
      <formula>"Adjustment to Income/Expense/Rate Base:"</formula>
    </cfRule>
  </conditionalFormatting>
  <conditionalFormatting sqref="B1740">
    <cfRule type="cellIs" dxfId="1553" priority="1795" stopIfTrue="1" operator="equal">
      <formula>"Adjustment to Income/Expense/Rate Base:"</formula>
    </cfRule>
  </conditionalFormatting>
  <conditionalFormatting sqref="B1732">
    <cfRule type="cellIs" dxfId="1552" priority="1794" stopIfTrue="1" operator="equal">
      <formula>"Adjustment to Income/Expense/Rate Base:"</formula>
    </cfRule>
  </conditionalFormatting>
  <conditionalFormatting sqref="B1730">
    <cfRule type="cellIs" dxfId="1551" priority="1793" stopIfTrue="1" operator="equal">
      <formula>"Adjustment to Income/Expense/Rate Base:"</formula>
    </cfRule>
  </conditionalFormatting>
  <conditionalFormatting sqref="B1742">
    <cfRule type="cellIs" dxfId="1550" priority="1792" stopIfTrue="1" operator="equal">
      <formula>"Adjustment to Income/Expense/Rate Base:"</formula>
    </cfRule>
  </conditionalFormatting>
  <conditionalFormatting sqref="B1741">
    <cfRule type="cellIs" dxfId="1549" priority="1791" stopIfTrue="1" operator="equal">
      <formula>"Adjustment to Income/Expense/Rate Base:"</formula>
    </cfRule>
  </conditionalFormatting>
  <conditionalFormatting sqref="B1729">
    <cfRule type="cellIs" dxfId="1548" priority="1790" stopIfTrue="1" operator="equal">
      <formula>"Adjustment to Income/Expense/Rate Base:"</formula>
    </cfRule>
  </conditionalFormatting>
  <conditionalFormatting sqref="B1727">
    <cfRule type="cellIs" dxfId="1547" priority="1789" stopIfTrue="1" operator="equal">
      <formula>"Adjustment to Income/Expense/Rate Base:"</formula>
    </cfRule>
  </conditionalFormatting>
  <conditionalFormatting sqref="B1739">
    <cfRule type="cellIs" dxfId="1546" priority="1788" stopIfTrue="1" operator="equal">
      <formula>"Adjustment to Income/Expense/Rate Base:"</formula>
    </cfRule>
  </conditionalFormatting>
  <conditionalFormatting sqref="B1738">
    <cfRule type="cellIs" dxfId="1545" priority="1787" stopIfTrue="1" operator="equal">
      <formula>"Adjustment to Income/Expense/Rate Base:"</formula>
    </cfRule>
  </conditionalFormatting>
  <conditionalFormatting sqref="B1730">
    <cfRule type="cellIs" dxfId="1544" priority="1786" stopIfTrue="1" operator="equal">
      <formula>"Adjustment to Income/Expense/Rate Base:"</formula>
    </cfRule>
  </conditionalFormatting>
  <conditionalFormatting sqref="B1728">
    <cfRule type="cellIs" dxfId="1543" priority="1785" stopIfTrue="1" operator="equal">
      <formula>"Adjustment to Income/Expense/Rate Base:"</formula>
    </cfRule>
  </conditionalFormatting>
  <conditionalFormatting sqref="B1740">
    <cfRule type="cellIs" dxfId="1542" priority="1784" stopIfTrue="1" operator="equal">
      <formula>"Adjustment to Income/Expense/Rate Base:"</formula>
    </cfRule>
  </conditionalFormatting>
  <conditionalFormatting sqref="B1739">
    <cfRule type="cellIs" dxfId="1541" priority="1783" stopIfTrue="1" operator="equal">
      <formula>"Adjustment to Income/Expense/Rate Base:"</formula>
    </cfRule>
  </conditionalFormatting>
  <conditionalFormatting sqref="B1730">
    <cfRule type="cellIs" dxfId="1540" priority="1782" stopIfTrue="1" operator="equal">
      <formula>"Adjustment to Income/Expense/Rate Base:"</formula>
    </cfRule>
  </conditionalFormatting>
  <conditionalFormatting sqref="B1728">
    <cfRule type="cellIs" dxfId="1539" priority="1781" stopIfTrue="1" operator="equal">
      <formula>"Adjustment to Income/Expense/Rate Base:"</formula>
    </cfRule>
  </conditionalFormatting>
  <conditionalFormatting sqref="B1740">
    <cfRule type="cellIs" dxfId="1538" priority="1780" stopIfTrue="1" operator="equal">
      <formula>"Adjustment to Income/Expense/Rate Base:"</formula>
    </cfRule>
  </conditionalFormatting>
  <conditionalFormatting sqref="B1739">
    <cfRule type="cellIs" dxfId="1537" priority="1779" stopIfTrue="1" operator="equal">
      <formula>"Adjustment to Income/Expense/Rate Base:"</formula>
    </cfRule>
  </conditionalFormatting>
  <conditionalFormatting sqref="B1731">
    <cfRule type="cellIs" dxfId="1536" priority="1778" stopIfTrue="1" operator="equal">
      <formula>"Adjustment to Income/Expense/Rate Base:"</formula>
    </cfRule>
  </conditionalFormatting>
  <conditionalFormatting sqref="B1729">
    <cfRule type="cellIs" dxfId="1535" priority="1777" stopIfTrue="1" operator="equal">
      <formula>"Adjustment to Income/Expense/Rate Base:"</formula>
    </cfRule>
  </conditionalFormatting>
  <conditionalFormatting sqref="B1741">
    <cfRule type="cellIs" dxfId="1534" priority="1776" stopIfTrue="1" operator="equal">
      <formula>"Adjustment to Income/Expense/Rate Base:"</formula>
    </cfRule>
  </conditionalFormatting>
  <conditionalFormatting sqref="B1740">
    <cfRule type="cellIs" dxfId="1533" priority="1775" stopIfTrue="1" operator="equal">
      <formula>"Adjustment to Income/Expense/Rate Base:"</formula>
    </cfRule>
  </conditionalFormatting>
  <conditionalFormatting sqref="B1731">
    <cfRule type="cellIs" dxfId="1532" priority="1774" stopIfTrue="1" operator="equal">
      <formula>"Adjustment to Income/Expense/Rate Base:"</formula>
    </cfRule>
  </conditionalFormatting>
  <conditionalFormatting sqref="B1729">
    <cfRule type="cellIs" dxfId="1531" priority="1773" stopIfTrue="1" operator="equal">
      <formula>"Adjustment to Income/Expense/Rate Base:"</formula>
    </cfRule>
  </conditionalFormatting>
  <conditionalFormatting sqref="B1741">
    <cfRule type="cellIs" dxfId="1530" priority="1772" stopIfTrue="1" operator="equal">
      <formula>"Adjustment to Income/Expense/Rate Base:"</formula>
    </cfRule>
  </conditionalFormatting>
  <conditionalFormatting sqref="B1740">
    <cfRule type="cellIs" dxfId="1529" priority="1771" stopIfTrue="1" operator="equal">
      <formula>"Adjustment to Income/Expense/Rate Base:"</formula>
    </cfRule>
  </conditionalFormatting>
  <conditionalFormatting sqref="B1732">
    <cfRule type="cellIs" dxfId="1528" priority="1770" stopIfTrue="1" operator="equal">
      <formula>"Adjustment to Income/Expense/Rate Base:"</formula>
    </cfRule>
  </conditionalFormatting>
  <conditionalFormatting sqref="B1730">
    <cfRule type="cellIs" dxfId="1527" priority="1769" stopIfTrue="1" operator="equal">
      <formula>"Adjustment to Income/Expense/Rate Base:"</formula>
    </cfRule>
  </conditionalFormatting>
  <conditionalFormatting sqref="B1742">
    <cfRule type="cellIs" dxfId="1526" priority="1768" stopIfTrue="1" operator="equal">
      <formula>"Adjustment to Income/Expense/Rate Base:"</formula>
    </cfRule>
  </conditionalFormatting>
  <conditionalFormatting sqref="B1741">
    <cfRule type="cellIs" dxfId="1525" priority="1767" stopIfTrue="1" operator="equal">
      <formula>"Adjustment to Income/Expense/Rate Base:"</formula>
    </cfRule>
  </conditionalFormatting>
  <conditionalFormatting sqref="B1732">
    <cfRule type="cellIs" dxfId="1524" priority="1766" stopIfTrue="1" operator="equal">
      <formula>"Adjustment to Income/Expense/Rate Base:"</formula>
    </cfRule>
  </conditionalFormatting>
  <conditionalFormatting sqref="B1730">
    <cfRule type="cellIs" dxfId="1523" priority="1765" stopIfTrue="1" operator="equal">
      <formula>"Adjustment to Income/Expense/Rate Base:"</formula>
    </cfRule>
  </conditionalFormatting>
  <conditionalFormatting sqref="B1742">
    <cfRule type="cellIs" dxfId="1522" priority="1764" stopIfTrue="1" operator="equal">
      <formula>"Adjustment to Income/Expense/Rate Base:"</formula>
    </cfRule>
  </conditionalFormatting>
  <conditionalFormatting sqref="B1741">
    <cfRule type="cellIs" dxfId="1521" priority="1763" stopIfTrue="1" operator="equal">
      <formula>"Adjustment to Income/Expense/Rate Base:"</formula>
    </cfRule>
  </conditionalFormatting>
  <conditionalFormatting sqref="B1733">
    <cfRule type="cellIs" dxfId="1520" priority="1762" stopIfTrue="1" operator="equal">
      <formula>"Adjustment to Income/Expense/Rate Base:"</formula>
    </cfRule>
  </conditionalFormatting>
  <conditionalFormatting sqref="B1731">
    <cfRule type="cellIs" dxfId="1519" priority="1761" stopIfTrue="1" operator="equal">
      <formula>"Adjustment to Income/Expense/Rate Base:"</formula>
    </cfRule>
  </conditionalFormatting>
  <conditionalFormatting sqref="B1743">
    <cfRule type="cellIs" dxfId="1518" priority="1760" stopIfTrue="1" operator="equal">
      <formula>"Adjustment to Income/Expense/Rate Base:"</formula>
    </cfRule>
  </conditionalFormatting>
  <conditionalFormatting sqref="B1742">
    <cfRule type="cellIs" dxfId="1517" priority="1759" stopIfTrue="1" operator="equal">
      <formula>"Adjustment to Income/Expense/Rate Base:"</formula>
    </cfRule>
  </conditionalFormatting>
  <conditionalFormatting sqref="B1740">
    <cfRule type="cellIs" dxfId="1516" priority="1758" stopIfTrue="1" operator="equal">
      <formula>"Adjustment to Income/Expense/Rate Base:"</formula>
    </cfRule>
  </conditionalFormatting>
  <conditionalFormatting sqref="B1739">
    <cfRule type="cellIs" dxfId="1515" priority="1757" stopIfTrue="1" operator="equal">
      <formula>"Adjustment to Income/Expense/Rate Base:"</formula>
    </cfRule>
  </conditionalFormatting>
  <conditionalFormatting sqref="B1741">
    <cfRule type="cellIs" dxfId="1514" priority="1756" stopIfTrue="1" operator="equal">
      <formula>"Adjustment to Income/Expense/Rate Base:"</formula>
    </cfRule>
  </conditionalFormatting>
  <conditionalFormatting sqref="B1740">
    <cfRule type="cellIs" dxfId="1513" priority="1755" stopIfTrue="1" operator="equal">
      <formula>"Adjustment to Income/Expense/Rate Base:"</formula>
    </cfRule>
  </conditionalFormatting>
  <conditionalFormatting sqref="B1741">
    <cfRule type="cellIs" dxfId="1512" priority="1754" stopIfTrue="1" operator="equal">
      <formula>"Adjustment to Income/Expense/Rate Base:"</formula>
    </cfRule>
  </conditionalFormatting>
  <conditionalFormatting sqref="B1740">
    <cfRule type="cellIs" dxfId="1511" priority="1753" stopIfTrue="1" operator="equal">
      <formula>"Adjustment to Income/Expense/Rate Base:"</formula>
    </cfRule>
  </conditionalFormatting>
  <conditionalFormatting sqref="B1742">
    <cfRule type="cellIs" dxfId="1510" priority="1752" stopIfTrue="1" operator="equal">
      <formula>"Adjustment to Income/Expense/Rate Base:"</formula>
    </cfRule>
  </conditionalFormatting>
  <conditionalFormatting sqref="B1741">
    <cfRule type="cellIs" dxfId="1509" priority="1751" stopIfTrue="1" operator="equal">
      <formula>"Adjustment to Income/Expense/Rate Base:"</formula>
    </cfRule>
  </conditionalFormatting>
  <conditionalFormatting sqref="B1742">
    <cfRule type="cellIs" dxfId="1508" priority="1750" stopIfTrue="1" operator="equal">
      <formula>"Adjustment to Income/Expense/Rate Base:"</formula>
    </cfRule>
  </conditionalFormatting>
  <conditionalFormatting sqref="B1741">
    <cfRule type="cellIs" dxfId="1507" priority="1749" stopIfTrue="1" operator="equal">
      <formula>"Adjustment to Income/Expense/Rate Base:"</formula>
    </cfRule>
  </conditionalFormatting>
  <conditionalFormatting sqref="B1743">
    <cfRule type="cellIs" dxfId="1506" priority="1748" stopIfTrue="1" operator="equal">
      <formula>"Adjustment to Income/Expense/Rate Base:"</formula>
    </cfRule>
  </conditionalFormatting>
  <conditionalFormatting sqref="B1742">
    <cfRule type="cellIs" dxfId="1505" priority="1747" stopIfTrue="1" operator="equal">
      <formula>"Adjustment to Income/Expense/Rate Base:"</formula>
    </cfRule>
  </conditionalFormatting>
  <conditionalFormatting sqref="B1743">
    <cfRule type="cellIs" dxfId="1504" priority="1746" stopIfTrue="1" operator="equal">
      <formula>"Adjustment to Income/Expense/Rate Base:"</formula>
    </cfRule>
  </conditionalFormatting>
  <conditionalFormatting sqref="B1742">
    <cfRule type="cellIs" dxfId="1503" priority="1745" stopIfTrue="1" operator="equal">
      <formula>"Adjustment to Income/Expense/Rate Base:"</formula>
    </cfRule>
  </conditionalFormatting>
  <conditionalFormatting sqref="B1744">
    <cfRule type="cellIs" dxfId="1502" priority="1744" stopIfTrue="1" operator="equal">
      <formula>"Adjustment to Income/Expense/Rate Base:"</formula>
    </cfRule>
  </conditionalFormatting>
  <conditionalFormatting sqref="B1743">
    <cfRule type="cellIs" dxfId="1501" priority="1743" stopIfTrue="1" operator="equal">
      <formula>"Adjustment to Income/Expense/Rate Base:"</formula>
    </cfRule>
  </conditionalFormatting>
  <conditionalFormatting sqref="B1741">
    <cfRule type="cellIs" dxfId="1500" priority="1742" stopIfTrue="1" operator="equal">
      <formula>"Adjustment to Income/Expense/Rate Base:"</formula>
    </cfRule>
  </conditionalFormatting>
  <conditionalFormatting sqref="B1740">
    <cfRule type="cellIs" dxfId="1499" priority="1741" stopIfTrue="1" operator="equal">
      <formula>"Adjustment to Income/Expense/Rate Base:"</formula>
    </cfRule>
  </conditionalFormatting>
  <conditionalFormatting sqref="B1742">
    <cfRule type="cellIs" dxfId="1498" priority="1740" stopIfTrue="1" operator="equal">
      <formula>"Adjustment to Income/Expense/Rate Base:"</formula>
    </cfRule>
  </conditionalFormatting>
  <conditionalFormatting sqref="B1741">
    <cfRule type="cellIs" dxfId="1497" priority="1739" stopIfTrue="1" operator="equal">
      <formula>"Adjustment to Income/Expense/Rate Base:"</formula>
    </cfRule>
  </conditionalFormatting>
  <conditionalFormatting sqref="B1742">
    <cfRule type="cellIs" dxfId="1496" priority="1738" stopIfTrue="1" operator="equal">
      <formula>"Adjustment to Income/Expense/Rate Base:"</formula>
    </cfRule>
  </conditionalFormatting>
  <conditionalFormatting sqref="B1741">
    <cfRule type="cellIs" dxfId="1495" priority="1737" stopIfTrue="1" operator="equal">
      <formula>"Adjustment to Income/Expense/Rate Base:"</formula>
    </cfRule>
  </conditionalFormatting>
  <conditionalFormatting sqref="B1743">
    <cfRule type="cellIs" dxfId="1494" priority="1736" stopIfTrue="1" operator="equal">
      <formula>"Adjustment to Income/Expense/Rate Base:"</formula>
    </cfRule>
  </conditionalFormatting>
  <conditionalFormatting sqref="B1742">
    <cfRule type="cellIs" dxfId="1493" priority="1735" stopIfTrue="1" operator="equal">
      <formula>"Adjustment to Income/Expense/Rate Base:"</formula>
    </cfRule>
  </conditionalFormatting>
  <conditionalFormatting sqref="B1743">
    <cfRule type="cellIs" dxfId="1492" priority="1734" stopIfTrue="1" operator="equal">
      <formula>"Adjustment to Income/Expense/Rate Base:"</formula>
    </cfRule>
  </conditionalFormatting>
  <conditionalFormatting sqref="B1742">
    <cfRule type="cellIs" dxfId="1491" priority="1733" stopIfTrue="1" operator="equal">
      <formula>"Adjustment to Income/Expense/Rate Base:"</formula>
    </cfRule>
  </conditionalFormatting>
  <conditionalFormatting sqref="B1744">
    <cfRule type="cellIs" dxfId="1490" priority="1732" stopIfTrue="1" operator="equal">
      <formula>"Adjustment to Income/Expense/Rate Base:"</formula>
    </cfRule>
  </conditionalFormatting>
  <conditionalFormatting sqref="B1743">
    <cfRule type="cellIs" dxfId="1489" priority="1731" stopIfTrue="1" operator="equal">
      <formula>"Adjustment to Income/Expense/Rate Base:"</formula>
    </cfRule>
  </conditionalFormatting>
  <conditionalFormatting sqref="B1744">
    <cfRule type="cellIs" dxfId="1488" priority="1730" stopIfTrue="1" operator="equal">
      <formula>"Adjustment to Income/Expense/Rate Base:"</formula>
    </cfRule>
  </conditionalFormatting>
  <conditionalFormatting sqref="B1743">
    <cfRule type="cellIs" dxfId="1487" priority="1729" stopIfTrue="1" operator="equal">
      <formula>"Adjustment to Income/Expense/Rate Base:"</formula>
    </cfRule>
  </conditionalFormatting>
  <conditionalFormatting sqref="B1744">
    <cfRule type="cellIs" dxfId="1486" priority="1727" stopIfTrue="1" operator="equal">
      <formula>"Adjustment to Income/Expense/Rate Base:"</formula>
    </cfRule>
  </conditionalFormatting>
  <conditionalFormatting sqref="B1745">
    <cfRule type="cellIs" dxfId="1485" priority="1726" stopIfTrue="1" operator="equal">
      <formula>"Adjustment to Income/Expense/Rate Base:"</formula>
    </cfRule>
  </conditionalFormatting>
  <conditionalFormatting sqref="B1726">
    <cfRule type="cellIs" dxfId="1484" priority="1725" stopIfTrue="1" operator="equal">
      <formula>"Adjustment to Income/Expense/Rate Base:"</formula>
    </cfRule>
  </conditionalFormatting>
  <conditionalFormatting sqref="B1724">
    <cfRule type="cellIs" dxfId="1483" priority="1724" stopIfTrue="1" operator="equal">
      <formula>"Adjustment to Income/Expense/Rate Base:"</formula>
    </cfRule>
  </conditionalFormatting>
  <conditionalFormatting sqref="B1736">
    <cfRule type="cellIs" dxfId="1482" priority="1723" stopIfTrue="1" operator="equal">
      <formula>"Adjustment to Income/Expense/Rate Base:"</formula>
    </cfRule>
  </conditionalFormatting>
  <conditionalFormatting sqref="B1735">
    <cfRule type="cellIs" dxfId="1481" priority="1722" stopIfTrue="1" operator="equal">
      <formula>"Adjustment to Income/Expense/Rate Base:"</formula>
    </cfRule>
  </conditionalFormatting>
  <conditionalFormatting sqref="B1727">
    <cfRule type="cellIs" dxfId="1480" priority="1721" stopIfTrue="1" operator="equal">
      <formula>"Adjustment to Income/Expense/Rate Base:"</formula>
    </cfRule>
  </conditionalFormatting>
  <conditionalFormatting sqref="B1725">
    <cfRule type="cellIs" dxfId="1479" priority="1720" stopIfTrue="1" operator="equal">
      <formula>"Adjustment to Income/Expense/Rate Base:"</formula>
    </cfRule>
  </conditionalFormatting>
  <conditionalFormatting sqref="B1737">
    <cfRule type="cellIs" dxfId="1478" priority="1719" stopIfTrue="1" operator="equal">
      <formula>"Adjustment to Income/Expense/Rate Base:"</formula>
    </cfRule>
  </conditionalFormatting>
  <conditionalFormatting sqref="B1736">
    <cfRule type="cellIs" dxfId="1477" priority="1718" stopIfTrue="1" operator="equal">
      <formula>"Adjustment to Income/Expense/Rate Base:"</formula>
    </cfRule>
  </conditionalFormatting>
  <conditionalFormatting sqref="B1727">
    <cfRule type="cellIs" dxfId="1476" priority="1717" stopIfTrue="1" operator="equal">
      <formula>"Adjustment to Income/Expense/Rate Base:"</formula>
    </cfRule>
  </conditionalFormatting>
  <conditionalFormatting sqref="B1725">
    <cfRule type="cellIs" dxfId="1475" priority="1716" stopIfTrue="1" operator="equal">
      <formula>"Adjustment to Income/Expense/Rate Base:"</formula>
    </cfRule>
  </conditionalFormatting>
  <conditionalFormatting sqref="B1737">
    <cfRule type="cellIs" dxfId="1474" priority="1715" stopIfTrue="1" operator="equal">
      <formula>"Adjustment to Income/Expense/Rate Base:"</formula>
    </cfRule>
  </conditionalFormatting>
  <conditionalFormatting sqref="B1736">
    <cfRule type="cellIs" dxfId="1473" priority="1714" stopIfTrue="1" operator="equal">
      <formula>"Adjustment to Income/Expense/Rate Base:"</formula>
    </cfRule>
  </conditionalFormatting>
  <conditionalFormatting sqref="B1728">
    <cfRule type="cellIs" dxfId="1472" priority="1713" stopIfTrue="1" operator="equal">
      <formula>"Adjustment to Income/Expense/Rate Base:"</formula>
    </cfRule>
  </conditionalFormatting>
  <conditionalFormatting sqref="B1726">
    <cfRule type="cellIs" dxfId="1471" priority="1712" stopIfTrue="1" operator="equal">
      <formula>"Adjustment to Income/Expense/Rate Base:"</formula>
    </cfRule>
  </conditionalFormatting>
  <conditionalFormatting sqref="B1738">
    <cfRule type="cellIs" dxfId="1470" priority="1711" stopIfTrue="1" operator="equal">
      <formula>"Adjustment to Income/Expense/Rate Base:"</formula>
    </cfRule>
  </conditionalFormatting>
  <conditionalFormatting sqref="B1737">
    <cfRule type="cellIs" dxfId="1469" priority="1710" stopIfTrue="1" operator="equal">
      <formula>"Adjustment to Income/Expense/Rate Base:"</formula>
    </cfRule>
  </conditionalFormatting>
  <conditionalFormatting sqref="B1728">
    <cfRule type="cellIs" dxfId="1468" priority="1709" stopIfTrue="1" operator="equal">
      <formula>"Adjustment to Income/Expense/Rate Base:"</formula>
    </cfRule>
  </conditionalFormatting>
  <conditionalFormatting sqref="B1726">
    <cfRule type="cellIs" dxfId="1467" priority="1708" stopIfTrue="1" operator="equal">
      <formula>"Adjustment to Income/Expense/Rate Base:"</formula>
    </cfRule>
  </conditionalFormatting>
  <conditionalFormatting sqref="B1738">
    <cfRule type="cellIs" dxfId="1466" priority="1707" stopIfTrue="1" operator="equal">
      <formula>"Adjustment to Income/Expense/Rate Base:"</formula>
    </cfRule>
  </conditionalFormatting>
  <conditionalFormatting sqref="B1737">
    <cfRule type="cellIs" dxfId="1465" priority="1706" stopIfTrue="1" operator="equal">
      <formula>"Adjustment to Income/Expense/Rate Base:"</formula>
    </cfRule>
  </conditionalFormatting>
  <conditionalFormatting sqref="B1729">
    <cfRule type="cellIs" dxfId="1464" priority="1705" stopIfTrue="1" operator="equal">
      <formula>"Adjustment to Income/Expense/Rate Base:"</formula>
    </cfRule>
  </conditionalFormatting>
  <conditionalFormatting sqref="B1727">
    <cfRule type="cellIs" dxfId="1463" priority="1704" stopIfTrue="1" operator="equal">
      <formula>"Adjustment to Income/Expense/Rate Base:"</formula>
    </cfRule>
  </conditionalFormatting>
  <conditionalFormatting sqref="B1739">
    <cfRule type="cellIs" dxfId="1462" priority="1703" stopIfTrue="1" operator="equal">
      <formula>"Adjustment to Income/Expense/Rate Base:"</formula>
    </cfRule>
  </conditionalFormatting>
  <conditionalFormatting sqref="B1738">
    <cfRule type="cellIs" dxfId="1461" priority="1702" stopIfTrue="1" operator="equal">
      <formula>"Adjustment to Income/Expense/Rate Base:"</formula>
    </cfRule>
  </conditionalFormatting>
  <conditionalFormatting sqref="B1729">
    <cfRule type="cellIs" dxfId="1460" priority="1701" stopIfTrue="1" operator="equal">
      <formula>"Adjustment to Income/Expense/Rate Base:"</formula>
    </cfRule>
  </conditionalFormatting>
  <conditionalFormatting sqref="B1727">
    <cfRule type="cellIs" dxfId="1459" priority="1700" stopIfTrue="1" operator="equal">
      <formula>"Adjustment to Income/Expense/Rate Base:"</formula>
    </cfRule>
  </conditionalFormatting>
  <conditionalFormatting sqref="B1739">
    <cfRule type="cellIs" dxfId="1458" priority="1699" stopIfTrue="1" operator="equal">
      <formula>"Adjustment to Income/Expense/Rate Base:"</formula>
    </cfRule>
  </conditionalFormatting>
  <conditionalFormatting sqref="B1738">
    <cfRule type="cellIs" dxfId="1457" priority="1698" stopIfTrue="1" operator="equal">
      <formula>"Adjustment to Income/Expense/Rate Base:"</formula>
    </cfRule>
  </conditionalFormatting>
  <conditionalFormatting sqref="B1730">
    <cfRule type="cellIs" dxfId="1456" priority="1697" stopIfTrue="1" operator="equal">
      <formula>"Adjustment to Income/Expense/Rate Base:"</formula>
    </cfRule>
  </conditionalFormatting>
  <conditionalFormatting sqref="B1728">
    <cfRule type="cellIs" dxfId="1455" priority="1696" stopIfTrue="1" operator="equal">
      <formula>"Adjustment to Income/Expense/Rate Base:"</formula>
    </cfRule>
  </conditionalFormatting>
  <conditionalFormatting sqref="B1740">
    <cfRule type="cellIs" dxfId="1454" priority="1695" stopIfTrue="1" operator="equal">
      <formula>"Adjustment to Income/Expense/Rate Base:"</formula>
    </cfRule>
  </conditionalFormatting>
  <conditionalFormatting sqref="B1739">
    <cfRule type="cellIs" dxfId="1453" priority="1694" stopIfTrue="1" operator="equal">
      <formula>"Adjustment to Income/Expense/Rate Base:"</formula>
    </cfRule>
  </conditionalFormatting>
  <conditionalFormatting sqref="B1727">
    <cfRule type="cellIs" dxfId="1452" priority="1693" stopIfTrue="1" operator="equal">
      <formula>"Adjustment to Income/Expense/Rate Base:"</formula>
    </cfRule>
  </conditionalFormatting>
  <conditionalFormatting sqref="B1725">
    <cfRule type="cellIs" dxfId="1451" priority="1692" stopIfTrue="1" operator="equal">
      <formula>"Adjustment to Income/Expense/Rate Base:"</formula>
    </cfRule>
  </conditionalFormatting>
  <conditionalFormatting sqref="B1737">
    <cfRule type="cellIs" dxfId="1450" priority="1691" stopIfTrue="1" operator="equal">
      <formula>"Adjustment to Income/Expense/Rate Base:"</formula>
    </cfRule>
  </conditionalFormatting>
  <conditionalFormatting sqref="B1736">
    <cfRule type="cellIs" dxfId="1449" priority="1690" stopIfTrue="1" operator="equal">
      <formula>"Adjustment to Income/Expense/Rate Base:"</formula>
    </cfRule>
  </conditionalFormatting>
  <conditionalFormatting sqref="B1728">
    <cfRule type="cellIs" dxfId="1448" priority="1689" stopIfTrue="1" operator="equal">
      <formula>"Adjustment to Income/Expense/Rate Base:"</formula>
    </cfRule>
  </conditionalFormatting>
  <conditionalFormatting sqref="B1726">
    <cfRule type="cellIs" dxfId="1447" priority="1688" stopIfTrue="1" operator="equal">
      <formula>"Adjustment to Income/Expense/Rate Base:"</formula>
    </cfRule>
  </conditionalFormatting>
  <conditionalFormatting sqref="B1738">
    <cfRule type="cellIs" dxfId="1446" priority="1687" stopIfTrue="1" operator="equal">
      <formula>"Adjustment to Income/Expense/Rate Base:"</formula>
    </cfRule>
  </conditionalFormatting>
  <conditionalFormatting sqref="B1737">
    <cfRule type="cellIs" dxfId="1445" priority="1686" stopIfTrue="1" operator="equal">
      <formula>"Adjustment to Income/Expense/Rate Base:"</formula>
    </cfRule>
  </conditionalFormatting>
  <conditionalFormatting sqref="B1728">
    <cfRule type="cellIs" dxfId="1444" priority="1685" stopIfTrue="1" operator="equal">
      <formula>"Adjustment to Income/Expense/Rate Base:"</formula>
    </cfRule>
  </conditionalFormatting>
  <conditionalFormatting sqref="B1726">
    <cfRule type="cellIs" dxfId="1443" priority="1684" stopIfTrue="1" operator="equal">
      <formula>"Adjustment to Income/Expense/Rate Base:"</formula>
    </cfRule>
  </conditionalFormatting>
  <conditionalFormatting sqref="B1738">
    <cfRule type="cellIs" dxfId="1442" priority="1683" stopIfTrue="1" operator="equal">
      <formula>"Adjustment to Income/Expense/Rate Base:"</formula>
    </cfRule>
  </conditionalFormatting>
  <conditionalFormatting sqref="B1737">
    <cfRule type="cellIs" dxfId="1441" priority="1682" stopIfTrue="1" operator="equal">
      <formula>"Adjustment to Income/Expense/Rate Base:"</formula>
    </cfRule>
  </conditionalFormatting>
  <conditionalFormatting sqref="B1729">
    <cfRule type="cellIs" dxfId="1440" priority="1681" stopIfTrue="1" operator="equal">
      <formula>"Adjustment to Income/Expense/Rate Base:"</formula>
    </cfRule>
  </conditionalFormatting>
  <conditionalFormatting sqref="B1727">
    <cfRule type="cellIs" dxfId="1439" priority="1680" stopIfTrue="1" operator="equal">
      <formula>"Adjustment to Income/Expense/Rate Base:"</formula>
    </cfRule>
  </conditionalFormatting>
  <conditionalFormatting sqref="B1739">
    <cfRule type="cellIs" dxfId="1438" priority="1679" stopIfTrue="1" operator="equal">
      <formula>"Adjustment to Income/Expense/Rate Base:"</formula>
    </cfRule>
  </conditionalFormatting>
  <conditionalFormatting sqref="B1738">
    <cfRule type="cellIs" dxfId="1437" priority="1678" stopIfTrue="1" operator="equal">
      <formula>"Adjustment to Income/Expense/Rate Base:"</formula>
    </cfRule>
  </conditionalFormatting>
  <conditionalFormatting sqref="B1729">
    <cfRule type="cellIs" dxfId="1436" priority="1677" stopIfTrue="1" operator="equal">
      <formula>"Adjustment to Income/Expense/Rate Base:"</formula>
    </cfRule>
  </conditionalFormatting>
  <conditionalFormatting sqref="B1727">
    <cfRule type="cellIs" dxfId="1435" priority="1676" stopIfTrue="1" operator="equal">
      <formula>"Adjustment to Income/Expense/Rate Base:"</formula>
    </cfRule>
  </conditionalFormatting>
  <conditionalFormatting sqref="B1739">
    <cfRule type="cellIs" dxfId="1434" priority="1675" stopIfTrue="1" operator="equal">
      <formula>"Adjustment to Income/Expense/Rate Base:"</formula>
    </cfRule>
  </conditionalFormatting>
  <conditionalFormatting sqref="B1738">
    <cfRule type="cellIs" dxfId="1433" priority="1674" stopIfTrue="1" operator="equal">
      <formula>"Adjustment to Income/Expense/Rate Base:"</formula>
    </cfRule>
  </conditionalFormatting>
  <conditionalFormatting sqref="B1730">
    <cfRule type="cellIs" dxfId="1432" priority="1673" stopIfTrue="1" operator="equal">
      <formula>"Adjustment to Income/Expense/Rate Base:"</formula>
    </cfRule>
  </conditionalFormatting>
  <conditionalFormatting sqref="B1728">
    <cfRule type="cellIs" dxfId="1431" priority="1672" stopIfTrue="1" operator="equal">
      <formula>"Adjustment to Income/Expense/Rate Base:"</formula>
    </cfRule>
  </conditionalFormatting>
  <conditionalFormatting sqref="B1740">
    <cfRule type="cellIs" dxfId="1430" priority="1671" stopIfTrue="1" operator="equal">
      <formula>"Adjustment to Income/Expense/Rate Base:"</formula>
    </cfRule>
  </conditionalFormatting>
  <conditionalFormatting sqref="B1739">
    <cfRule type="cellIs" dxfId="1429" priority="1670" stopIfTrue="1" operator="equal">
      <formula>"Adjustment to Income/Expense/Rate Base:"</formula>
    </cfRule>
  </conditionalFormatting>
  <conditionalFormatting sqref="B1730">
    <cfRule type="cellIs" dxfId="1428" priority="1669" stopIfTrue="1" operator="equal">
      <formula>"Adjustment to Income/Expense/Rate Base:"</formula>
    </cfRule>
  </conditionalFormatting>
  <conditionalFormatting sqref="B1728">
    <cfRule type="cellIs" dxfId="1427" priority="1668" stopIfTrue="1" operator="equal">
      <formula>"Adjustment to Income/Expense/Rate Base:"</formula>
    </cfRule>
  </conditionalFormatting>
  <conditionalFormatting sqref="B1740">
    <cfRule type="cellIs" dxfId="1426" priority="1667" stopIfTrue="1" operator="equal">
      <formula>"Adjustment to Income/Expense/Rate Base:"</formula>
    </cfRule>
  </conditionalFormatting>
  <conditionalFormatting sqref="B1739">
    <cfRule type="cellIs" dxfId="1425" priority="1666" stopIfTrue="1" operator="equal">
      <formula>"Adjustment to Income/Expense/Rate Base:"</formula>
    </cfRule>
  </conditionalFormatting>
  <conditionalFormatting sqref="B1731">
    <cfRule type="cellIs" dxfId="1424" priority="1665" stopIfTrue="1" operator="equal">
      <formula>"Adjustment to Income/Expense/Rate Base:"</formula>
    </cfRule>
  </conditionalFormatting>
  <conditionalFormatting sqref="B1729">
    <cfRule type="cellIs" dxfId="1423" priority="1664" stopIfTrue="1" operator="equal">
      <formula>"Adjustment to Income/Expense/Rate Base:"</formula>
    </cfRule>
  </conditionalFormatting>
  <conditionalFormatting sqref="B1741">
    <cfRule type="cellIs" dxfId="1422" priority="1663" stopIfTrue="1" operator="equal">
      <formula>"Adjustment to Income/Expense/Rate Base:"</formula>
    </cfRule>
  </conditionalFormatting>
  <conditionalFormatting sqref="B1740">
    <cfRule type="cellIs" dxfId="1421" priority="1662" stopIfTrue="1" operator="equal">
      <formula>"Adjustment to Income/Expense/Rate Base:"</formula>
    </cfRule>
  </conditionalFormatting>
  <conditionalFormatting sqref="B1738">
    <cfRule type="cellIs" dxfId="1420" priority="1661" stopIfTrue="1" operator="equal">
      <formula>"Adjustment to Income/Expense/Rate Base:"</formula>
    </cfRule>
  </conditionalFormatting>
  <conditionalFormatting sqref="B1737">
    <cfRule type="cellIs" dxfId="1419" priority="1660" stopIfTrue="1" operator="equal">
      <formula>"Adjustment to Income/Expense/Rate Base:"</formula>
    </cfRule>
  </conditionalFormatting>
  <conditionalFormatting sqref="B1739">
    <cfRule type="cellIs" dxfId="1418" priority="1659" stopIfTrue="1" operator="equal">
      <formula>"Adjustment to Income/Expense/Rate Base:"</formula>
    </cfRule>
  </conditionalFormatting>
  <conditionalFormatting sqref="B1738">
    <cfRule type="cellIs" dxfId="1417" priority="1658" stopIfTrue="1" operator="equal">
      <formula>"Adjustment to Income/Expense/Rate Base:"</formula>
    </cfRule>
  </conditionalFormatting>
  <conditionalFormatting sqref="B1739">
    <cfRule type="cellIs" dxfId="1416" priority="1657" stopIfTrue="1" operator="equal">
      <formula>"Adjustment to Income/Expense/Rate Base:"</formula>
    </cfRule>
  </conditionalFormatting>
  <conditionalFormatting sqref="B1738">
    <cfRule type="cellIs" dxfId="1415" priority="1656" stopIfTrue="1" operator="equal">
      <formula>"Adjustment to Income/Expense/Rate Base:"</formula>
    </cfRule>
  </conditionalFormatting>
  <conditionalFormatting sqref="B1740">
    <cfRule type="cellIs" dxfId="1414" priority="1655" stopIfTrue="1" operator="equal">
      <formula>"Adjustment to Income/Expense/Rate Base:"</formula>
    </cfRule>
  </conditionalFormatting>
  <conditionalFormatting sqref="B1739">
    <cfRule type="cellIs" dxfId="1413" priority="1654" stopIfTrue="1" operator="equal">
      <formula>"Adjustment to Income/Expense/Rate Base:"</formula>
    </cfRule>
  </conditionalFormatting>
  <conditionalFormatting sqref="B1740">
    <cfRule type="cellIs" dxfId="1412" priority="1653" stopIfTrue="1" operator="equal">
      <formula>"Adjustment to Income/Expense/Rate Base:"</formula>
    </cfRule>
  </conditionalFormatting>
  <conditionalFormatting sqref="B1739">
    <cfRule type="cellIs" dxfId="1411" priority="1652" stopIfTrue="1" operator="equal">
      <formula>"Adjustment to Income/Expense/Rate Base:"</formula>
    </cfRule>
  </conditionalFormatting>
  <conditionalFormatting sqref="B1741">
    <cfRule type="cellIs" dxfId="1410" priority="1651" stopIfTrue="1" operator="equal">
      <formula>"Adjustment to Income/Expense/Rate Base:"</formula>
    </cfRule>
  </conditionalFormatting>
  <conditionalFormatting sqref="B1740">
    <cfRule type="cellIs" dxfId="1409" priority="1650" stopIfTrue="1" operator="equal">
      <formula>"Adjustment to Income/Expense/Rate Base:"</formula>
    </cfRule>
  </conditionalFormatting>
  <conditionalFormatting sqref="B1741">
    <cfRule type="cellIs" dxfId="1408" priority="1649" stopIfTrue="1" operator="equal">
      <formula>"Adjustment to Income/Expense/Rate Base:"</formula>
    </cfRule>
  </conditionalFormatting>
  <conditionalFormatting sqref="B1740">
    <cfRule type="cellIs" dxfId="1407" priority="1648" stopIfTrue="1" operator="equal">
      <formula>"Adjustment to Income/Expense/Rate Base:"</formula>
    </cfRule>
  </conditionalFormatting>
  <conditionalFormatting sqref="B1742">
    <cfRule type="cellIs" dxfId="1406" priority="1647" stopIfTrue="1" operator="equal">
      <formula>"Adjustment to Income/Expense/Rate Base:"</formula>
    </cfRule>
  </conditionalFormatting>
  <conditionalFormatting sqref="B1741">
    <cfRule type="cellIs" dxfId="1405" priority="1646" stopIfTrue="1" operator="equal">
      <formula>"Adjustment to Income/Expense/Rate Base:"</formula>
    </cfRule>
  </conditionalFormatting>
  <conditionalFormatting sqref="B1739">
    <cfRule type="cellIs" dxfId="1404" priority="1645" stopIfTrue="1" operator="equal">
      <formula>"Adjustment to Income/Expense/Rate Base:"</formula>
    </cfRule>
  </conditionalFormatting>
  <conditionalFormatting sqref="B1738">
    <cfRule type="cellIs" dxfId="1403" priority="1644" stopIfTrue="1" operator="equal">
      <formula>"Adjustment to Income/Expense/Rate Base:"</formula>
    </cfRule>
  </conditionalFormatting>
  <conditionalFormatting sqref="B1740">
    <cfRule type="cellIs" dxfId="1402" priority="1643" stopIfTrue="1" operator="equal">
      <formula>"Adjustment to Income/Expense/Rate Base:"</formula>
    </cfRule>
  </conditionalFormatting>
  <conditionalFormatting sqref="B1739">
    <cfRule type="cellIs" dxfId="1401" priority="1642" stopIfTrue="1" operator="equal">
      <formula>"Adjustment to Income/Expense/Rate Base:"</formula>
    </cfRule>
  </conditionalFormatting>
  <conditionalFormatting sqref="B1740">
    <cfRule type="cellIs" dxfId="1400" priority="1641" stopIfTrue="1" operator="equal">
      <formula>"Adjustment to Income/Expense/Rate Base:"</formula>
    </cfRule>
  </conditionalFormatting>
  <conditionalFormatting sqref="B1739">
    <cfRule type="cellIs" dxfId="1399" priority="1640" stopIfTrue="1" operator="equal">
      <formula>"Adjustment to Income/Expense/Rate Base:"</formula>
    </cfRule>
  </conditionalFormatting>
  <conditionalFormatting sqref="B1741">
    <cfRule type="cellIs" dxfId="1398" priority="1639" stopIfTrue="1" operator="equal">
      <formula>"Adjustment to Income/Expense/Rate Base:"</formula>
    </cfRule>
  </conditionalFormatting>
  <conditionalFormatting sqref="B1740">
    <cfRule type="cellIs" dxfId="1397" priority="1638" stopIfTrue="1" operator="equal">
      <formula>"Adjustment to Income/Expense/Rate Base:"</formula>
    </cfRule>
  </conditionalFormatting>
  <conditionalFormatting sqref="B1741">
    <cfRule type="cellIs" dxfId="1396" priority="1637" stopIfTrue="1" operator="equal">
      <formula>"Adjustment to Income/Expense/Rate Base:"</formula>
    </cfRule>
  </conditionalFormatting>
  <conditionalFormatting sqref="B1740">
    <cfRule type="cellIs" dxfId="1395" priority="1636" stopIfTrue="1" operator="equal">
      <formula>"Adjustment to Income/Expense/Rate Base:"</formula>
    </cfRule>
  </conditionalFormatting>
  <conditionalFormatting sqref="B1742">
    <cfRule type="cellIs" dxfId="1394" priority="1635" stopIfTrue="1" operator="equal">
      <formula>"Adjustment to Income/Expense/Rate Base:"</formula>
    </cfRule>
  </conditionalFormatting>
  <conditionalFormatting sqref="B1741">
    <cfRule type="cellIs" dxfId="1393" priority="1634" stopIfTrue="1" operator="equal">
      <formula>"Adjustment to Income/Expense/Rate Base:"</formula>
    </cfRule>
  </conditionalFormatting>
  <conditionalFormatting sqref="B1742">
    <cfRule type="cellIs" dxfId="1392" priority="1633" stopIfTrue="1" operator="equal">
      <formula>"Adjustment to Income/Expense/Rate Base:"</formula>
    </cfRule>
  </conditionalFormatting>
  <conditionalFormatting sqref="B1741">
    <cfRule type="cellIs" dxfId="1391" priority="1632" stopIfTrue="1" operator="equal">
      <formula>"Adjustment to Income/Expense/Rate Base:"</formula>
    </cfRule>
  </conditionalFormatting>
  <conditionalFormatting sqref="B1743">
    <cfRule type="cellIs" dxfId="1390" priority="1631" stopIfTrue="1" operator="equal">
      <formula>"Adjustment to Income/Expense/Rate Base:"</formula>
    </cfRule>
  </conditionalFormatting>
  <conditionalFormatting sqref="B1742">
    <cfRule type="cellIs" dxfId="1389" priority="1630" stopIfTrue="1" operator="equal">
      <formula>"Adjustment to Income/Expense/Rate Base:"</formula>
    </cfRule>
  </conditionalFormatting>
  <conditionalFormatting sqref="B1740">
    <cfRule type="cellIs" dxfId="1388" priority="1628" stopIfTrue="1" operator="equal">
      <formula>"Adjustment to Income/Expense/Rate Base:"</formula>
    </cfRule>
  </conditionalFormatting>
  <conditionalFormatting sqref="B1740">
    <cfRule type="cellIs" dxfId="1387" priority="1627" stopIfTrue="1" operator="equal">
      <formula>"Adjustment to Income/Expense/Rate Base:"</formula>
    </cfRule>
  </conditionalFormatting>
  <conditionalFormatting sqref="B1741">
    <cfRule type="cellIs" dxfId="1386" priority="1626" stopIfTrue="1" operator="equal">
      <formula>"Adjustment to Income/Expense/Rate Base:"</formula>
    </cfRule>
  </conditionalFormatting>
  <conditionalFormatting sqref="B1740">
    <cfRule type="cellIs" dxfId="1385" priority="1625" stopIfTrue="1" operator="equal">
      <formula>"Adjustment to Income/Expense/Rate Base:"</formula>
    </cfRule>
  </conditionalFormatting>
  <conditionalFormatting sqref="B1740">
    <cfRule type="cellIs" dxfId="1384" priority="1624" stopIfTrue="1" operator="equal">
      <formula>"Adjustment to Income/Expense/Rate Base:"</formula>
    </cfRule>
  </conditionalFormatting>
  <conditionalFormatting sqref="B1740">
    <cfRule type="cellIs" dxfId="1383" priority="1623" stopIfTrue="1" operator="equal">
      <formula>"Adjustment to Income/Expense/Rate Base:"</formula>
    </cfRule>
  </conditionalFormatting>
  <conditionalFormatting sqref="B1741">
    <cfRule type="cellIs" dxfId="1382" priority="1622" stopIfTrue="1" operator="equal">
      <formula>"Adjustment to Income/Expense/Rate Base:"</formula>
    </cfRule>
  </conditionalFormatting>
  <conditionalFormatting sqref="B1740">
    <cfRule type="cellIs" dxfId="1381" priority="1621" stopIfTrue="1" operator="equal">
      <formula>"Adjustment to Income/Expense/Rate Base:"</formula>
    </cfRule>
  </conditionalFormatting>
  <conditionalFormatting sqref="B1741">
    <cfRule type="cellIs" dxfId="1380" priority="1620" stopIfTrue="1" operator="equal">
      <formula>"Adjustment to Income/Expense/Rate Base:"</formula>
    </cfRule>
  </conditionalFormatting>
  <conditionalFormatting sqref="B1740">
    <cfRule type="cellIs" dxfId="1379" priority="1619" stopIfTrue="1" operator="equal">
      <formula>"Adjustment to Income/Expense/Rate Base:"</formula>
    </cfRule>
  </conditionalFormatting>
  <conditionalFormatting sqref="B1742">
    <cfRule type="cellIs" dxfId="1378" priority="1618" stopIfTrue="1" operator="equal">
      <formula>"Adjustment to Income/Expense/Rate Base:"</formula>
    </cfRule>
  </conditionalFormatting>
  <conditionalFormatting sqref="B1741">
    <cfRule type="cellIs" dxfId="1377" priority="1617" stopIfTrue="1" operator="equal">
      <formula>"Adjustment to Income/Expense/Rate Base:"</formula>
    </cfRule>
  </conditionalFormatting>
  <conditionalFormatting sqref="B1740">
    <cfRule type="cellIs" dxfId="1376" priority="1616" stopIfTrue="1" operator="equal">
      <formula>"Adjustment to Income/Expense/Rate Base:"</formula>
    </cfRule>
  </conditionalFormatting>
  <conditionalFormatting sqref="B1740">
    <cfRule type="cellIs" dxfId="1375" priority="1615" stopIfTrue="1" operator="equal">
      <formula>"Adjustment to Income/Expense/Rate Base:"</formula>
    </cfRule>
  </conditionalFormatting>
  <conditionalFormatting sqref="B1741">
    <cfRule type="cellIs" dxfId="1374" priority="1614" stopIfTrue="1" operator="equal">
      <formula>"Adjustment to Income/Expense/Rate Base:"</formula>
    </cfRule>
  </conditionalFormatting>
  <conditionalFormatting sqref="B1740">
    <cfRule type="cellIs" dxfId="1373" priority="1613" stopIfTrue="1" operator="equal">
      <formula>"Adjustment to Income/Expense/Rate Base:"</formula>
    </cfRule>
  </conditionalFormatting>
  <conditionalFormatting sqref="B1741">
    <cfRule type="cellIs" dxfId="1372" priority="1612" stopIfTrue="1" operator="equal">
      <formula>"Adjustment to Income/Expense/Rate Base:"</formula>
    </cfRule>
  </conditionalFormatting>
  <conditionalFormatting sqref="B1740">
    <cfRule type="cellIs" dxfId="1371" priority="1611" stopIfTrue="1" operator="equal">
      <formula>"Adjustment to Income/Expense/Rate Base:"</formula>
    </cfRule>
  </conditionalFormatting>
  <conditionalFormatting sqref="B1742">
    <cfRule type="cellIs" dxfId="1370" priority="1610" stopIfTrue="1" operator="equal">
      <formula>"Adjustment to Income/Expense/Rate Base:"</formula>
    </cfRule>
  </conditionalFormatting>
  <conditionalFormatting sqref="B1741">
    <cfRule type="cellIs" dxfId="1369" priority="1609" stopIfTrue="1" operator="equal">
      <formula>"Adjustment to Income/Expense/Rate Base:"</formula>
    </cfRule>
  </conditionalFormatting>
  <conditionalFormatting sqref="B1742">
    <cfRule type="cellIs" dxfId="1368" priority="1608" stopIfTrue="1" operator="equal">
      <formula>"Adjustment to Income/Expense/Rate Base:"</formula>
    </cfRule>
  </conditionalFormatting>
  <conditionalFormatting sqref="B1741">
    <cfRule type="cellIs" dxfId="1367" priority="1607" stopIfTrue="1" operator="equal">
      <formula>"Adjustment to Income/Expense/Rate Base:"</formula>
    </cfRule>
  </conditionalFormatting>
  <conditionalFormatting sqref="B1743">
    <cfRule type="cellIs" dxfId="1366" priority="1606" stopIfTrue="1" operator="equal">
      <formula>"Adjustment to Income/Expense/Rate Base:"</formula>
    </cfRule>
  </conditionalFormatting>
  <conditionalFormatting sqref="B1742">
    <cfRule type="cellIs" dxfId="1365" priority="1605" stopIfTrue="1" operator="equal">
      <formula>"Adjustment to Income/Expense/Rate Base:"</formula>
    </cfRule>
  </conditionalFormatting>
  <conditionalFormatting sqref="B1740">
    <cfRule type="cellIs" dxfId="1364" priority="1604" stopIfTrue="1" operator="equal">
      <formula>"Adjustment to Income/Expense/Rate Base:"</formula>
    </cfRule>
  </conditionalFormatting>
  <conditionalFormatting sqref="B1741">
    <cfRule type="cellIs" dxfId="1363" priority="1603" stopIfTrue="1" operator="equal">
      <formula>"Adjustment to Income/Expense/Rate Base:"</formula>
    </cfRule>
  </conditionalFormatting>
  <conditionalFormatting sqref="B1740">
    <cfRule type="cellIs" dxfId="1362" priority="1602" stopIfTrue="1" operator="equal">
      <formula>"Adjustment to Income/Expense/Rate Base:"</formula>
    </cfRule>
  </conditionalFormatting>
  <conditionalFormatting sqref="B1741">
    <cfRule type="cellIs" dxfId="1361" priority="1601" stopIfTrue="1" operator="equal">
      <formula>"Adjustment to Income/Expense/Rate Base:"</formula>
    </cfRule>
  </conditionalFormatting>
  <conditionalFormatting sqref="B1740">
    <cfRule type="cellIs" dxfId="1360" priority="1600" stopIfTrue="1" operator="equal">
      <formula>"Adjustment to Income/Expense/Rate Base:"</formula>
    </cfRule>
  </conditionalFormatting>
  <conditionalFormatting sqref="B1742">
    <cfRule type="cellIs" dxfId="1359" priority="1599" stopIfTrue="1" operator="equal">
      <formula>"Adjustment to Income/Expense/Rate Base:"</formula>
    </cfRule>
  </conditionalFormatting>
  <conditionalFormatting sqref="B1741">
    <cfRule type="cellIs" dxfId="1358" priority="1598" stopIfTrue="1" operator="equal">
      <formula>"Adjustment to Income/Expense/Rate Base:"</formula>
    </cfRule>
  </conditionalFormatting>
  <conditionalFormatting sqref="B1742">
    <cfRule type="cellIs" dxfId="1357" priority="1597" stopIfTrue="1" operator="equal">
      <formula>"Adjustment to Income/Expense/Rate Base:"</formula>
    </cfRule>
  </conditionalFormatting>
  <conditionalFormatting sqref="B1741">
    <cfRule type="cellIs" dxfId="1356" priority="1596" stopIfTrue="1" operator="equal">
      <formula>"Adjustment to Income/Expense/Rate Base:"</formula>
    </cfRule>
  </conditionalFormatting>
  <conditionalFormatting sqref="B1743">
    <cfRule type="cellIs" dxfId="1355" priority="1595" stopIfTrue="1" operator="equal">
      <formula>"Adjustment to Income/Expense/Rate Base:"</formula>
    </cfRule>
  </conditionalFormatting>
  <conditionalFormatting sqref="B1742">
    <cfRule type="cellIs" dxfId="1354" priority="1594" stopIfTrue="1" operator="equal">
      <formula>"Adjustment to Income/Expense/Rate Base:"</formula>
    </cfRule>
  </conditionalFormatting>
  <conditionalFormatting sqref="B1743">
    <cfRule type="cellIs" dxfId="1353" priority="1593" stopIfTrue="1" operator="equal">
      <formula>"Adjustment to Income/Expense/Rate Base:"</formula>
    </cfRule>
  </conditionalFormatting>
  <conditionalFormatting sqref="B1742">
    <cfRule type="cellIs" dxfId="1352" priority="1592" stopIfTrue="1" operator="equal">
      <formula>"Adjustment to Income/Expense/Rate Base:"</formula>
    </cfRule>
  </conditionalFormatting>
  <conditionalFormatting sqref="B1744">
    <cfRule type="cellIs" dxfId="1351" priority="1591" stopIfTrue="1" operator="equal">
      <formula>"Adjustment to Income/Expense/Rate Base:"</formula>
    </cfRule>
  </conditionalFormatting>
  <conditionalFormatting sqref="B1743">
    <cfRule type="cellIs" dxfId="1350" priority="1590" stopIfTrue="1" operator="equal">
      <formula>"Adjustment to Income/Expense/Rate Base:"</formula>
    </cfRule>
  </conditionalFormatting>
  <conditionalFormatting sqref="B1740">
    <cfRule type="cellIs" dxfId="1349" priority="1588" stopIfTrue="1" operator="equal">
      <formula>"Adjustment to Income/Expense/Rate Base:"</formula>
    </cfRule>
  </conditionalFormatting>
  <conditionalFormatting sqref="B1740">
    <cfRule type="cellIs" dxfId="1348" priority="1587" stopIfTrue="1" operator="equal">
      <formula>"Adjustment to Income/Expense/Rate Base:"</formula>
    </cfRule>
  </conditionalFormatting>
  <conditionalFormatting sqref="B1740">
    <cfRule type="cellIs" dxfId="1347" priority="1586" stopIfTrue="1" operator="equal">
      <formula>"Adjustment to Income/Expense/Rate Base:"</formula>
    </cfRule>
  </conditionalFormatting>
  <conditionalFormatting sqref="B1741">
    <cfRule type="cellIs" dxfId="1346" priority="1585" stopIfTrue="1" operator="equal">
      <formula>"Adjustment to Income/Expense/Rate Base:"</formula>
    </cfRule>
  </conditionalFormatting>
  <conditionalFormatting sqref="B1740">
    <cfRule type="cellIs" dxfId="1345" priority="1584" stopIfTrue="1" operator="equal">
      <formula>"Adjustment to Income/Expense/Rate Base:"</formula>
    </cfRule>
  </conditionalFormatting>
  <conditionalFormatting sqref="B1740">
    <cfRule type="cellIs" dxfId="1344" priority="1583" stopIfTrue="1" operator="equal">
      <formula>"Adjustment to Income/Expense/Rate Base:"</formula>
    </cfRule>
  </conditionalFormatting>
  <conditionalFormatting sqref="B1740">
    <cfRule type="cellIs" dxfId="1343" priority="1582" stopIfTrue="1" operator="equal">
      <formula>"Adjustment to Income/Expense/Rate Base:"</formula>
    </cfRule>
  </conditionalFormatting>
  <conditionalFormatting sqref="B1741">
    <cfRule type="cellIs" dxfId="1342" priority="1581" stopIfTrue="1" operator="equal">
      <formula>"Adjustment to Income/Expense/Rate Base:"</formula>
    </cfRule>
  </conditionalFormatting>
  <conditionalFormatting sqref="B1740">
    <cfRule type="cellIs" dxfId="1341" priority="1580" stopIfTrue="1" operator="equal">
      <formula>"Adjustment to Income/Expense/Rate Base:"</formula>
    </cfRule>
  </conditionalFormatting>
  <conditionalFormatting sqref="B1741">
    <cfRule type="cellIs" dxfId="1340" priority="1579" stopIfTrue="1" operator="equal">
      <formula>"Adjustment to Income/Expense/Rate Base:"</formula>
    </cfRule>
  </conditionalFormatting>
  <conditionalFormatting sqref="B1740">
    <cfRule type="cellIs" dxfId="1339" priority="1578" stopIfTrue="1" operator="equal">
      <formula>"Adjustment to Income/Expense/Rate Base:"</formula>
    </cfRule>
  </conditionalFormatting>
  <conditionalFormatting sqref="B1742">
    <cfRule type="cellIs" dxfId="1338" priority="1577" stopIfTrue="1" operator="equal">
      <formula>"Adjustment to Income/Expense/Rate Base:"</formula>
    </cfRule>
  </conditionalFormatting>
  <conditionalFormatting sqref="B1741">
    <cfRule type="cellIs" dxfId="1337" priority="1576" stopIfTrue="1" operator="equal">
      <formula>"Adjustment to Income/Expense/Rate Base:"</formula>
    </cfRule>
  </conditionalFormatting>
  <conditionalFormatting sqref="B1744">
    <cfRule type="cellIs" dxfId="1336" priority="1575" stopIfTrue="1" operator="equal">
      <formula>"Adjustment to Income/Expense/Rate Base:"</formula>
    </cfRule>
  </conditionalFormatting>
  <conditionalFormatting sqref="B1729">
    <cfRule type="cellIs" dxfId="1335" priority="1574" stopIfTrue="1" operator="equal">
      <formula>"Adjustment to Income/Expense/Rate Base:"</formula>
    </cfRule>
  </conditionalFormatting>
  <conditionalFormatting sqref="B1727">
    <cfRule type="cellIs" dxfId="1334" priority="1573" stopIfTrue="1" operator="equal">
      <formula>"Adjustment to Income/Expense/Rate Base:"</formula>
    </cfRule>
  </conditionalFormatting>
  <conditionalFormatting sqref="B1739">
    <cfRule type="cellIs" dxfId="1333" priority="1572" stopIfTrue="1" operator="equal">
      <formula>"Adjustment to Income/Expense/Rate Base:"</formula>
    </cfRule>
  </conditionalFormatting>
  <conditionalFormatting sqref="B1738">
    <cfRule type="cellIs" dxfId="1332" priority="1571" stopIfTrue="1" operator="equal">
      <formula>"Adjustment to Income/Expense/Rate Base:"</formula>
    </cfRule>
  </conditionalFormatting>
  <conditionalFormatting sqref="B1730">
    <cfRule type="cellIs" dxfId="1331" priority="1570" stopIfTrue="1" operator="equal">
      <formula>"Adjustment to Income/Expense/Rate Base:"</formula>
    </cfRule>
  </conditionalFormatting>
  <conditionalFormatting sqref="B1728">
    <cfRule type="cellIs" dxfId="1330" priority="1569" stopIfTrue="1" operator="equal">
      <formula>"Adjustment to Income/Expense/Rate Base:"</formula>
    </cfRule>
  </conditionalFormatting>
  <conditionalFormatting sqref="B1740">
    <cfRule type="cellIs" dxfId="1329" priority="1568" stopIfTrue="1" operator="equal">
      <formula>"Adjustment to Income/Expense/Rate Base:"</formula>
    </cfRule>
  </conditionalFormatting>
  <conditionalFormatting sqref="B1739">
    <cfRule type="cellIs" dxfId="1328" priority="1567" stopIfTrue="1" operator="equal">
      <formula>"Adjustment to Income/Expense/Rate Base:"</formula>
    </cfRule>
  </conditionalFormatting>
  <conditionalFormatting sqref="B1730">
    <cfRule type="cellIs" dxfId="1327" priority="1566" stopIfTrue="1" operator="equal">
      <formula>"Adjustment to Income/Expense/Rate Base:"</formula>
    </cfRule>
  </conditionalFormatting>
  <conditionalFormatting sqref="B1728">
    <cfRule type="cellIs" dxfId="1326" priority="1565" stopIfTrue="1" operator="equal">
      <formula>"Adjustment to Income/Expense/Rate Base:"</formula>
    </cfRule>
  </conditionalFormatting>
  <conditionalFormatting sqref="B1740">
    <cfRule type="cellIs" dxfId="1325" priority="1564" stopIfTrue="1" operator="equal">
      <formula>"Adjustment to Income/Expense/Rate Base:"</formula>
    </cfRule>
  </conditionalFormatting>
  <conditionalFormatting sqref="B1739">
    <cfRule type="cellIs" dxfId="1324" priority="1563" stopIfTrue="1" operator="equal">
      <formula>"Adjustment to Income/Expense/Rate Base:"</formula>
    </cfRule>
  </conditionalFormatting>
  <conditionalFormatting sqref="B1731">
    <cfRule type="cellIs" dxfId="1323" priority="1562" stopIfTrue="1" operator="equal">
      <formula>"Adjustment to Income/Expense/Rate Base:"</formula>
    </cfRule>
  </conditionalFormatting>
  <conditionalFormatting sqref="B1729">
    <cfRule type="cellIs" dxfId="1322" priority="1561" stopIfTrue="1" operator="equal">
      <formula>"Adjustment to Income/Expense/Rate Base:"</formula>
    </cfRule>
  </conditionalFormatting>
  <conditionalFormatting sqref="B1741">
    <cfRule type="cellIs" dxfId="1321" priority="1560" stopIfTrue="1" operator="equal">
      <formula>"Adjustment to Income/Expense/Rate Base:"</formula>
    </cfRule>
  </conditionalFormatting>
  <conditionalFormatting sqref="B1740">
    <cfRule type="cellIs" dxfId="1320" priority="1559" stopIfTrue="1" operator="equal">
      <formula>"Adjustment to Income/Expense/Rate Base:"</formula>
    </cfRule>
  </conditionalFormatting>
  <conditionalFormatting sqref="B1731">
    <cfRule type="cellIs" dxfId="1319" priority="1558" stopIfTrue="1" operator="equal">
      <formula>"Adjustment to Income/Expense/Rate Base:"</formula>
    </cfRule>
  </conditionalFormatting>
  <conditionalFormatting sqref="B1729">
    <cfRule type="cellIs" dxfId="1318" priority="1557" stopIfTrue="1" operator="equal">
      <formula>"Adjustment to Income/Expense/Rate Base:"</formula>
    </cfRule>
  </conditionalFormatting>
  <conditionalFormatting sqref="B1741">
    <cfRule type="cellIs" dxfId="1317" priority="1556" stopIfTrue="1" operator="equal">
      <formula>"Adjustment to Income/Expense/Rate Base:"</formula>
    </cfRule>
  </conditionalFormatting>
  <conditionalFormatting sqref="B1740">
    <cfRule type="cellIs" dxfId="1316" priority="1555" stopIfTrue="1" operator="equal">
      <formula>"Adjustment to Income/Expense/Rate Base:"</formula>
    </cfRule>
  </conditionalFormatting>
  <conditionalFormatting sqref="B1732">
    <cfRule type="cellIs" dxfId="1315" priority="1554" stopIfTrue="1" operator="equal">
      <formula>"Adjustment to Income/Expense/Rate Base:"</formula>
    </cfRule>
  </conditionalFormatting>
  <conditionalFormatting sqref="B1730">
    <cfRule type="cellIs" dxfId="1314" priority="1553" stopIfTrue="1" operator="equal">
      <formula>"Adjustment to Income/Expense/Rate Base:"</formula>
    </cfRule>
  </conditionalFormatting>
  <conditionalFormatting sqref="B1742">
    <cfRule type="cellIs" dxfId="1313" priority="1552" stopIfTrue="1" operator="equal">
      <formula>"Adjustment to Income/Expense/Rate Base:"</formula>
    </cfRule>
  </conditionalFormatting>
  <conditionalFormatting sqref="B1741">
    <cfRule type="cellIs" dxfId="1312" priority="1551" stopIfTrue="1" operator="equal">
      <formula>"Adjustment to Income/Expense/Rate Base:"</formula>
    </cfRule>
  </conditionalFormatting>
  <conditionalFormatting sqref="B1732">
    <cfRule type="cellIs" dxfId="1311" priority="1550" stopIfTrue="1" operator="equal">
      <formula>"Adjustment to Income/Expense/Rate Base:"</formula>
    </cfRule>
  </conditionalFormatting>
  <conditionalFormatting sqref="B1730">
    <cfRule type="cellIs" dxfId="1310" priority="1549" stopIfTrue="1" operator="equal">
      <formula>"Adjustment to Income/Expense/Rate Base:"</formula>
    </cfRule>
  </conditionalFormatting>
  <conditionalFormatting sqref="B1742">
    <cfRule type="cellIs" dxfId="1309" priority="1548" stopIfTrue="1" operator="equal">
      <formula>"Adjustment to Income/Expense/Rate Base:"</formula>
    </cfRule>
  </conditionalFormatting>
  <conditionalFormatting sqref="B1741">
    <cfRule type="cellIs" dxfId="1308" priority="1547" stopIfTrue="1" operator="equal">
      <formula>"Adjustment to Income/Expense/Rate Base:"</formula>
    </cfRule>
  </conditionalFormatting>
  <conditionalFormatting sqref="B1733">
    <cfRule type="cellIs" dxfId="1307" priority="1546" stopIfTrue="1" operator="equal">
      <formula>"Adjustment to Income/Expense/Rate Base:"</formula>
    </cfRule>
  </conditionalFormatting>
  <conditionalFormatting sqref="B1731">
    <cfRule type="cellIs" dxfId="1306" priority="1545" stopIfTrue="1" operator="equal">
      <formula>"Adjustment to Income/Expense/Rate Base:"</formula>
    </cfRule>
  </conditionalFormatting>
  <conditionalFormatting sqref="B1743">
    <cfRule type="cellIs" dxfId="1305" priority="1544" stopIfTrue="1" operator="equal">
      <formula>"Adjustment to Income/Expense/Rate Base:"</formula>
    </cfRule>
  </conditionalFormatting>
  <conditionalFormatting sqref="B1742">
    <cfRule type="cellIs" dxfId="1304" priority="1543" stopIfTrue="1" operator="equal">
      <formula>"Adjustment to Income/Expense/Rate Base:"</formula>
    </cfRule>
  </conditionalFormatting>
  <conditionalFormatting sqref="B1730">
    <cfRule type="cellIs" dxfId="1303" priority="1542" stopIfTrue="1" operator="equal">
      <formula>"Adjustment to Income/Expense/Rate Base:"</formula>
    </cfRule>
  </conditionalFormatting>
  <conditionalFormatting sqref="B1728">
    <cfRule type="cellIs" dxfId="1302" priority="1541" stopIfTrue="1" operator="equal">
      <formula>"Adjustment to Income/Expense/Rate Base:"</formula>
    </cfRule>
  </conditionalFormatting>
  <conditionalFormatting sqref="B1740">
    <cfRule type="cellIs" dxfId="1301" priority="1540" stopIfTrue="1" operator="equal">
      <formula>"Adjustment to Income/Expense/Rate Base:"</formula>
    </cfRule>
  </conditionalFormatting>
  <conditionalFormatting sqref="B1739">
    <cfRule type="cellIs" dxfId="1300" priority="1539" stopIfTrue="1" operator="equal">
      <formula>"Adjustment to Income/Expense/Rate Base:"</formula>
    </cfRule>
  </conditionalFormatting>
  <conditionalFormatting sqref="B1731">
    <cfRule type="cellIs" dxfId="1299" priority="1538" stopIfTrue="1" operator="equal">
      <formula>"Adjustment to Income/Expense/Rate Base:"</formula>
    </cfRule>
  </conditionalFormatting>
  <conditionalFormatting sqref="B1729">
    <cfRule type="cellIs" dxfId="1298" priority="1537" stopIfTrue="1" operator="equal">
      <formula>"Adjustment to Income/Expense/Rate Base:"</formula>
    </cfRule>
  </conditionalFormatting>
  <conditionalFormatting sqref="B1741">
    <cfRule type="cellIs" dxfId="1297" priority="1536" stopIfTrue="1" operator="equal">
      <formula>"Adjustment to Income/Expense/Rate Base:"</formula>
    </cfRule>
  </conditionalFormatting>
  <conditionalFormatting sqref="B1740">
    <cfRule type="cellIs" dxfId="1296" priority="1535" stopIfTrue="1" operator="equal">
      <formula>"Adjustment to Income/Expense/Rate Base:"</formula>
    </cfRule>
  </conditionalFormatting>
  <conditionalFormatting sqref="B1731">
    <cfRule type="cellIs" dxfId="1295" priority="1534" stopIfTrue="1" operator="equal">
      <formula>"Adjustment to Income/Expense/Rate Base:"</formula>
    </cfRule>
  </conditionalFormatting>
  <conditionalFormatting sqref="B1729">
    <cfRule type="cellIs" dxfId="1294" priority="1533" stopIfTrue="1" operator="equal">
      <formula>"Adjustment to Income/Expense/Rate Base:"</formula>
    </cfRule>
  </conditionalFormatting>
  <conditionalFormatting sqref="B1741">
    <cfRule type="cellIs" dxfId="1293" priority="1532" stopIfTrue="1" operator="equal">
      <formula>"Adjustment to Income/Expense/Rate Base:"</formula>
    </cfRule>
  </conditionalFormatting>
  <conditionalFormatting sqref="B1740">
    <cfRule type="cellIs" dxfId="1292" priority="1531" stopIfTrue="1" operator="equal">
      <formula>"Adjustment to Income/Expense/Rate Base:"</formula>
    </cfRule>
  </conditionalFormatting>
  <conditionalFormatting sqref="B1732">
    <cfRule type="cellIs" dxfId="1291" priority="1530" stopIfTrue="1" operator="equal">
      <formula>"Adjustment to Income/Expense/Rate Base:"</formula>
    </cfRule>
  </conditionalFormatting>
  <conditionalFormatting sqref="B1730">
    <cfRule type="cellIs" dxfId="1290" priority="1529" stopIfTrue="1" operator="equal">
      <formula>"Adjustment to Income/Expense/Rate Base:"</formula>
    </cfRule>
  </conditionalFormatting>
  <conditionalFormatting sqref="B1742">
    <cfRule type="cellIs" dxfId="1289" priority="1528" stopIfTrue="1" operator="equal">
      <formula>"Adjustment to Income/Expense/Rate Base:"</formula>
    </cfRule>
  </conditionalFormatting>
  <conditionalFormatting sqref="B1741">
    <cfRule type="cellIs" dxfId="1288" priority="1527" stopIfTrue="1" operator="equal">
      <formula>"Adjustment to Income/Expense/Rate Base:"</formula>
    </cfRule>
  </conditionalFormatting>
  <conditionalFormatting sqref="B1732">
    <cfRule type="cellIs" dxfId="1287" priority="1526" stopIfTrue="1" operator="equal">
      <formula>"Adjustment to Income/Expense/Rate Base:"</formula>
    </cfRule>
  </conditionalFormatting>
  <conditionalFormatting sqref="B1730">
    <cfRule type="cellIs" dxfId="1286" priority="1525" stopIfTrue="1" operator="equal">
      <formula>"Adjustment to Income/Expense/Rate Base:"</formula>
    </cfRule>
  </conditionalFormatting>
  <conditionalFormatting sqref="B1742">
    <cfRule type="cellIs" dxfId="1285" priority="1524" stopIfTrue="1" operator="equal">
      <formula>"Adjustment to Income/Expense/Rate Base:"</formula>
    </cfRule>
  </conditionalFormatting>
  <conditionalFormatting sqref="B1741">
    <cfRule type="cellIs" dxfId="1284" priority="1523" stopIfTrue="1" operator="equal">
      <formula>"Adjustment to Income/Expense/Rate Base:"</formula>
    </cfRule>
  </conditionalFormatting>
  <conditionalFormatting sqref="B1733">
    <cfRule type="cellIs" dxfId="1283" priority="1522" stopIfTrue="1" operator="equal">
      <formula>"Adjustment to Income/Expense/Rate Base:"</formula>
    </cfRule>
  </conditionalFormatting>
  <conditionalFormatting sqref="B1731">
    <cfRule type="cellIs" dxfId="1282" priority="1521" stopIfTrue="1" operator="equal">
      <formula>"Adjustment to Income/Expense/Rate Base:"</formula>
    </cfRule>
  </conditionalFormatting>
  <conditionalFormatting sqref="B1743">
    <cfRule type="cellIs" dxfId="1281" priority="1520" stopIfTrue="1" operator="equal">
      <formula>"Adjustment to Income/Expense/Rate Base:"</formula>
    </cfRule>
  </conditionalFormatting>
  <conditionalFormatting sqref="B1742">
    <cfRule type="cellIs" dxfId="1280" priority="1519" stopIfTrue="1" operator="equal">
      <formula>"Adjustment to Income/Expense/Rate Base:"</formula>
    </cfRule>
  </conditionalFormatting>
  <conditionalFormatting sqref="B1733">
    <cfRule type="cellIs" dxfId="1279" priority="1518" stopIfTrue="1" operator="equal">
      <formula>"Adjustment to Income/Expense/Rate Base:"</formula>
    </cfRule>
  </conditionalFormatting>
  <conditionalFormatting sqref="B1731">
    <cfRule type="cellIs" dxfId="1278" priority="1517" stopIfTrue="1" operator="equal">
      <formula>"Adjustment to Income/Expense/Rate Base:"</formula>
    </cfRule>
  </conditionalFormatting>
  <conditionalFormatting sqref="B1743">
    <cfRule type="cellIs" dxfId="1277" priority="1516" stopIfTrue="1" operator="equal">
      <formula>"Adjustment to Income/Expense/Rate Base:"</formula>
    </cfRule>
  </conditionalFormatting>
  <conditionalFormatting sqref="B1742">
    <cfRule type="cellIs" dxfId="1276" priority="1515" stopIfTrue="1" operator="equal">
      <formula>"Adjustment to Income/Expense/Rate Base:"</formula>
    </cfRule>
  </conditionalFormatting>
  <conditionalFormatting sqref="B1734">
    <cfRule type="cellIs" dxfId="1275" priority="1514" stopIfTrue="1" operator="equal">
      <formula>"Adjustment to Income/Expense/Rate Base:"</formula>
    </cfRule>
  </conditionalFormatting>
  <conditionalFormatting sqref="B1732">
    <cfRule type="cellIs" dxfId="1274" priority="1513" stopIfTrue="1" operator="equal">
      <formula>"Adjustment to Income/Expense/Rate Base:"</formula>
    </cfRule>
  </conditionalFormatting>
  <conditionalFormatting sqref="B1744">
    <cfRule type="cellIs" dxfId="1273" priority="1512" stopIfTrue="1" operator="equal">
      <formula>"Adjustment to Income/Expense/Rate Base:"</formula>
    </cfRule>
  </conditionalFormatting>
  <conditionalFormatting sqref="B1743">
    <cfRule type="cellIs" dxfId="1272" priority="1511" stopIfTrue="1" operator="equal">
      <formula>"Adjustment to Income/Expense/Rate Base:"</formula>
    </cfRule>
  </conditionalFormatting>
  <conditionalFormatting sqref="B1741">
    <cfRule type="cellIs" dxfId="1271" priority="1510" stopIfTrue="1" operator="equal">
      <formula>"Adjustment to Income/Expense/Rate Base:"</formula>
    </cfRule>
  </conditionalFormatting>
  <conditionalFormatting sqref="B1740">
    <cfRule type="cellIs" dxfId="1270" priority="1509" stopIfTrue="1" operator="equal">
      <formula>"Adjustment to Income/Expense/Rate Base:"</formula>
    </cfRule>
  </conditionalFormatting>
  <conditionalFormatting sqref="B1742">
    <cfRule type="cellIs" dxfId="1269" priority="1508" stopIfTrue="1" operator="equal">
      <formula>"Adjustment to Income/Expense/Rate Base:"</formula>
    </cfRule>
  </conditionalFormatting>
  <conditionalFormatting sqref="B1741">
    <cfRule type="cellIs" dxfId="1268" priority="1507" stopIfTrue="1" operator="equal">
      <formula>"Adjustment to Income/Expense/Rate Base:"</formula>
    </cfRule>
  </conditionalFormatting>
  <conditionalFormatting sqref="B1742">
    <cfRule type="cellIs" dxfId="1267" priority="1506" stopIfTrue="1" operator="equal">
      <formula>"Adjustment to Income/Expense/Rate Base:"</formula>
    </cfRule>
  </conditionalFormatting>
  <conditionalFormatting sqref="B1741">
    <cfRule type="cellIs" dxfId="1266" priority="1505" stopIfTrue="1" operator="equal">
      <formula>"Adjustment to Income/Expense/Rate Base:"</formula>
    </cfRule>
  </conditionalFormatting>
  <conditionalFormatting sqref="B1743">
    <cfRule type="cellIs" dxfId="1265" priority="1504" stopIfTrue="1" operator="equal">
      <formula>"Adjustment to Income/Expense/Rate Base:"</formula>
    </cfRule>
  </conditionalFormatting>
  <conditionalFormatting sqref="B1742">
    <cfRule type="cellIs" dxfId="1264" priority="1503" stopIfTrue="1" operator="equal">
      <formula>"Adjustment to Income/Expense/Rate Base:"</formula>
    </cfRule>
  </conditionalFormatting>
  <conditionalFormatting sqref="B1743">
    <cfRule type="cellIs" dxfId="1263" priority="1502" stopIfTrue="1" operator="equal">
      <formula>"Adjustment to Income/Expense/Rate Base:"</formula>
    </cfRule>
  </conditionalFormatting>
  <conditionalFormatting sqref="B1742">
    <cfRule type="cellIs" dxfId="1262" priority="1501" stopIfTrue="1" operator="equal">
      <formula>"Adjustment to Income/Expense/Rate Base:"</formula>
    </cfRule>
  </conditionalFormatting>
  <conditionalFormatting sqref="B1744">
    <cfRule type="cellIs" dxfId="1261" priority="1500" stopIfTrue="1" operator="equal">
      <formula>"Adjustment to Income/Expense/Rate Base:"</formula>
    </cfRule>
  </conditionalFormatting>
  <conditionalFormatting sqref="B1743">
    <cfRule type="cellIs" dxfId="1260" priority="1499" stopIfTrue="1" operator="equal">
      <formula>"Adjustment to Income/Expense/Rate Base:"</formula>
    </cfRule>
  </conditionalFormatting>
  <conditionalFormatting sqref="B1744">
    <cfRule type="cellIs" dxfId="1259" priority="1498" stopIfTrue="1" operator="equal">
      <formula>"Adjustment to Income/Expense/Rate Base:"</formula>
    </cfRule>
  </conditionalFormatting>
  <conditionalFormatting sqref="B1743">
    <cfRule type="cellIs" dxfId="1258" priority="1497" stopIfTrue="1" operator="equal">
      <formula>"Adjustment to Income/Expense/Rate Base:"</formula>
    </cfRule>
  </conditionalFormatting>
  <conditionalFormatting sqref="B1744">
    <cfRule type="cellIs" dxfId="1257" priority="1495" stopIfTrue="1" operator="equal">
      <formula>"Adjustment to Income/Expense/Rate Base:"</formula>
    </cfRule>
  </conditionalFormatting>
  <conditionalFormatting sqref="B1742">
    <cfRule type="cellIs" dxfId="1256" priority="1494" stopIfTrue="1" operator="equal">
      <formula>"Adjustment to Income/Expense/Rate Base:"</formula>
    </cfRule>
  </conditionalFormatting>
  <conditionalFormatting sqref="B1741">
    <cfRule type="cellIs" dxfId="1255" priority="1493" stopIfTrue="1" operator="equal">
      <formula>"Adjustment to Income/Expense/Rate Base:"</formula>
    </cfRule>
  </conditionalFormatting>
  <conditionalFormatting sqref="B1743">
    <cfRule type="cellIs" dxfId="1254" priority="1492" stopIfTrue="1" operator="equal">
      <formula>"Adjustment to Income/Expense/Rate Base:"</formula>
    </cfRule>
  </conditionalFormatting>
  <conditionalFormatting sqref="B1742">
    <cfRule type="cellIs" dxfId="1253" priority="1491" stopIfTrue="1" operator="equal">
      <formula>"Adjustment to Income/Expense/Rate Base:"</formula>
    </cfRule>
  </conditionalFormatting>
  <conditionalFormatting sqref="B1743">
    <cfRule type="cellIs" dxfId="1252" priority="1490" stopIfTrue="1" operator="equal">
      <formula>"Adjustment to Income/Expense/Rate Base:"</formula>
    </cfRule>
  </conditionalFormatting>
  <conditionalFormatting sqref="B1742">
    <cfRule type="cellIs" dxfId="1251" priority="1489" stopIfTrue="1" operator="equal">
      <formula>"Adjustment to Income/Expense/Rate Base:"</formula>
    </cfRule>
  </conditionalFormatting>
  <conditionalFormatting sqref="B1744">
    <cfRule type="cellIs" dxfId="1250" priority="1488" stopIfTrue="1" operator="equal">
      <formula>"Adjustment to Income/Expense/Rate Base:"</formula>
    </cfRule>
  </conditionalFormatting>
  <conditionalFormatting sqref="B1743">
    <cfRule type="cellIs" dxfId="1249" priority="1487" stopIfTrue="1" operator="equal">
      <formula>"Adjustment to Income/Expense/Rate Base:"</formula>
    </cfRule>
  </conditionalFormatting>
  <conditionalFormatting sqref="B1744">
    <cfRule type="cellIs" dxfId="1248" priority="1486" stopIfTrue="1" operator="equal">
      <formula>"Adjustment to Income/Expense/Rate Base:"</formula>
    </cfRule>
  </conditionalFormatting>
  <conditionalFormatting sqref="B1743">
    <cfRule type="cellIs" dxfId="1247" priority="1485" stopIfTrue="1" operator="equal">
      <formula>"Adjustment to Income/Expense/Rate Base:"</formula>
    </cfRule>
  </conditionalFormatting>
  <conditionalFormatting sqref="B1744">
    <cfRule type="cellIs" dxfId="1246" priority="1483" stopIfTrue="1" operator="equal">
      <formula>"Adjustment to Income/Expense/Rate Base:"</formula>
    </cfRule>
  </conditionalFormatting>
  <conditionalFormatting sqref="B1744">
    <cfRule type="cellIs" dxfId="1245" priority="1481" stopIfTrue="1" operator="equal">
      <formula>"Adjustment to Income/Expense/Rate Base:"</formula>
    </cfRule>
  </conditionalFormatting>
  <conditionalFormatting sqref="B1746">
    <cfRule type="cellIs" dxfId="1244" priority="1478" stopIfTrue="1" operator="equal">
      <formula>"Adjustment to Income/Expense/Rate Base:"</formula>
    </cfRule>
  </conditionalFormatting>
  <conditionalFormatting sqref="B1727">
    <cfRule type="cellIs" dxfId="1243" priority="1477" stopIfTrue="1" operator="equal">
      <formula>"Adjustment to Income/Expense/Rate Base:"</formula>
    </cfRule>
  </conditionalFormatting>
  <conditionalFormatting sqref="B1725">
    <cfRule type="cellIs" dxfId="1242" priority="1476" stopIfTrue="1" operator="equal">
      <formula>"Adjustment to Income/Expense/Rate Base:"</formula>
    </cfRule>
  </conditionalFormatting>
  <conditionalFormatting sqref="B1737">
    <cfRule type="cellIs" dxfId="1241" priority="1475" stopIfTrue="1" operator="equal">
      <formula>"Adjustment to Income/Expense/Rate Base:"</formula>
    </cfRule>
  </conditionalFormatting>
  <conditionalFormatting sqref="B1736">
    <cfRule type="cellIs" dxfId="1240" priority="1474" stopIfTrue="1" operator="equal">
      <formula>"Adjustment to Income/Expense/Rate Base:"</formula>
    </cfRule>
  </conditionalFormatting>
  <conditionalFormatting sqref="B1728">
    <cfRule type="cellIs" dxfId="1239" priority="1473" stopIfTrue="1" operator="equal">
      <formula>"Adjustment to Income/Expense/Rate Base:"</formula>
    </cfRule>
  </conditionalFormatting>
  <conditionalFormatting sqref="B1726">
    <cfRule type="cellIs" dxfId="1238" priority="1472" stopIfTrue="1" operator="equal">
      <formula>"Adjustment to Income/Expense/Rate Base:"</formula>
    </cfRule>
  </conditionalFormatting>
  <conditionalFormatting sqref="B1738">
    <cfRule type="cellIs" dxfId="1237" priority="1471" stopIfTrue="1" operator="equal">
      <formula>"Adjustment to Income/Expense/Rate Base:"</formula>
    </cfRule>
  </conditionalFormatting>
  <conditionalFormatting sqref="B1737">
    <cfRule type="cellIs" dxfId="1236" priority="1470" stopIfTrue="1" operator="equal">
      <formula>"Adjustment to Income/Expense/Rate Base:"</formula>
    </cfRule>
  </conditionalFormatting>
  <conditionalFormatting sqref="B1728">
    <cfRule type="cellIs" dxfId="1235" priority="1469" stopIfTrue="1" operator="equal">
      <formula>"Adjustment to Income/Expense/Rate Base:"</formula>
    </cfRule>
  </conditionalFormatting>
  <conditionalFormatting sqref="B1726">
    <cfRule type="cellIs" dxfId="1234" priority="1468" stopIfTrue="1" operator="equal">
      <formula>"Adjustment to Income/Expense/Rate Base:"</formula>
    </cfRule>
  </conditionalFormatting>
  <conditionalFormatting sqref="B1738">
    <cfRule type="cellIs" dxfId="1233" priority="1467" stopIfTrue="1" operator="equal">
      <formula>"Adjustment to Income/Expense/Rate Base:"</formula>
    </cfRule>
  </conditionalFormatting>
  <conditionalFormatting sqref="B1737">
    <cfRule type="cellIs" dxfId="1232" priority="1466" stopIfTrue="1" operator="equal">
      <formula>"Adjustment to Income/Expense/Rate Base:"</formula>
    </cfRule>
  </conditionalFormatting>
  <conditionalFormatting sqref="B1729">
    <cfRule type="cellIs" dxfId="1231" priority="1465" stopIfTrue="1" operator="equal">
      <formula>"Adjustment to Income/Expense/Rate Base:"</formula>
    </cfRule>
  </conditionalFormatting>
  <conditionalFormatting sqref="B1727">
    <cfRule type="cellIs" dxfId="1230" priority="1464" stopIfTrue="1" operator="equal">
      <formula>"Adjustment to Income/Expense/Rate Base:"</formula>
    </cfRule>
  </conditionalFormatting>
  <conditionalFormatting sqref="B1739">
    <cfRule type="cellIs" dxfId="1229" priority="1463" stopIfTrue="1" operator="equal">
      <formula>"Adjustment to Income/Expense/Rate Base:"</formula>
    </cfRule>
  </conditionalFormatting>
  <conditionalFormatting sqref="B1738">
    <cfRule type="cellIs" dxfId="1228" priority="1462" stopIfTrue="1" operator="equal">
      <formula>"Adjustment to Income/Expense/Rate Base:"</formula>
    </cfRule>
  </conditionalFormatting>
  <conditionalFormatting sqref="B1729">
    <cfRule type="cellIs" dxfId="1227" priority="1461" stopIfTrue="1" operator="equal">
      <formula>"Adjustment to Income/Expense/Rate Base:"</formula>
    </cfRule>
  </conditionalFormatting>
  <conditionalFormatting sqref="B1727">
    <cfRule type="cellIs" dxfId="1226" priority="1460" stopIfTrue="1" operator="equal">
      <formula>"Adjustment to Income/Expense/Rate Base:"</formula>
    </cfRule>
  </conditionalFormatting>
  <conditionalFormatting sqref="B1739">
    <cfRule type="cellIs" dxfId="1225" priority="1459" stopIfTrue="1" operator="equal">
      <formula>"Adjustment to Income/Expense/Rate Base:"</formula>
    </cfRule>
  </conditionalFormatting>
  <conditionalFormatting sqref="B1738">
    <cfRule type="cellIs" dxfId="1224" priority="1458" stopIfTrue="1" operator="equal">
      <formula>"Adjustment to Income/Expense/Rate Base:"</formula>
    </cfRule>
  </conditionalFormatting>
  <conditionalFormatting sqref="B1730">
    <cfRule type="cellIs" dxfId="1223" priority="1457" stopIfTrue="1" operator="equal">
      <formula>"Adjustment to Income/Expense/Rate Base:"</formula>
    </cfRule>
  </conditionalFormatting>
  <conditionalFormatting sqref="B1728">
    <cfRule type="cellIs" dxfId="1222" priority="1456" stopIfTrue="1" operator="equal">
      <formula>"Adjustment to Income/Expense/Rate Base:"</formula>
    </cfRule>
  </conditionalFormatting>
  <conditionalFormatting sqref="B1740">
    <cfRule type="cellIs" dxfId="1221" priority="1455" stopIfTrue="1" operator="equal">
      <formula>"Adjustment to Income/Expense/Rate Base:"</formula>
    </cfRule>
  </conditionalFormatting>
  <conditionalFormatting sqref="B1739">
    <cfRule type="cellIs" dxfId="1220" priority="1454" stopIfTrue="1" operator="equal">
      <formula>"Adjustment to Income/Expense/Rate Base:"</formula>
    </cfRule>
  </conditionalFormatting>
  <conditionalFormatting sqref="B1730">
    <cfRule type="cellIs" dxfId="1219" priority="1453" stopIfTrue="1" operator="equal">
      <formula>"Adjustment to Income/Expense/Rate Base:"</formula>
    </cfRule>
  </conditionalFormatting>
  <conditionalFormatting sqref="B1728">
    <cfRule type="cellIs" dxfId="1218" priority="1452" stopIfTrue="1" operator="equal">
      <formula>"Adjustment to Income/Expense/Rate Base:"</formula>
    </cfRule>
  </conditionalFormatting>
  <conditionalFormatting sqref="B1740">
    <cfRule type="cellIs" dxfId="1217" priority="1451" stopIfTrue="1" operator="equal">
      <formula>"Adjustment to Income/Expense/Rate Base:"</formula>
    </cfRule>
  </conditionalFormatting>
  <conditionalFormatting sqref="B1739">
    <cfRule type="cellIs" dxfId="1216" priority="1450" stopIfTrue="1" operator="equal">
      <formula>"Adjustment to Income/Expense/Rate Base:"</formula>
    </cfRule>
  </conditionalFormatting>
  <conditionalFormatting sqref="B1731">
    <cfRule type="cellIs" dxfId="1215" priority="1449" stopIfTrue="1" operator="equal">
      <formula>"Adjustment to Income/Expense/Rate Base:"</formula>
    </cfRule>
  </conditionalFormatting>
  <conditionalFormatting sqref="B1729">
    <cfRule type="cellIs" dxfId="1214" priority="1448" stopIfTrue="1" operator="equal">
      <formula>"Adjustment to Income/Expense/Rate Base:"</formula>
    </cfRule>
  </conditionalFormatting>
  <conditionalFormatting sqref="B1741">
    <cfRule type="cellIs" dxfId="1213" priority="1447" stopIfTrue="1" operator="equal">
      <formula>"Adjustment to Income/Expense/Rate Base:"</formula>
    </cfRule>
  </conditionalFormatting>
  <conditionalFormatting sqref="B1740">
    <cfRule type="cellIs" dxfId="1212" priority="1446" stopIfTrue="1" operator="equal">
      <formula>"Adjustment to Income/Expense/Rate Base:"</formula>
    </cfRule>
  </conditionalFormatting>
  <conditionalFormatting sqref="B1728">
    <cfRule type="cellIs" dxfId="1211" priority="1445" stopIfTrue="1" operator="equal">
      <formula>"Adjustment to Income/Expense/Rate Base:"</formula>
    </cfRule>
  </conditionalFormatting>
  <conditionalFormatting sqref="B1726">
    <cfRule type="cellIs" dxfId="1210" priority="1444" stopIfTrue="1" operator="equal">
      <formula>"Adjustment to Income/Expense/Rate Base:"</formula>
    </cfRule>
  </conditionalFormatting>
  <conditionalFormatting sqref="B1738">
    <cfRule type="cellIs" dxfId="1209" priority="1443" stopIfTrue="1" operator="equal">
      <formula>"Adjustment to Income/Expense/Rate Base:"</formula>
    </cfRule>
  </conditionalFormatting>
  <conditionalFormatting sqref="B1737">
    <cfRule type="cellIs" dxfId="1208" priority="1442" stopIfTrue="1" operator="equal">
      <formula>"Adjustment to Income/Expense/Rate Base:"</formula>
    </cfRule>
  </conditionalFormatting>
  <conditionalFormatting sqref="B1729">
    <cfRule type="cellIs" dxfId="1207" priority="1441" stopIfTrue="1" operator="equal">
      <formula>"Adjustment to Income/Expense/Rate Base:"</formula>
    </cfRule>
  </conditionalFormatting>
  <conditionalFormatting sqref="B1727">
    <cfRule type="cellIs" dxfId="1206" priority="1440" stopIfTrue="1" operator="equal">
      <formula>"Adjustment to Income/Expense/Rate Base:"</formula>
    </cfRule>
  </conditionalFormatting>
  <conditionalFormatting sqref="B1739">
    <cfRule type="cellIs" dxfId="1205" priority="1439" stopIfTrue="1" operator="equal">
      <formula>"Adjustment to Income/Expense/Rate Base:"</formula>
    </cfRule>
  </conditionalFormatting>
  <conditionalFormatting sqref="B1738">
    <cfRule type="cellIs" dxfId="1204" priority="1438" stopIfTrue="1" operator="equal">
      <formula>"Adjustment to Income/Expense/Rate Base:"</formula>
    </cfRule>
  </conditionalFormatting>
  <conditionalFormatting sqref="B1729">
    <cfRule type="cellIs" dxfId="1203" priority="1437" stopIfTrue="1" operator="equal">
      <formula>"Adjustment to Income/Expense/Rate Base:"</formula>
    </cfRule>
  </conditionalFormatting>
  <conditionalFormatting sqref="B1727">
    <cfRule type="cellIs" dxfId="1202" priority="1436" stopIfTrue="1" operator="equal">
      <formula>"Adjustment to Income/Expense/Rate Base:"</formula>
    </cfRule>
  </conditionalFormatting>
  <conditionalFormatting sqref="B1739">
    <cfRule type="cellIs" dxfId="1201" priority="1435" stopIfTrue="1" operator="equal">
      <formula>"Adjustment to Income/Expense/Rate Base:"</formula>
    </cfRule>
  </conditionalFormatting>
  <conditionalFormatting sqref="B1738">
    <cfRule type="cellIs" dxfId="1200" priority="1434" stopIfTrue="1" operator="equal">
      <formula>"Adjustment to Income/Expense/Rate Base:"</formula>
    </cfRule>
  </conditionalFormatting>
  <conditionalFormatting sqref="B1730">
    <cfRule type="cellIs" dxfId="1199" priority="1433" stopIfTrue="1" operator="equal">
      <formula>"Adjustment to Income/Expense/Rate Base:"</formula>
    </cfRule>
  </conditionalFormatting>
  <conditionalFormatting sqref="B1728">
    <cfRule type="cellIs" dxfId="1198" priority="1432" stopIfTrue="1" operator="equal">
      <formula>"Adjustment to Income/Expense/Rate Base:"</formula>
    </cfRule>
  </conditionalFormatting>
  <conditionalFormatting sqref="B1740">
    <cfRule type="cellIs" dxfId="1197" priority="1431" stopIfTrue="1" operator="equal">
      <formula>"Adjustment to Income/Expense/Rate Base:"</formula>
    </cfRule>
  </conditionalFormatting>
  <conditionalFormatting sqref="B1739">
    <cfRule type="cellIs" dxfId="1196" priority="1430" stopIfTrue="1" operator="equal">
      <formula>"Adjustment to Income/Expense/Rate Base:"</formula>
    </cfRule>
  </conditionalFormatting>
  <conditionalFormatting sqref="B1730">
    <cfRule type="cellIs" dxfId="1195" priority="1429" stopIfTrue="1" operator="equal">
      <formula>"Adjustment to Income/Expense/Rate Base:"</formula>
    </cfRule>
  </conditionalFormatting>
  <conditionalFormatting sqref="B1728">
    <cfRule type="cellIs" dxfId="1194" priority="1428" stopIfTrue="1" operator="equal">
      <formula>"Adjustment to Income/Expense/Rate Base:"</formula>
    </cfRule>
  </conditionalFormatting>
  <conditionalFormatting sqref="B1740">
    <cfRule type="cellIs" dxfId="1193" priority="1427" stopIfTrue="1" operator="equal">
      <formula>"Adjustment to Income/Expense/Rate Base:"</formula>
    </cfRule>
  </conditionalFormatting>
  <conditionalFormatting sqref="B1739">
    <cfRule type="cellIs" dxfId="1192" priority="1426" stopIfTrue="1" operator="equal">
      <formula>"Adjustment to Income/Expense/Rate Base:"</formula>
    </cfRule>
  </conditionalFormatting>
  <conditionalFormatting sqref="B1731">
    <cfRule type="cellIs" dxfId="1191" priority="1425" stopIfTrue="1" operator="equal">
      <formula>"Adjustment to Income/Expense/Rate Base:"</formula>
    </cfRule>
  </conditionalFormatting>
  <conditionalFormatting sqref="B1729">
    <cfRule type="cellIs" dxfId="1190" priority="1424" stopIfTrue="1" operator="equal">
      <formula>"Adjustment to Income/Expense/Rate Base:"</formula>
    </cfRule>
  </conditionalFormatting>
  <conditionalFormatting sqref="B1741">
    <cfRule type="cellIs" dxfId="1189" priority="1423" stopIfTrue="1" operator="equal">
      <formula>"Adjustment to Income/Expense/Rate Base:"</formula>
    </cfRule>
  </conditionalFormatting>
  <conditionalFormatting sqref="B1740">
    <cfRule type="cellIs" dxfId="1188" priority="1422" stopIfTrue="1" operator="equal">
      <formula>"Adjustment to Income/Expense/Rate Base:"</formula>
    </cfRule>
  </conditionalFormatting>
  <conditionalFormatting sqref="B1731">
    <cfRule type="cellIs" dxfId="1187" priority="1421" stopIfTrue="1" operator="equal">
      <formula>"Adjustment to Income/Expense/Rate Base:"</formula>
    </cfRule>
  </conditionalFormatting>
  <conditionalFormatting sqref="B1729">
    <cfRule type="cellIs" dxfId="1186" priority="1420" stopIfTrue="1" operator="equal">
      <formula>"Adjustment to Income/Expense/Rate Base:"</formula>
    </cfRule>
  </conditionalFormatting>
  <conditionalFormatting sqref="B1741">
    <cfRule type="cellIs" dxfId="1185" priority="1419" stopIfTrue="1" operator="equal">
      <formula>"Adjustment to Income/Expense/Rate Base:"</formula>
    </cfRule>
  </conditionalFormatting>
  <conditionalFormatting sqref="B1740">
    <cfRule type="cellIs" dxfId="1184" priority="1418" stopIfTrue="1" operator="equal">
      <formula>"Adjustment to Income/Expense/Rate Base:"</formula>
    </cfRule>
  </conditionalFormatting>
  <conditionalFormatting sqref="B1732">
    <cfRule type="cellIs" dxfId="1183" priority="1417" stopIfTrue="1" operator="equal">
      <formula>"Adjustment to Income/Expense/Rate Base:"</formula>
    </cfRule>
  </conditionalFormatting>
  <conditionalFormatting sqref="B1730">
    <cfRule type="cellIs" dxfId="1182" priority="1416" stopIfTrue="1" operator="equal">
      <formula>"Adjustment to Income/Expense/Rate Base:"</formula>
    </cfRule>
  </conditionalFormatting>
  <conditionalFormatting sqref="B1742">
    <cfRule type="cellIs" dxfId="1181" priority="1415" stopIfTrue="1" operator="equal">
      <formula>"Adjustment to Income/Expense/Rate Base:"</formula>
    </cfRule>
  </conditionalFormatting>
  <conditionalFormatting sqref="B1741">
    <cfRule type="cellIs" dxfId="1180" priority="1414" stopIfTrue="1" operator="equal">
      <formula>"Adjustment to Income/Expense/Rate Base:"</formula>
    </cfRule>
  </conditionalFormatting>
  <conditionalFormatting sqref="B1739">
    <cfRule type="cellIs" dxfId="1179" priority="1413" stopIfTrue="1" operator="equal">
      <formula>"Adjustment to Income/Expense/Rate Base:"</formula>
    </cfRule>
  </conditionalFormatting>
  <conditionalFormatting sqref="B1738">
    <cfRule type="cellIs" dxfId="1178" priority="1412" stopIfTrue="1" operator="equal">
      <formula>"Adjustment to Income/Expense/Rate Base:"</formula>
    </cfRule>
  </conditionalFormatting>
  <conditionalFormatting sqref="B1740">
    <cfRule type="cellIs" dxfId="1177" priority="1411" stopIfTrue="1" operator="equal">
      <formula>"Adjustment to Income/Expense/Rate Base:"</formula>
    </cfRule>
  </conditionalFormatting>
  <conditionalFormatting sqref="B1739">
    <cfRule type="cellIs" dxfId="1176" priority="1410" stopIfTrue="1" operator="equal">
      <formula>"Adjustment to Income/Expense/Rate Base:"</formula>
    </cfRule>
  </conditionalFormatting>
  <conditionalFormatting sqref="B1740">
    <cfRule type="cellIs" dxfId="1175" priority="1409" stopIfTrue="1" operator="equal">
      <formula>"Adjustment to Income/Expense/Rate Base:"</formula>
    </cfRule>
  </conditionalFormatting>
  <conditionalFormatting sqref="B1739">
    <cfRule type="cellIs" dxfId="1174" priority="1408" stopIfTrue="1" operator="equal">
      <formula>"Adjustment to Income/Expense/Rate Base:"</formula>
    </cfRule>
  </conditionalFormatting>
  <conditionalFormatting sqref="B1741">
    <cfRule type="cellIs" dxfId="1173" priority="1407" stopIfTrue="1" operator="equal">
      <formula>"Adjustment to Income/Expense/Rate Base:"</formula>
    </cfRule>
  </conditionalFormatting>
  <conditionalFormatting sqref="B1740">
    <cfRule type="cellIs" dxfId="1172" priority="1406" stopIfTrue="1" operator="equal">
      <formula>"Adjustment to Income/Expense/Rate Base:"</formula>
    </cfRule>
  </conditionalFormatting>
  <conditionalFormatting sqref="B1741">
    <cfRule type="cellIs" dxfId="1171" priority="1405" stopIfTrue="1" operator="equal">
      <formula>"Adjustment to Income/Expense/Rate Base:"</formula>
    </cfRule>
  </conditionalFormatting>
  <conditionalFormatting sqref="B1740">
    <cfRule type="cellIs" dxfId="1170" priority="1404" stopIfTrue="1" operator="equal">
      <formula>"Adjustment to Income/Expense/Rate Base:"</formula>
    </cfRule>
  </conditionalFormatting>
  <conditionalFormatting sqref="B1742">
    <cfRule type="cellIs" dxfId="1169" priority="1403" stopIfTrue="1" operator="equal">
      <formula>"Adjustment to Income/Expense/Rate Base:"</formula>
    </cfRule>
  </conditionalFormatting>
  <conditionalFormatting sqref="B1741">
    <cfRule type="cellIs" dxfId="1168" priority="1402" stopIfTrue="1" operator="equal">
      <formula>"Adjustment to Income/Expense/Rate Base:"</formula>
    </cfRule>
  </conditionalFormatting>
  <conditionalFormatting sqref="B1742">
    <cfRule type="cellIs" dxfId="1167" priority="1401" stopIfTrue="1" operator="equal">
      <formula>"Adjustment to Income/Expense/Rate Base:"</formula>
    </cfRule>
  </conditionalFormatting>
  <conditionalFormatting sqref="B1741">
    <cfRule type="cellIs" dxfId="1166" priority="1400" stopIfTrue="1" operator="equal">
      <formula>"Adjustment to Income/Expense/Rate Base:"</formula>
    </cfRule>
  </conditionalFormatting>
  <conditionalFormatting sqref="B1743">
    <cfRule type="cellIs" dxfId="1165" priority="1399" stopIfTrue="1" operator="equal">
      <formula>"Adjustment to Income/Expense/Rate Base:"</formula>
    </cfRule>
  </conditionalFormatting>
  <conditionalFormatting sqref="B1742">
    <cfRule type="cellIs" dxfId="1164" priority="1398" stopIfTrue="1" operator="equal">
      <formula>"Adjustment to Income/Expense/Rate Base:"</formula>
    </cfRule>
  </conditionalFormatting>
  <conditionalFormatting sqref="B1740">
    <cfRule type="cellIs" dxfId="1163" priority="1397" stopIfTrue="1" operator="equal">
      <formula>"Adjustment to Income/Expense/Rate Base:"</formula>
    </cfRule>
  </conditionalFormatting>
  <conditionalFormatting sqref="B1739">
    <cfRule type="cellIs" dxfId="1162" priority="1396" stopIfTrue="1" operator="equal">
      <formula>"Adjustment to Income/Expense/Rate Base:"</formula>
    </cfRule>
  </conditionalFormatting>
  <conditionalFormatting sqref="B1741">
    <cfRule type="cellIs" dxfId="1161" priority="1395" stopIfTrue="1" operator="equal">
      <formula>"Adjustment to Income/Expense/Rate Base:"</formula>
    </cfRule>
  </conditionalFormatting>
  <conditionalFormatting sqref="B1740">
    <cfRule type="cellIs" dxfId="1160" priority="1394" stopIfTrue="1" operator="equal">
      <formula>"Adjustment to Income/Expense/Rate Base:"</formula>
    </cfRule>
  </conditionalFormatting>
  <conditionalFormatting sqref="B1741">
    <cfRule type="cellIs" dxfId="1159" priority="1393" stopIfTrue="1" operator="equal">
      <formula>"Adjustment to Income/Expense/Rate Base:"</formula>
    </cfRule>
  </conditionalFormatting>
  <conditionalFormatting sqref="B1740">
    <cfRule type="cellIs" dxfId="1158" priority="1392" stopIfTrue="1" operator="equal">
      <formula>"Adjustment to Income/Expense/Rate Base:"</formula>
    </cfRule>
  </conditionalFormatting>
  <conditionalFormatting sqref="B1742">
    <cfRule type="cellIs" dxfId="1157" priority="1391" stopIfTrue="1" operator="equal">
      <formula>"Adjustment to Income/Expense/Rate Base:"</formula>
    </cfRule>
  </conditionalFormatting>
  <conditionalFormatting sqref="B1741">
    <cfRule type="cellIs" dxfId="1156" priority="1390" stopIfTrue="1" operator="equal">
      <formula>"Adjustment to Income/Expense/Rate Base:"</formula>
    </cfRule>
  </conditionalFormatting>
  <conditionalFormatting sqref="B1742">
    <cfRule type="cellIs" dxfId="1155" priority="1389" stopIfTrue="1" operator="equal">
      <formula>"Adjustment to Income/Expense/Rate Base:"</formula>
    </cfRule>
  </conditionalFormatting>
  <conditionalFormatting sqref="B1741">
    <cfRule type="cellIs" dxfId="1154" priority="1388" stopIfTrue="1" operator="equal">
      <formula>"Adjustment to Income/Expense/Rate Base:"</formula>
    </cfRule>
  </conditionalFormatting>
  <conditionalFormatting sqref="B1743">
    <cfRule type="cellIs" dxfId="1153" priority="1387" stopIfTrue="1" operator="equal">
      <formula>"Adjustment to Income/Expense/Rate Base:"</formula>
    </cfRule>
  </conditionalFormatting>
  <conditionalFormatting sqref="B1742">
    <cfRule type="cellIs" dxfId="1152" priority="1386" stopIfTrue="1" operator="equal">
      <formula>"Adjustment to Income/Expense/Rate Base:"</formula>
    </cfRule>
  </conditionalFormatting>
  <conditionalFormatting sqref="B1743">
    <cfRule type="cellIs" dxfId="1151" priority="1385" stopIfTrue="1" operator="equal">
      <formula>"Adjustment to Income/Expense/Rate Base:"</formula>
    </cfRule>
  </conditionalFormatting>
  <conditionalFormatting sqref="B1742">
    <cfRule type="cellIs" dxfId="1150" priority="1384" stopIfTrue="1" operator="equal">
      <formula>"Adjustment to Income/Expense/Rate Base:"</formula>
    </cfRule>
  </conditionalFormatting>
  <conditionalFormatting sqref="B1744">
    <cfRule type="cellIs" dxfId="1149" priority="1383" stopIfTrue="1" operator="equal">
      <formula>"Adjustment to Income/Expense/Rate Base:"</formula>
    </cfRule>
  </conditionalFormatting>
  <conditionalFormatting sqref="B1743">
    <cfRule type="cellIs" dxfId="1148" priority="1382" stopIfTrue="1" operator="equal">
      <formula>"Adjustment to Income/Expense/Rate Base:"</formula>
    </cfRule>
  </conditionalFormatting>
  <conditionalFormatting sqref="B1741">
    <cfRule type="cellIs" dxfId="1147" priority="1380" stopIfTrue="1" operator="equal">
      <formula>"Adjustment to Income/Expense/Rate Base:"</formula>
    </cfRule>
  </conditionalFormatting>
  <conditionalFormatting sqref="B1741">
    <cfRule type="cellIs" dxfId="1146" priority="1379" stopIfTrue="1" operator="equal">
      <formula>"Adjustment to Income/Expense/Rate Base:"</formula>
    </cfRule>
  </conditionalFormatting>
  <conditionalFormatting sqref="B1742">
    <cfRule type="cellIs" dxfId="1145" priority="1378" stopIfTrue="1" operator="equal">
      <formula>"Adjustment to Income/Expense/Rate Base:"</formula>
    </cfRule>
  </conditionalFormatting>
  <conditionalFormatting sqref="B1741">
    <cfRule type="cellIs" dxfId="1144" priority="1377" stopIfTrue="1" operator="equal">
      <formula>"Adjustment to Income/Expense/Rate Base:"</formula>
    </cfRule>
  </conditionalFormatting>
  <conditionalFormatting sqref="B1741">
    <cfRule type="cellIs" dxfId="1143" priority="1376" stopIfTrue="1" operator="equal">
      <formula>"Adjustment to Income/Expense/Rate Base:"</formula>
    </cfRule>
  </conditionalFormatting>
  <conditionalFormatting sqref="B1741">
    <cfRule type="cellIs" dxfId="1142" priority="1375" stopIfTrue="1" operator="equal">
      <formula>"Adjustment to Income/Expense/Rate Base:"</formula>
    </cfRule>
  </conditionalFormatting>
  <conditionalFormatting sqref="B1742">
    <cfRule type="cellIs" dxfId="1141" priority="1374" stopIfTrue="1" operator="equal">
      <formula>"Adjustment to Income/Expense/Rate Base:"</formula>
    </cfRule>
  </conditionalFormatting>
  <conditionalFormatting sqref="B1741">
    <cfRule type="cellIs" dxfId="1140" priority="1373" stopIfTrue="1" operator="equal">
      <formula>"Adjustment to Income/Expense/Rate Base:"</formula>
    </cfRule>
  </conditionalFormatting>
  <conditionalFormatting sqref="B1742">
    <cfRule type="cellIs" dxfId="1139" priority="1372" stopIfTrue="1" operator="equal">
      <formula>"Adjustment to Income/Expense/Rate Base:"</formula>
    </cfRule>
  </conditionalFormatting>
  <conditionalFormatting sqref="B1741">
    <cfRule type="cellIs" dxfId="1138" priority="1371" stopIfTrue="1" operator="equal">
      <formula>"Adjustment to Income/Expense/Rate Base:"</formula>
    </cfRule>
  </conditionalFormatting>
  <conditionalFormatting sqref="B1743">
    <cfRule type="cellIs" dxfId="1137" priority="1370" stopIfTrue="1" operator="equal">
      <formula>"Adjustment to Income/Expense/Rate Base:"</formula>
    </cfRule>
  </conditionalFormatting>
  <conditionalFormatting sqref="B1742">
    <cfRule type="cellIs" dxfId="1136" priority="1369" stopIfTrue="1" operator="equal">
      <formula>"Adjustment to Income/Expense/Rate Base:"</formula>
    </cfRule>
  </conditionalFormatting>
  <conditionalFormatting sqref="B1741">
    <cfRule type="cellIs" dxfId="1135" priority="1368" stopIfTrue="1" operator="equal">
      <formula>"Adjustment to Income/Expense/Rate Base:"</formula>
    </cfRule>
  </conditionalFormatting>
  <conditionalFormatting sqref="B1741">
    <cfRule type="cellIs" dxfId="1134" priority="1367" stopIfTrue="1" operator="equal">
      <formula>"Adjustment to Income/Expense/Rate Base:"</formula>
    </cfRule>
  </conditionalFormatting>
  <conditionalFormatting sqref="B1742">
    <cfRule type="cellIs" dxfId="1133" priority="1366" stopIfTrue="1" operator="equal">
      <formula>"Adjustment to Income/Expense/Rate Base:"</formula>
    </cfRule>
  </conditionalFormatting>
  <conditionalFormatting sqref="B1741">
    <cfRule type="cellIs" dxfId="1132" priority="1365" stopIfTrue="1" operator="equal">
      <formula>"Adjustment to Income/Expense/Rate Base:"</formula>
    </cfRule>
  </conditionalFormatting>
  <conditionalFormatting sqref="B1742">
    <cfRule type="cellIs" dxfId="1131" priority="1364" stopIfTrue="1" operator="equal">
      <formula>"Adjustment to Income/Expense/Rate Base:"</formula>
    </cfRule>
  </conditionalFormatting>
  <conditionalFormatting sqref="B1741">
    <cfRule type="cellIs" dxfId="1130" priority="1363" stopIfTrue="1" operator="equal">
      <formula>"Adjustment to Income/Expense/Rate Base:"</formula>
    </cfRule>
  </conditionalFormatting>
  <conditionalFormatting sqref="B1743">
    <cfRule type="cellIs" dxfId="1129" priority="1362" stopIfTrue="1" operator="equal">
      <formula>"Adjustment to Income/Expense/Rate Base:"</formula>
    </cfRule>
  </conditionalFormatting>
  <conditionalFormatting sqref="B1742">
    <cfRule type="cellIs" dxfId="1128" priority="1361" stopIfTrue="1" operator="equal">
      <formula>"Adjustment to Income/Expense/Rate Base:"</formula>
    </cfRule>
  </conditionalFormatting>
  <conditionalFormatting sqref="B1743">
    <cfRule type="cellIs" dxfId="1127" priority="1360" stopIfTrue="1" operator="equal">
      <formula>"Adjustment to Income/Expense/Rate Base:"</formula>
    </cfRule>
  </conditionalFormatting>
  <conditionalFormatting sqref="B1742">
    <cfRule type="cellIs" dxfId="1126" priority="1359" stopIfTrue="1" operator="equal">
      <formula>"Adjustment to Income/Expense/Rate Base:"</formula>
    </cfRule>
  </conditionalFormatting>
  <conditionalFormatting sqref="B1744">
    <cfRule type="cellIs" dxfId="1125" priority="1358" stopIfTrue="1" operator="equal">
      <formula>"Adjustment to Income/Expense/Rate Base:"</formula>
    </cfRule>
  </conditionalFormatting>
  <conditionalFormatting sqref="B1743">
    <cfRule type="cellIs" dxfId="1124" priority="1357" stopIfTrue="1" operator="equal">
      <formula>"Adjustment to Income/Expense/Rate Base:"</formula>
    </cfRule>
  </conditionalFormatting>
  <conditionalFormatting sqref="B1741">
    <cfRule type="cellIs" dxfId="1123" priority="1356" stopIfTrue="1" operator="equal">
      <formula>"Adjustment to Income/Expense/Rate Base:"</formula>
    </cfRule>
  </conditionalFormatting>
  <conditionalFormatting sqref="B1742">
    <cfRule type="cellIs" dxfId="1122" priority="1355" stopIfTrue="1" operator="equal">
      <formula>"Adjustment to Income/Expense/Rate Base:"</formula>
    </cfRule>
  </conditionalFormatting>
  <conditionalFormatting sqref="B1741">
    <cfRule type="cellIs" dxfId="1121" priority="1354" stopIfTrue="1" operator="equal">
      <formula>"Adjustment to Income/Expense/Rate Base:"</formula>
    </cfRule>
  </conditionalFormatting>
  <conditionalFormatting sqref="B1742">
    <cfRule type="cellIs" dxfId="1120" priority="1353" stopIfTrue="1" operator="equal">
      <formula>"Adjustment to Income/Expense/Rate Base:"</formula>
    </cfRule>
  </conditionalFormatting>
  <conditionalFormatting sqref="B1741">
    <cfRule type="cellIs" dxfId="1119" priority="1352" stopIfTrue="1" operator="equal">
      <formula>"Adjustment to Income/Expense/Rate Base:"</formula>
    </cfRule>
  </conditionalFormatting>
  <conditionalFormatting sqref="B1743">
    <cfRule type="cellIs" dxfId="1118" priority="1351" stopIfTrue="1" operator="equal">
      <formula>"Adjustment to Income/Expense/Rate Base:"</formula>
    </cfRule>
  </conditionalFormatting>
  <conditionalFormatting sqref="B1742">
    <cfRule type="cellIs" dxfId="1117" priority="1350" stopIfTrue="1" operator="equal">
      <formula>"Adjustment to Income/Expense/Rate Base:"</formula>
    </cfRule>
  </conditionalFormatting>
  <conditionalFormatting sqref="B1743">
    <cfRule type="cellIs" dxfId="1116" priority="1349" stopIfTrue="1" operator="equal">
      <formula>"Adjustment to Income/Expense/Rate Base:"</formula>
    </cfRule>
  </conditionalFormatting>
  <conditionalFormatting sqref="B1742">
    <cfRule type="cellIs" dxfId="1115" priority="1348" stopIfTrue="1" operator="equal">
      <formula>"Adjustment to Income/Expense/Rate Base:"</formula>
    </cfRule>
  </conditionalFormatting>
  <conditionalFormatting sqref="B1744">
    <cfRule type="cellIs" dxfId="1114" priority="1347" stopIfTrue="1" operator="equal">
      <formula>"Adjustment to Income/Expense/Rate Base:"</formula>
    </cfRule>
  </conditionalFormatting>
  <conditionalFormatting sqref="B1743">
    <cfRule type="cellIs" dxfId="1113" priority="1346" stopIfTrue="1" operator="equal">
      <formula>"Adjustment to Income/Expense/Rate Base:"</formula>
    </cfRule>
  </conditionalFormatting>
  <conditionalFormatting sqref="B1744">
    <cfRule type="cellIs" dxfId="1112" priority="1345" stopIfTrue="1" operator="equal">
      <formula>"Adjustment to Income/Expense/Rate Base:"</formula>
    </cfRule>
  </conditionalFormatting>
  <conditionalFormatting sqref="B1743">
    <cfRule type="cellIs" dxfId="1111" priority="1344" stopIfTrue="1" operator="equal">
      <formula>"Adjustment to Income/Expense/Rate Base:"</formula>
    </cfRule>
  </conditionalFormatting>
  <conditionalFormatting sqref="B1744">
    <cfRule type="cellIs" dxfId="1110" priority="1342" stopIfTrue="1" operator="equal">
      <formula>"Adjustment to Income/Expense/Rate Base:"</formula>
    </cfRule>
  </conditionalFormatting>
  <conditionalFormatting sqref="B1745">
    <cfRule type="cellIs" dxfId="1109" priority="1341" stopIfTrue="1" operator="equal">
      <formula>"Adjustment to Income/Expense/Rate Base:"</formula>
    </cfRule>
  </conditionalFormatting>
  <conditionalFormatting sqref="B1741">
    <cfRule type="cellIs" dxfId="1108" priority="1340" stopIfTrue="1" operator="equal">
      <formula>"Adjustment to Income/Expense/Rate Base:"</formula>
    </cfRule>
  </conditionalFormatting>
  <conditionalFormatting sqref="B1741">
    <cfRule type="cellIs" dxfId="1107" priority="1339" stopIfTrue="1" operator="equal">
      <formula>"Adjustment to Income/Expense/Rate Base:"</formula>
    </cfRule>
  </conditionalFormatting>
  <conditionalFormatting sqref="B1741">
    <cfRule type="cellIs" dxfId="1106" priority="1338" stopIfTrue="1" operator="equal">
      <formula>"Adjustment to Income/Expense/Rate Base:"</formula>
    </cfRule>
  </conditionalFormatting>
  <conditionalFormatting sqref="B1742">
    <cfRule type="cellIs" dxfId="1105" priority="1337" stopIfTrue="1" operator="equal">
      <formula>"Adjustment to Income/Expense/Rate Base:"</formula>
    </cfRule>
  </conditionalFormatting>
  <conditionalFormatting sqref="B1741">
    <cfRule type="cellIs" dxfId="1104" priority="1336" stopIfTrue="1" operator="equal">
      <formula>"Adjustment to Income/Expense/Rate Base:"</formula>
    </cfRule>
  </conditionalFormatting>
  <conditionalFormatting sqref="B1741">
    <cfRule type="cellIs" dxfId="1103" priority="1335" stopIfTrue="1" operator="equal">
      <formula>"Adjustment to Income/Expense/Rate Base:"</formula>
    </cfRule>
  </conditionalFormatting>
  <conditionalFormatting sqref="B1741">
    <cfRule type="cellIs" dxfId="1102" priority="1334" stopIfTrue="1" operator="equal">
      <formula>"Adjustment to Income/Expense/Rate Base:"</formula>
    </cfRule>
  </conditionalFormatting>
  <conditionalFormatting sqref="B1742">
    <cfRule type="cellIs" dxfId="1101" priority="1333" stopIfTrue="1" operator="equal">
      <formula>"Adjustment to Income/Expense/Rate Base:"</formula>
    </cfRule>
  </conditionalFormatting>
  <conditionalFormatting sqref="B1741">
    <cfRule type="cellIs" dxfId="1100" priority="1332" stopIfTrue="1" operator="equal">
      <formula>"Adjustment to Income/Expense/Rate Base:"</formula>
    </cfRule>
  </conditionalFormatting>
  <conditionalFormatting sqref="B1742">
    <cfRule type="cellIs" dxfId="1099" priority="1331" stopIfTrue="1" operator="equal">
      <formula>"Adjustment to Income/Expense/Rate Base:"</formula>
    </cfRule>
  </conditionalFormatting>
  <conditionalFormatting sqref="B1741">
    <cfRule type="cellIs" dxfId="1098" priority="1330" stopIfTrue="1" operator="equal">
      <formula>"Adjustment to Income/Expense/Rate Base:"</formula>
    </cfRule>
  </conditionalFormatting>
  <conditionalFormatting sqref="B1743">
    <cfRule type="cellIs" dxfId="1097" priority="1329" stopIfTrue="1" operator="equal">
      <formula>"Adjustment to Income/Expense/Rate Base:"</formula>
    </cfRule>
  </conditionalFormatting>
  <conditionalFormatting sqref="B1742">
    <cfRule type="cellIs" dxfId="1096" priority="1328" stopIfTrue="1" operator="equal">
      <formula>"Adjustment to Income/Expense/Rate Base:"</formula>
    </cfRule>
  </conditionalFormatting>
  <conditionalFormatting sqref="B1718">
    <cfRule type="cellIs" dxfId="1095" priority="1326" stopIfTrue="1" operator="equal">
      <formula>"Title"</formula>
    </cfRule>
  </conditionalFormatting>
  <conditionalFormatting sqref="B1727">
    <cfRule type="cellIs" dxfId="1094" priority="1325" stopIfTrue="1" operator="equal">
      <formula>"Adjustment to Income/Expense/Rate Base:"</formula>
    </cfRule>
  </conditionalFormatting>
  <conditionalFormatting sqref="B1725">
    <cfRule type="cellIs" dxfId="1093" priority="1324" stopIfTrue="1" operator="equal">
      <formula>"Adjustment to Income/Expense/Rate Base:"</formula>
    </cfRule>
  </conditionalFormatting>
  <conditionalFormatting sqref="B1737">
    <cfRule type="cellIs" dxfId="1092" priority="1323" stopIfTrue="1" operator="equal">
      <formula>"Adjustment to Income/Expense/Rate Base:"</formula>
    </cfRule>
  </conditionalFormatting>
  <conditionalFormatting sqref="B1736">
    <cfRule type="cellIs" dxfId="1091" priority="1322" stopIfTrue="1" operator="equal">
      <formula>"Adjustment to Income/Expense/Rate Base:"</formula>
    </cfRule>
  </conditionalFormatting>
  <conditionalFormatting sqref="B1728">
    <cfRule type="cellIs" dxfId="1090" priority="1321" stopIfTrue="1" operator="equal">
      <formula>"Adjustment to Income/Expense/Rate Base:"</formula>
    </cfRule>
  </conditionalFormatting>
  <conditionalFormatting sqref="B1726">
    <cfRule type="cellIs" dxfId="1089" priority="1320" stopIfTrue="1" operator="equal">
      <formula>"Adjustment to Income/Expense/Rate Base:"</formula>
    </cfRule>
  </conditionalFormatting>
  <conditionalFormatting sqref="B1738">
    <cfRule type="cellIs" dxfId="1088" priority="1319" stopIfTrue="1" operator="equal">
      <formula>"Adjustment to Income/Expense/Rate Base:"</formula>
    </cfRule>
  </conditionalFormatting>
  <conditionalFormatting sqref="B1737">
    <cfRule type="cellIs" dxfId="1087" priority="1318" stopIfTrue="1" operator="equal">
      <formula>"Adjustment to Income/Expense/Rate Base:"</formula>
    </cfRule>
  </conditionalFormatting>
  <conditionalFormatting sqref="B1728">
    <cfRule type="cellIs" dxfId="1086" priority="1317" stopIfTrue="1" operator="equal">
      <formula>"Adjustment to Income/Expense/Rate Base:"</formula>
    </cfRule>
  </conditionalFormatting>
  <conditionalFormatting sqref="B1726">
    <cfRule type="cellIs" dxfId="1085" priority="1316" stopIfTrue="1" operator="equal">
      <formula>"Adjustment to Income/Expense/Rate Base:"</formula>
    </cfRule>
  </conditionalFormatting>
  <conditionalFormatting sqref="B1738">
    <cfRule type="cellIs" dxfId="1084" priority="1315" stopIfTrue="1" operator="equal">
      <formula>"Adjustment to Income/Expense/Rate Base:"</formula>
    </cfRule>
  </conditionalFormatting>
  <conditionalFormatting sqref="B1737">
    <cfRule type="cellIs" dxfId="1083" priority="1314" stopIfTrue="1" operator="equal">
      <formula>"Adjustment to Income/Expense/Rate Base:"</formula>
    </cfRule>
  </conditionalFormatting>
  <conditionalFormatting sqref="B1729">
    <cfRule type="cellIs" dxfId="1082" priority="1313" stopIfTrue="1" operator="equal">
      <formula>"Adjustment to Income/Expense/Rate Base:"</formula>
    </cfRule>
  </conditionalFormatting>
  <conditionalFormatting sqref="B1727">
    <cfRule type="cellIs" dxfId="1081" priority="1312" stopIfTrue="1" operator="equal">
      <formula>"Adjustment to Income/Expense/Rate Base:"</formula>
    </cfRule>
  </conditionalFormatting>
  <conditionalFormatting sqref="B1739">
    <cfRule type="cellIs" dxfId="1080" priority="1311" stopIfTrue="1" operator="equal">
      <formula>"Adjustment to Income/Expense/Rate Base:"</formula>
    </cfRule>
  </conditionalFormatting>
  <conditionalFormatting sqref="B1738">
    <cfRule type="cellIs" dxfId="1079" priority="1310" stopIfTrue="1" operator="equal">
      <formula>"Adjustment to Income/Expense/Rate Base:"</formula>
    </cfRule>
  </conditionalFormatting>
  <conditionalFormatting sqref="B1729">
    <cfRule type="cellIs" dxfId="1078" priority="1309" stopIfTrue="1" operator="equal">
      <formula>"Adjustment to Income/Expense/Rate Base:"</formula>
    </cfRule>
  </conditionalFormatting>
  <conditionalFormatting sqref="B1727">
    <cfRule type="cellIs" dxfId="1077" priority="1308" stopIfTrue="1" operator="equal">
      <formula>"Adjustment to Income/Expense/Rate Base:"</formula>
    </cfRule>
  </conditionalFormatting>
  <conditionalFormatting sqref="B1739">
    <cfRule type="cellIs" dxfId="1076" priority="1307" stopIfTrue="1" operator="equal">
      <formula>"Adjustment to Income/Expense/Rate Base:"</formula>
    </cfRule>
  </conditionalFormatting>
  <conditionalFormatting sqref="B1738">
    <cfRule type="cellIs" dxfId="1075" priority="1306" stopIfTrue="1" operator="equal">
      <formula>"Adjustment to Income/Expense/Rate Base:"</formula>
    </cfRule>
  </conditionalFormatting>
  <conditionalFormatting sqref="B1730">
    <cfRule type="cellIs" dxfId="1074" priority="1305" stopIfTrue="1" operator="equal">
      <formula>"Adjustment to Income/Expense/Rate Base:"</formula>
    </cfRule>
  </conditionalFormatting>
  <conditionalFormatting sqref="B1728">
    <cfRule type="cellIs" dxfId="1073" priority="1304" stopIfTrue="1" operator="equal">
      <formula>"Adjustment to Income/Expense/Rate Base:"</formula>
    </cfRule>
  </conditionalFormatting>
  <conditionalFormatting sqref="B1740">
    <cfRule type="cellIs" dxfId="1072" priority="1303" stopIfTrue="1" operator="equal">
      <formula>"Adjustment to Income/Expense/Rate Base:"</formula>
    </cfRule>
  </conditionalFormatting>
  <conditionalFormatting sqref="B1739">
    <cfRule type="cellIs" dxfId="1071" priority="1302" stopIfTrue="1" operator="equal">
      <formula>"Adjustment to Income/Expense/Rate Base:"</formula>
    </cfRule>
  </conditionalFormatting>
  <conditionalFormatting sqref="B1730">
    <cfRule type="cellIs" dxfId="1070" priority="1301" stopIfTrue="1" operator="equal">
      <formula>"Adjustment to Income/Expense/Rate Base:"</formula>
    </cfRule>
  </conditionalFormatting>
  <conditionalFormatting sqref="B1728">
    <cfRule type="cellIs" dxfId="1069" priority="1300" stopIfTrue="1" operator="equal">
      <formula>"Adjustment to Income/Expense/Rate Base:"</formula>
    </cfRule>
  </conditionalFormatting>
  <conditionalFormatting sqref="B1740">
    <cfRule type="cellIs" dxfId="1068" priority="1299" stopIfTrue="1" operator="equal">
      <formula>"Adjustment to Income/Expense/Rate Base:"</formula>
    </cfRule>
  </conditionalFormatting>
  <conditionalFormatting sqref="B1739">
    <cfRule type="cellIs" dxfId="1067" priority="1298" stopIfTrue="1" operator="equal">
      <formula>"Adjustment to Income/Expense/Rate Base:"</formula>
    </cfRule>
  </conditionalFormatting>
  <conditionalFormatting sqref="B1731">
    <cfRule type="cellIs" dxfId="1066" priority="1297" stopIfTrue="1" operator="equal">
      <formula>"Adjustment to Income/Expense/Rate Base:"</formula>
    </cfRule>
  </conditionalFormatting>
  <conditionalFormatting sqref="B1729">
    <cfRule type="cellIs" dxfId="1065" priority="1296" stopIfTrue="1" operator="equal">
      <formula>"Adjustment to Income/Expense/Rate Base:"</formula>
    </cfRule>
  </conditionalFormatting>
  <conditionalFormatting sqref="B1741">
    <cfRule type="cellIs" dxfId="1064" priority="1295" stopIfTrue="1" operator="equal">
      <formula>"Adjustment to Income/Expense/Rate Base:"</formula>
    </cfRule>
  </conditionalFormatting>
  <conditionalFormatting sqref="B1740">
    <cfRule type="cellIs" dxfId="1063" priority="1294" stopIfTrue="1" operator="equal">
      <formula>"Adjustment to Income/Expense/Rate Base:"</formula>
    </cfRule>
  </conditionalFormatting>
  <conditionalFormatting sqref="B1728">
    <cfRule type="cellIs" dxfId="1062" priority="1293" stopIfTrue="1" operator="equal">
      <formula>"Adjustment to Income/Expense/Rate Base:"</formula>
    </cfRule>
  </conditionalFormatting>
  <conditionalFormatting sqref="B1726">
    <cfRule type="cellIs" dxfId="1061" priority="1292" stopIfTrue="1" operator="equal">
      <formula>"Adjustment to Income/Expense/Rate Base:"</formula>
    </cfRule>
  </conditionalFormatting>
  <conditionalFormatting sqref="B1738">
    <cfRule type="cellIs" dxfId="1060" priority="1291" stopIfTrue="1" operator="equal">
      <formula>"Adjustment to Income/Expense/Rate Base:"</formula>
    </cfRule>
  </conditionalFormatting>
  <conditionalFormatting sqref="B1737">
    <cfRule type="cellIs" dxfId="1059" priority="1290" stopIfTrue="1" operator="equal">
      <formula>"Adjustment to Income/Expense/Rate Base:"</formula>
    </cfRule>
  </conditionalFormatting>
  <conditionalFormatting sqref="B1729">
    <cfRule type="cellIs" dxfId="1058" priority="1289" stopIfTrue="1" operator="equal">
      <formula>"Adjustment to Income/Expense/Rate Base:"</formula>
    </cfRule>
  </conditionalFormatting>
  <conditionalFormatting sqref="B1727">
    <cfRule type="cellIs" dxfId="1057" priority="1288" stopIfTrue="1" operator="equal">
      <formula>"Adjustment to Income/Expense/Rate Base:"</formula>
    </cfRule>
  </conditionalFormatting>
  <conditionalFormatting sqref="B1739">
    <cfRule type="cellIs" dxfId="1056" priority="1287" stopIfTrue="1" operator="equal">
      <formula>"Adjustment to Income/Expense/Rate Base:"</formula>
    </cfRule>
  </conditionalFormatting>
  <conditionalFormatting sqref="B1738">
    <cfRule type="cellIs" dxfId="1055" priority="1286" stopIfTrue="1" operator="equal">
      <formula>"Adjustment to Income/Expense/Rate Base:"</formula>
    </cfRule>
  </conditionalFormatting>
  <conditionalFormatting sqref="B1729">
    <cfRule type="cellIs" dxfId="1054" priority="1285" stopIfTrue="1" operator="equal">
      <formula>"Adjustment to Income/Expense/Rate Base:"</formula>
    </cfRule>
  </conditionalFormatting>
  <conditionalFormatting sqref="B1727">
    <cfRule type="cellIs" dxfId="1053" priority="1284" stopIfTrue="1" operator="equal">
      <formula>"Adjustment to Income/Expense/Rate Base:"</formula>
    </cfRule>
  </conditionalFormatting>
  <conditionalFormatting sqref="B1739">
    <cfRule type="cellIs" dxfId="1052" priority="1283" stopIfTrue="1" operator="equal">
      <formula>"Adjustment to Income/Expense/Rate Base:"</formula>
    </cfRule>
  </conditionalFormatting>
  <conditionalFormatting sqref="B1738">
    <cfRule type="cellIs" dxfId="1051" priority="1282" stopIfTrue="1" operator="equal">
      <formula>"Adjustment to Income/Expense/Rate Base:"</formula>
    </cfRule>
  </conditionalFormatting>
  <conditionalFormatting sqref="B1730">
    <cfRule type="cellIs" dxfId="1050" priority="1281" stopIfTrue="1" operator="equal">
      <formula>"Adjustment to Income/Expense/Rate Base:"</formula>
    </cfRule>
  </conditionalFormatting>
  <conditionalFormatting sqref="B1728">
    <cfRule type="cellIs" dxfId="1049" priority="1280" stopIfTrue="1" operator="equal">
      <formula>"Adjustment to Income/Expense/Rate Base:"</formula>
    </cfRule>
  </conditionalFormatting>
  <conditionalFormatting sqref="B1740">
    <cfRule type="cellIs" dxfId="1048" priority="1279" stopIfTrue="1" operator="equal">
      <formula>"Adjustment to Income/Expense/Rate Base:"</formula>
    </cfRule>
  </conditionalFormatting>
  <conditionalFormatting sqref="B1739">
    <cfRule type="cellIs" dxfId="1047" priority="1278" stopIfTrue="1" operator="equal">
      <formula>"Adjustment to Income/Expense/Rate Base:"</formula>
    </cfRule>
  </conditionalFormatting>
  <conditionalFormatting sqref="B1730">
    <cfRule type="cellIs" dxfId="1046" priority="1277" stopIfTrue="1" operator="equal">
      <formula>"Adjustment to Income/Expense/Rate Base:"</formula>
    </cfRule>
  </conditionalFormatting>
  <conditionalFormatting sqref="B1728">
    <cfRule type="cellIs" dxfId="1045" priority="1276" stopIfTrue="1" operator="equal">
      <formula>"Adjustment to Income/Expense/Rate Base:"</formula>
    </cfRule>
  </conditionalFormatting>
  <conditionalFormatting sqref="B1740">
    <cfRule type="cellIs" dxfId="1044" priority="1275" stopIfTrue="1" operator="equal">
      <formula>"Adjustment to Income/Expense/Rate Base:"</formula>
    </cfRule>
  </conditionalFormatting>
  <conditionalFormatting sqref="B1739">
    <cfRule type="cellIs" dxfId="1043" priority="1274" stopIfTrue="1" operator="equal">
      <formula>"Adjustment to Income/Expense/Rate Base:"</formula>
    </cfRule>
  </conditionalFormatting>
  <conditionalFormatting sqref="B1731">
    <cfRule type="cellIs" dxfId="1042" priority="1273" stopIfTrue="1" operator="equal">
      <formula>"Adjustment to Income/Expense/Rate Base:"</formula>
    </cfRule>
  </conditionalFormatting>
  <conditionalFormatting sqref="B1729">
    <cfRule type="cellIs" dxfId="1041" priority="1272" stopIfTrue="1" operator="equal">
      <formula>"Adjustment to Income/Expense/Rate Base:"</formula>
    </cfRule>
  </conditionalFormatting>
  <conditionalFormatting sqref="B1741">
    <cfRule type="cellIs" dxfId="1040" priority="1271" stopIfTrue="1" operator="equal">
      <formula>"Adjustment to Income/Expense/Rate Base:"</formula>
    </cfRule>
  </conditionalFormatting>
  <conditionalFormatting sqref="B1740">
    <cfRule type="cellIs" dxfId="1039" priority="1270" stopIfTrue="1" operator="equal">
      <formula>"Adjustment to Income/Expense/Rate Base:"</formula>
    </cfRule>
  </conditionalFormatting>
  <conditionalFormatting sqref="B1731">
    <cfRule type="cellIs" dxfId="1038" priority="1269" stopIfTrue="1" operator="equal">
      <formula>"Adjustment to Income/Expense/Rate Base:"</formula>
    </cfRule>
  </conditionalFormatting>
  <conditionalFormatting sqref="B1729">
    <cfRule type="cellIs" dxfId="1037" priority="1268" stopIfTrue="1" operator="equal">
      <formula>"Adjustment to Income/Expense/Rate Base:"</formula>
    </cfRule>
  </conditionalFormatting>
  <conditionalFormatting sqref="B1741">
    <cfRule type="cellIs" dxfId="1036" priority="1267" stopIfTrue="1" operator="equal">
      <formula>"Adjustment to Income/Expense/Rate Base:"</formula>
    </cfRule>
  </conditionalFormatting>
  <conditionalFormatting sqref="B1740">
    <cfRule type="cellIs" dxfId="1035" priority="1266" stopIfTrue="1" operator="equal">
      <formula>"Adjustment to Income/Expense/Rate Base:"</formula>
    </cfRule>
  </conditionalFormatting>
  <conditionalFormatting sqref="B1732">
    <cfRule type="cellIs" dxfId="1034" priority="1265" stopIfTrue="1" operator="equal">
      <formula>"Adjustment to Income/Expense/Rate Base:"</formula>
    </cfRule>
  </conditionalFormatting>
  <conditionalFormatting sqref="B1730">
    <cfRule type="cellIs" dxfId="1033" priority="1264" stopIfTrue="1" operator="equal">
      <formula>"Adjustment to Income/Expense/Rate Base:"</formula>
    </cfRule>
  </conditionalFormatting>
  <conditionalFormatting sqref="B1742">
    <cfRule type="cellIs" dxfId="1032" priority="1263" stopIfTrue="1" operator="equal">
      <formula>"Adjustment to Income/Expense/Rate Base:"</formula>
    </cfRule>
  </conditionalFormatting>
  <conditionalFormatting sqref="B1741">
    <cfRule type="cellIs" dxfId="1031" priority="1262" stopIfTrue="1" operator="equal">
      <formula>"Adjustment to Income/Expense/Rate Base:"</formula>
    </cfRule>
  </conditionalFormatting>
  <conditionalFormatting sqref="B1739">
    <cfRule type="cellIs" dxfId="1030" priority="1261" stopIfTrue="1" operator="equal">
      <formula>"Adjustment to Income/Expense/Rate Base:"</formula>
    </cfRule>
  </conditionalFormatting>
  <conditionalFormatting sqref="B1738">
    <cfRule type="cellIs" dxfId="1029" priority="1260" stopIfTrue="1" operator="equal">
      <formula>"Adjustment to Income/Expense/Rate Base:"</formula>
    </cfRule>
  </conditionalFormatting>
  <conditionalFormatting sqref="B1740">
    <cfRule type="cellIs" dxfId="1028" priority="1259" stopIfTrue="1" operator="equal">
      <formula>"Adjustment to Income/Expense/Rate Base:"</formula>
    </cfRule>
  </conditionalFormatting>
  <conditionalFormatting sqref="B1739">
    <cfRule type="cellIs" dxfId="1027" priority="1258" stopIfTrue="1" operator="equal">
      <formula>"Adjustment to Income/Expense/Rate Base:"</formula>
    </cfRule>
  </conditionalFormatting>
  <conditionalFormatting sqref="B1740">
    <cfRule type="cellIs" dxfId="1026" priority="1257" stopIfTrue="1" operator="equal">
      <formula>"Adjustment to Income/Expense/Rate Base:"</formula>
    </cfRule>
  </conditionalFormatting>
  <conditionalFormatting sqref="B1739">
    <cfRule type="cellIs" dxfId="1025" priority="1256" stopIfTrue="1" operator="equal">
      <formula>"Adjustment to Income/Expense/Rate Base:"</formula>
    </cfRule>
  </conditionalFormatting>
  <conditionalFormatting sqref="B1741">
    <cfRule type="cellIs" dxfId="1024" priority="1255" stopIfTrue="1" operator="equal">
      <formula>"Adjustment to Income/Expense/Rate Base:"</formula>
    </cfRule>
  </conditionalFormatting>
  <conditionalFormatting sqref="B1740">
    <cfRule type="cellIs" dxfId="1023" priority="1254" stopIfTrue="1" operator="equal">
      <formula>"Adjustment to Income/Expense/Rate Base:"</formula>
    </cfRule>
  </conditionalFormatting>
  <conditionalFormatting sqref="B1741">
    <cfRule type="cellIs" dxfId="1022" priority="1253" stopIfTrue="1" operator="equal">
      <formula>"Adjustment to Income/Expense/Rate Base:"</formula>
    </cfRule>
  </conditionalFormatting>
  <conditionalFormatting sqref="B1740">
    <cfRule type="cellIs" dxfId="1021" priority="1252" stopIfTrue="1" operator="equal">
      <formula>"Adjustment to Income/Expense/Rate Base:"</formula>
    </cfRule>
  </conditionalFormatting>
  <conditionalFormatting sqref="B1742">
    <cfRule type="cellIs" dxfId="1020" priority="1251" stopIfTrue="1" operator="equal">
      <formula>"Adjustment to Income/Expense/Rate Base:"</formula>
    </cfRule>
  </conditionalFormatting>
  <conditionalFormatting sqref="B1741">
    <cfRule type="cellIs" dxfId="1019" priority="1250" stopIfTrue="1" operator="equal">
      <formula>"Adjustment to Income/Expense/Rate Base:"</formula>
    </cfRule>
  </conditionalFormatting>
  <conditionalFormatting sqref="B1742">
    <cfRule type="cellIs" dxfId="1018" priority="1249" stopIfTrue="1" operator="equal">
      <formula>"Adjustment to Income/Expense/Rate Base:"</formula>
    </cfRule>
  </conditionalFormatting>
  <conditionalFormatting sqref="B1741">
    <cfRule type="cellIs" dxfId="1017" priority="1248" stopIfTrue="1" operator="equal">
      <formula>"Adjustment to Income/Expense/Rate Base:"</formula>
    </cfRule>
  </conditionalFormatting>
  <conditionalFormatting sqref="B1743">
    <cfRule type="cellIs" dxfId="1016" priority="1247" stopIfTrue="1" operator="equal">
      <formula>"Adjustment to Income/Expense/Rate Base:"</formula>
    </cfRule>
  </conditionalFormatting>
  <conditionalFormatting sqref="B1742">
    <cfRule type="cellIs" dxfId="1015" priority="1246" stopIfTrue="1" operator="equal">
      <formula>"Adjustment to Income/Expense/Rate Base:"</formula>
    </cfRule>
  </conditionalFormatting>
  <conditionalFormatting sqref="B1740">
    <cfRule type="cellIs" dxfId="1014" priority="1245" stopIfTrue="1" operator="equal">
      <formula>"Adjustment to Income/Expense/Rate Base:"</formula>
    </cfRule>
  </conditionalFormatting>
  <conditionalFormatting sqref="B1739">
    <cfRule type="cellIs" dxfId="1013" priority="1244" stopIfTrue="1" operator="equal">
      <formula>"Adjustment to Income/Expense/Rate Base:"</formula>
    </cfRule>
  </conditionalFormatting>
  <conditionalFormatting sqref="B1741">
    <cfRule type="cellIs" dxfId="1012" priority="1243" stopIfTrue="1" operator="equal">
      <formula>"Adjustment to Income/Expense/Rate Base:"</formula>
    </cfRule>
  </conditionalFormatting>
  <conditionalFormatting sqref="B1740">
    <cfRule type="cellIs" dxfId="1011" priority="1242" stopIfTrue="1" operator="equal">
      <formula>"Adjustment to Income/Expense/Rate Base:"</formula>
    </cfRule>
  </conditionalFormatting>
  <conditionalFormatting sqref="B1741">
    <cfRule type="cellIs" dxfId="1010" priority="1241" stopIfTrue="1" operator="equal">
      <formula>"Adjustment to Income/Expense/Rate Base:"</formula>
    </cfRule>
  </conditionalFormatting>
  <conditionalFormatting sqref="B1740">
    <cfRule type="cellIs" dxfId="1009" priority="1240" stopIfTrue="1" operator="equal">
      <formula>"Adjustment to Income/Expense/Rate Base:"</formula>
    </cfRule>
  </conditionalFormatting>
  <conditionalFormatting sqref="B1742">
    <cfRule type="cellIs" dxfId="1008" priority="1239" stopIfTrue="1" operator="equal">
      <formula>"Adjustment to Income/Expense/Rate Base:"</formula>
    </cfRule>
  </conditionalFormatting>
  <conditionalFormatting sqref="B1741">
    <cfRule type="cellIs" dxfId="1007" priority="1238" stopIfTrue="1" operator="equal">
      <formula>"Adjustment to Income/Expense/Rate Base:"</formula>
    </cfRule>
  </conditionalFormatting>
  <conditionalFormatting sqref="B1742">
    <cfRule type="cellIs" dxfId="1006" priority="1237" stopIfTrue="1" operator="equal">
      <formula>"Adjustment to Income/Expense/Rate Base:"</formula>
    </cfRule>
  </conditionalFormatting>
  <conditionalFormatting sqref="B1741">
    <cfRule type="cellIs" dxfId="1005" priority="1236" stopIfTrue="1" operator="equal">
      <formula>"Adjustment to Income/Expense/Rate Base:"</formula>
    </cfRule>
  </conditionalFormatting>
  <conditionalFormatting sqref="B1743">
    <cfRule type="cellIs" dxfId="1004" priority="1235" stopIfTrue="1" operator="equal">
      <formula>"Adjustment to Income/Expense/Rate Base:"</formula>
    </cfRule>
  </conditionalFormatting>
  <conditionalFormatting sqref="B1742">
    <cfRule type="cellIs" dxfId="1003" priority="1234" stopIfTrue="1" operator="equal">
      <formula>"Adjustment to Income/Expense/Rate Base:"</formula>
    </cfRule>
  </conditionalFormatting>
  <conditionalFormatting sqref="B1743">
    <cfRule type="cellIs" dxfId="1002" priority="1233" stopIfTrue="1" operator="equal">
      <formula>"Adjustment to Income/Expense/Rate Base:"</formula>
    </cfRule>
  </conditionalFormatting>
  <conditionalFormatting sqref="B1742">
    <cfRule type="cellIs" dxfId="1001" priority="1232" stopIfTrue="1" operator="equal">
      <formula>"Adjustment to Income/Expense/Rate Base:"</formula>
    </cfRule>
  </conditionalFormatting>
  <conditionalFormatting sqref="B1744">
    <cfRule type="cellIs" dxfId="1000" priority="1231" stopIfTrue="1" operator="equal">
      <formula>"Adjustment to Income/Expense/Rate Base:"</formula>
    </cfRule>
  </conditionalFormatting>
  <conditionalFormatting sqref="B1743">
    <cfRule type="cellIs" dxfId="999" priority="1230" stopIfTrue="1" operator="equal">
      <formula>"Adjustment to Income/Expense/Rate Base:"</formula>
    </cfRule>
  </conditionalFormatting>
  <conditionalFormatting sqref="B1725">
    <cfRule type="cellIs" dxfId="998" priority="1228" stopIfTrue="1" operator="equal">
      <formula>"Adjustment to Income/Expense/Rate Base:"</formula>
    </cfRule>
  </conditionalFormatting>
  <conditionalFormatting sqref="B1723">
    <cfRule type="cellIs" dxfId="997" priority="1227" stopIfTrue="1" operator="equal">
      <formula>"Adjustment to Income/Expense/Rate Base:"</formula>
    </cfRule>
  </conditionalFormatting>
  <conditionalFormatting sqref="B1735">
    <cfRule type="cellIs" dxfId="996" priority="1226" stopIfTrue="1" operator="equal">
      <formula>"Adjustment to Income/Expense/Rate Base:"</formula>
    </cfRule>
  </conditionalFormatting>
  <conditionalFormatting sqref="B1734">
    <cfRule type="cellIs" dxfId="995" priority="1225" stopIfTrue="1" operator="equal">
      <formula>"Adjustment to Income/Expense/Rate Base:"</formula>
    </cfRule>
  </conditionalFormatting>
  <conditionalFormatting sqref="B1726">
    <cfRule type="cellIs" dxfId="994" priority="1224" stopIfTrue="1" operator="equal">
      <formula>"Adjustment to Income/Expense/Rate Base:"</formula>
    </cfRule>
  </conditionalFormatting>
  <conditionalFormatting sqref="B1724">
    <cfRule type="cellIs" dxfId="993" priority="1223" stopIfTrue="1" operator="equal">
      <formula>"Adjustment to Income/Expense/Rate Base:"</formula>
    </cfRule>
  </conditionalFormatting>
  <conditionalFormatting sqref="B1736">
    <cfRule type="cellIs" dxfId="992" priority="1222" stopIfTrue="1" operator="equal">
      <formula>"Adjustment to Income/Expense/Rate Base:"</formula>
    </cfRule>
  </conditionalFormatting>
  <conditionalFormatting sqref="B1735">
    <cfRule type="cellIs" dxfId="991" priority="1221" stopIfTrue="1" operator="equal">
      <formula>"Adjustment to Income/Expense/Rate Base:"</formula>
    </cfRule>
  </conditionalFormatting>
  <conditionalFormatting sqref="B1726">
    <cfRule type="cellIs" dxfId="990" priority="1220" stopIfTrue="1" operator="equal">
      <formula>"Adjustment to Income/Expense/Rate Base:"</formula>
    </cfRule>
  </conditionalFormatting>
  <conditionalFormatting sqref="B1724">
    <cfRule type="cellIs" dxfId="989" priority="1219" stopIfTrue="1" operator="equal">
      <formula>"Adjustment to Income/Expense/Rate Base:"</formula>
    </cfRule>
  </conditionalFormatting>
  <conditionalFormatting sqref="B1736">
    <cfRule type="cellIs" dxfId="988" priority="1218" stopIfTrue="1" operator="equal">
      <formula>"Adjustment to Income/Expense/Rate Base:"</formula>
    </cfRule>
  </conditionalFormatting>
  <conditionalFormatting sqref="B1735">
    <cfRule type="cellIs" dxfId="987" priority="1217" stopIfTrue="1" operator="equal">
      <formula>"Adjustment to Income/Expense/Rate Base:"</formula>
    </cfRule>
  </conditionalFormatting>
  <conditionalFormatting sqref="B1727">
    <cfRule type="cellIs" dxfId="986" priority="1216" stopIfTrue="1" operator="equal">
      <formula>"Adjustment to Income/Expense/Rate Base:"</formula>
    </cfRule>
  </conditionalFormatting>
  <conditionalFormatting sqref="B1725">
    <cfRule type="cellIs" dxfId="985" priority="1215" stopIfTrue="1" operator="equal">
      <formula>"Adjustment to Income/Expense/Rate Base:"</formula>
    </cfRule>
  </conditionalFormatting>
  <conditionalFormatting sqref="B1737">
    <cfRule type="cellIs" dxfId="984" priority="1214" stopIfTrue="1" operator="equal">
      <formula>"Adjustment to Income/Expense/Rate Base:"</formula>
    </cfRule>
  </conditionalFormatting>
  <conditionalFormatting sqref="B1736">
    <cfRule type="cellIs" dxfId="983" priority="1213" stopIfTrue="1" operator="equal">
      <formula>"Adjustment to Income/Expense/Rate Base:"</formula>
    </cfRule>
  </conditionalFormatting>
  <conditionalFormatting sqref="B1727">
    <cfRule type="cellIs" dxfId="982" priority="1212" stopIfTrue="1" operator="equal">
      <formula>"Adjustment to Income/Expense/Rate Base:"</formula>
    </cfRule>
  </conditionalFormatting>
  <conditionalFormatting sqref="B1725">
    <cfRule type="cellIs" dxfId="981" priority="1211" stopIfTrue="1" operator="equal">
      <formula>"Adjustment to Income/Expense/Rate Base:"</formula>
    </cfRule>
  </conditionalFormatting>
  <conditionalFormatting sqref="B1737">
    <cfRule type="cellIs" dxfId="980" priority="1210" stopIfTrue="1" operator="equal">
      <formula>"Adjustment to Income/Expense/Rate Base:"</formula>
    </cfRule>
  </conditionalFormatting>
  <conditionalFormatting sqref="B1736">
    <cfRule type="cellIs" dxfId="979" priority="1209" stopIfTrue="1" operator="equal">
      <formula>"Adjustment to Income/Expense/Rate Base:"</formula>
    </cfRule>
  </conditionalFormatting>
  <conditionalFormatting sqref="B1728">
    <cfRule type="cellIs" dxfId="978" priority="1208" stopIfTrue="1" operator="equal">
      <formula>"Adjustment to Income/Expense/Rate Base:"</formula>
    </cfRule>
  </conditionalFormatting>
  <conditionalFormatting sqref="B1726">
    <cfRule type="cellIs" dxfId="977" priority="1207" stopIfTrue="1" operator="equal">
      <formula>"Adjustment to Income/Expense/Rate Base:"</formula>
    </cfRule>
  </conditionalFormatting>
  <conditionalFormatting sqref="B1738">
    <cfRule type="cellIs" dxfId="976" priority="1206" stopIfTrue="1" operator="equal">
      <formula>"Adjustment to Income/Expense/Rate Base:"</formula>
    </cfRule>
  </conditionalFormatting>
  <conditionalFormatting sqref="B1737">
    <cfRule type="cellIs" dxfId="975" priority="1205" stopIfTrue="1" operator="equal">
      <formula>"Adjustment to Income/Expense/Rate Base:"</formula>
    </cfRule>
  </conditionalFormatting>
  <conditionalFormatting sqref="B1728">
    <cfRule type="cellIs" dxfId="974" priority="1204" stopIfTrue="1" operator="equal">
      <formula>"Adjustment to Income/Expense/Rate Base:"</formula>
    </cfRule>
  </conditionalFormatting>
  <conditionalFormatting sqref="B1726">
    <cfRule type="cellIs" dxfId="973" priority="1203" stopIfTrue="1" operator="equal">
      <formula>"Adjustment to Income/Expense/Rate Base:"</formula>
    </cfRule>
  </conditionalFormatting>
  <conditionalFormatting sqref="B1738">
    <cfRule type="cellIs" dxfId="972" priority="1202" stopIfTrue="1" operator="equal">
      <formula>"Adjustment to Income/Expense/Rate Base:"</formula>
    </cfRule>
  </conditionalFormatting>
  <conditionalFormatting sqref="B1737">
    <cfRule type="cellIs" dxfId="971" priority="1201" stopIfTrue="1" operator="equal">
      <formula>"Adjustment to Income/Expense/Rate Base:"</formula>
    </cfRule>
  </conditionalFormatting>
  <conditionalFormatting sqref="B1729">
    <cfRule type="cellIs" dxfId="970" priority="1200" stopIfTrue="1" operator="equal">
      <formula>"Adjustment to Income/Expense/Rate Base:"</formula>
    </cfRule>
  </conditionalFormatting>
  <conditionalFormatting sqref="B1727">
    <cfRule type="cellIs" dxfId="969" priority="1199" stopIfTrue="1" operator="equal">
      <formula>"Adjustment to Income/Expense/Rate Base:"</formula>
    </cfRule>
  </conditionalFormatting>
  <conditionalFormatting sqref="B1739">
    <cfRule type="cellIs" dxfId="968" priority="1198" stopIfTrue="1" operator="equal">
      <formula>"Adjustment to Income/Expense/Rate Base:"</formula>
    </cfRule>
  </conditionalFormatting>
  <conditionalFormatting sqref="B1738">
    <cfRule type="cellIs" dxfId="967" priority="1197" stopIfTrue="1" operator="equal">
      <formula>"Adjustment to Income/Expense/Rate Base:"</formula>
    </cfRule>
  </conditionalFormatting>
  <conditionalFormatting sqref="B1726">
    <cfRule type="cellIs" dxfId="966" priority="1196" stopIfTrue="1" operator="equal">
      <formula>"Adjustment to Income/Expense/Rate Base:"</formula>
    </cfRule>
  </conditionalFormatting>
  <conditionalFormatting sqref="B1724">
    <cfRule type="cellIs" dxfId="965" priority="1195" stopIfTrue="1" operator="equal">
      <formula>"Adjustment to Income/Expense/Rate Base:"</formula>
    </cfRule>
  </conditionalFormatting>
  <conditionalFormatting sqref="B1736">
    <cfRule type="cellIs" dxfId="964" priority="1194" stopIfTrue="1" operator="equal">
      <formula>"Adjustment to Income/Expense/Rate Base:"</formula>
    </cfRule>
  </conditionalFormatting>
  <conditionalFormatting sqref="B1735">
    <cfRule type="cellIs" dxfId="963" priority="1193" stopIfTrue="1" operator="equal">
      <formula>"Adjustment to Income/Expense/Rate Base:"</formula>
    </cfRule>
  </conditionalFormatting>
  <conditionalFormatting sqref="B1727">
    <cfRule type="cellIs" dxfId="962" priority="1192" stopIfTrue="1" operator="equal">
      <formula>"Adjustment to Income/Expense/Rate Base:"</formula>
    </cfRule>
  </conditionalFormatting>
  <conditionalFormatting sqref="B1725">
    <cfRule type="cellIs" dxfId="961" priority="1191" stopIfTrue="1" operator="equal">
      <formula>"Adjustment to Income/Expense/Rate Base:"</formula>
    </cfRule>
  </conditionalFormatting>
  <conditionalFormatting sqref="B1737">
    <cfRule type="cellIs" dxfId="960" priority="1190" stopIfTrue="1" operator="equal">
      <formula>"Adjustment to Income/Expense/Rate Base:"</formula>
    </cfRule>
  </conditionalFormatting>
  <conditionalFormatting sqref="B1736">
    <cfRule type="cellIs" dxfId="959" priority="1189" stopIfTrue="1" operator="equal">
      <formula>"Adjustment to Income/Expense/Rate Base:"</formula>
    </cfRule>
  </conditionalFormatting>
  <conditionalFormatting sqref="B1727">
    <cfRule type="cellIs" dxfId="958" priority="1188" stopIfTrue="1" operator="equal">
      <formula>"Adjustment to Income/Expense/Rate Base:"</formula>
    </cfRule>
  </conditionalFormatting>
  <conditionalFormatting sqref="B1725">
    <cfRule type="cellIs" dxfId="957" priority="1187" stopIfTrue="1" operator="equal">
      <formula>"Adjustment to Income/Expense/Rate Base:"</formula>
    </cfRule>
  </conditionalFormatting>
  <conditionalFormatting sqref="B1737">
    <cfRule type="cellIs" dxfId="956" priority="1186" stopIfTrue="1" operator="equal">
      <formula>"Adjustment to Income/Expense/Rate Base:"</formula>
    </cfRule>
  </conditionalFormatting>
  <conditionalFormatting sqref="B1736">
    <cfRule type="cellIs" dxfId="955" priority="1185" stopIfTrue="1" operator="equal">
      <formula>"Adjustment to Income/Expense/Rate Base:"</formula>
    </cfRule>
  </conditionalFormatting>
  <conditionalFormatting sqref="B1728">
    <cfRule type="cellIs" dxfId="954" priority="1184" stopIfTrue="1" operator="equal">
      <formula>"Adjustment to Income/Expense/Rate Base:"</formula>
    </cfRule>
  </conditionalFormatting>
  <conditionalFormatting sqref="B1726">
    <cfRule type="cellIs" dxfId="953" priority="1183" stopIfTrue="1" operator="equal">
      <formula>"Adjustment to Income/Expense/Rate Base:"</formula>
    </cfRule>
  </conditionalFormatting>
  <conditionalFormatting sqref="B1738">
    <cfRule type="cellIs" dxfId="952" priority="1182" stopIfTrue="1" operator="equal">
      <formula>"Adjustment to Income/Expense/Rate Base:"</formula>
    </cfRule>
  </conditionalFormatting>
  <conditionalFormatting sqref="B1737">
    <cfRule type="cellIs" dxfId="951" priority="1181" stopIfTrue="1" operator="equal">
      <formula>"Adjustment to Income/Expense/Rate Base:"</formula>
    </cfRule>
  </conditionalFormatting>
  <conditionalFormatting sqref="B1728">
    <cfRule type="cellIs" dxfId="950" priority="1180" stopIfTrue="1" operator="equal">
      <formula>"Adjustment to Income/Expense/Rate Base:"</formula>
    </cfRule>
  </conditionalFormatting>
  <conditionalFormatting sqref="B1726">
    <cfRule type="cellIs" dxfId="949" priority="1179" stopIfTrue="1" operator="equal">
      <formula>"Adjustment to Income/Expense/Rate Base:"</formula>
    </cfRule>
  </conditionalFormatting>
  <conditionalFormatting sqref="B1738">
    <cfRule type="cellIs" dxfId="948" priority="1178" stopIfTrue="1" operator="equal">
      <formula>"Adjustment to Income/Expense/Rate Base:"</formula>
    </cfRule>
  </conditionalFormatting>
  <conditionalFormatting sqref="B1737">
    <cfRule type="cellIs" dxfId="947" priority="1177" stopIfTrue="1" operator="equal">
      <formula>"Adjustment to Income/Expense/Rate Base:"</formula>
    </cfRule>
  </conditionalFormatting>
  <conditionalFormatting sqref="B1729">
    <cfRule type="cellIs" dxfId="946" priority="1176" stopIfTrue="1" operator="equal">
      <formula>"Adjustment to Income/Expense/Rate Base:"</formula>
    </cfRule>
  </conditionalFormatting>
  <conditionalFormatting sqref="B1727">
    <cfRule type="cellIs" dxfId="945" priority="1175" stopIfTrue="1" operator="equal">
      <formula>"Adjustment to Income/Expense/Rate Base:"</formula>
    </cfRule>
  </conditionalFormatting>
  <conditionalFormatting sqref="B1739">
    <cfRule type="cellIs" dxfId="944" priority="1174" stopIfTrue="1" operator="equal">
      <formula>"Adjustment to Income/Expense/Rate Base:"</formula>
    </cfRule>
  </conditionalFormatting>
  <conditionalFormatting sqref="B1738">
    <cfRule type="cellIs" dxfId="943" priority="1173" stopIfTrue="1" operator="equal">
      <formula>"Adjustment to Income/Expense/Rate Base:"</formula>
    </cfRule>
  </conditionalFormatting>
  <conditionalFormatting sqref="B1729">
    <cfRule type="cellIs" dxfId="942" priority="1172" stopIfTrue="1" operator="equal">
      <formula>"Adjustment to Income/Expense/Rate Base:"</formula>
    </cfRule>
  </conditionalFormatting>
  <conditionalFormatting sqref="B1727">
    <cfRule type="cellIs" dxfId="941" priority="1171" stopIfTrue="1" operator="equal">
      <formula>"Adjustment to Income/Expense/Rate Base:"</formula>
    </cfRule>
  </conditionalFormatting>
  <conditionalFormatting sqref="B1739">
    <cfRule type="cellIs" dxfId="940" priority="1170" stopIfTrue="1" operator="equal">
      <formula>"Adjustment to Income/Expense/Rate Base:"</formula>
    </cfRule>
  </conditionalFormatting>
  <conditionalFormatting sqref="B1738">
    <cfRule type="cellIs" dxfId="939" priority="1169" stopIfTrue="1" operator="equal">
      <formula>"Adjustment to Income/Expense/Rate Base:"</formula>
    </cfRule>
  </conditionalFormatting>
  <conditionalFormatting sqref="B1730">
    <cfRule type="cellIs" dxfId="938" priority="1168" stopIfTrue="1" operator="equal">
      <formula>"Adjustment to Income/Expense/Rate Base:"</formula>
    </cfRule>
  </conditionalFormatting>
  <conditionalFormatting sqref="B1728">
    <cfRule type="cellIs" dxfId="937" priority="1167" stopIfTrue="1" operator="equal">
      <formula>"Adjustment to Income/Expense/Rate Base:"</formula>
    </cfRule>
  </conditionalFormatting>
  <conditionalFormatting sqref="B1740">
    <cfRule type="cellIs" dxfId="936" priority="1166" stopIfTrue="1" operator="equal">
      <formula>"Adjustment to Income/Expense/Rate Base:"</formula>
    </cfRule>
  </conditionalFormatting>
  <conditionalFormatting sqref="B1739">
    <cfRule type="cellIs" dxfId="935" priority="1165" stopIfTrue="1" operator="equal">
      <formula>"Adjustment to Income/Expense/Rate Base:"</formula>
    </cfRule>
  </conditionalFormatting>
  <conditionalFormatting sqref="B1737">
    <cfRule type="cellIs" dxfId="934" priority="1164" stopIfTrue="1" operator="equal">
      <formula>"Adjustment to Income/Expense/Rate Base:"</formula>
    </cfRule>
  </conditionalFormatting>
  <conditionalFormatting sqref="B1736">
    <cfRule type="cellIs" dxfId="933" priority="1163" stopIfTrue="1" operator="equal">
      <formula>"Adjustment to Income/Expense/Rate Base:"</formula>
    </cfRule>
  </conditionalFormatting>
  <conditionalFormatting sqref="B1738">
    <cfRule type="cellIs" dxfId="932" priority="1162" stopIfTrue="1" operator="equal">
      <formula>"Adjustment to Income/Expense/Rate Base:"</formula>
    </cfRule>
  </conditionalFormatting>
  <conditionalFormatting sqref="B1737">
    <cfRule type="cellIs" dxfId="931" priority="1161" stopIfTrue="1" operator="equal">
      <formula>"Adjustment to Income/Expense/Rate Base:"</formula>
    </cfRule>
  </conditionalFormatting>
  <conditionalFormatting sqref="B1738">
    <cfRule type="cellIs" dxfId="930" priority="1160" stopIfTrue="1" operator="equal">
      <formula>"Adjustment to Income/Expense/Rate Base:"</formula>
    </cfRule>
  </conditionalFormatting>
  <conditionalFormatting sqref="B1737">
    <cfRule type="cellIs" dxfId="929" priority="1159" stopIfTrue="1" operator="equal">
      <formula>"Adjustment to Income/Expense/Rate Base:"</formula>
    </cfRule>
  </conditionalFormatting>
  <conditionalFormatting sqref="B1739">
    <cfRule type="cellIs" dxfId="928" priority="1158" stopIfTrue="1" operator="equal">
      <formula>"Adjustment to Income/Expense/Rate Base:"</formula>
    </cfRule>
  </conditionalFormatting>
  <conditionalFormatting sqref="B1738">
    <cfRule type="cellIs" dxfId="927" priority="1157" stopIfTrue="1" operator="equal">
      <formula>"Adjustment to Income/Expense/Rate Base:"</formula>
    </cfRule>
  </conditionalFormatting>
  <conditionalFormatting sqref="B1739">
    <cfRule type="cellIs" dxfId="926" priority="1156" stopIfTrue="1" operator="equal">
      <formula>"Adjustment to Income/Expense/Rate Base:"</formula>
    </cfRule>
  </conditionalFormatting>
  <conditionalFormatting sqref="B1738">
    <cfRule type="cellIs" dxfId="925" priority="1155" stopIfTrue="1" operator="equal">
      <formula>"Adjustment to Income/Expense/Rate Base:"</formula>
    </cfRule>
  </conditionalFormatting>
  <conditionalFormatting sqref="B1740">
    <cfRule type="cellIs" dxfId="924" priority="1154" stopIfTrue="1" operator="equal">
      <formula>"Adjustment to Income/Expense/Rate Base:"</formula>
    </cfRule>
  </conditionalFormatting>
  <conditionalFormatting sqref="B1739">
    <cfRule type="cellIs" dxfId="923" priority="1153" stopIfTrue="1" operator="equal">
      <formula>"Adjustment to Income/Expense/Rate Base:"</formula>
    </cfRule>
  </conditionalFormatting>
  <conditionalFormatting sqref="B1740">
    <cfRule type="cellIs" dxfId="922" priority="1152" stopIfTrue="1" operator="equal">
      <formula>"Adjustment to Income/Expense/Rate Base:"</formula>
    </cfRule>
  </conditionalFormatting>
  <conditionalFormatting sqref="B1739">
    <cfRule type="cellIs" dxfId="921" priority="1151" stopIfTrue="1" operator="equal">
      <formula>"Adjustment to Income/Expense/Rate Base:"</formula>
    </cfRule>
  </conditionalFormatting>
  <conditionalFormatting sqref="B1741">
    <cfRule type="cellIs" dxfId="920" priority="1150" stopIfTrue="1" operator="equal">
      <formula>"Adjustment to Income/Expense/Rate Base:"</formula>
    </cfRule>
  </conditionalFormatting>
  <conditionalFormatting sqref="B1740">
    <cfRule type="cellIs" dxfId="919" priority="1149" stopIfTrue="1" operator="equal">
      <formula>"Adjustment to Income/Expense/Rate Base:"</formula>
    </cfRule>
  </conditionalFormatting>
  <conditionalFormatting sqref="B1738">
    <cfRule type="cellIs" dxfId="918" priority="1148" stopIfTrue="1" operator="equal">
      <formula>"Adjustment to Income/Expense/Rate Base:"</formula>
    </cfRule>
  </conditionalFormatting>
  <conditionalFormatting sqref="B1737">
    <cfRule type="cellIs" dxfId="917" priority="1147" stopIfTrue="1" operator="equal">
      <formula>"Adjustment to Income/Expense/Rate Base:"</formula>
    </cfRule>
  </conditionalFormatting>
  <conditionalFormatting sqref="B1739">
    <cfRule type="cellIs" dxfId="916" priority="1146" stopIfTrue="1" operator="equal">
      <formula>"Adjustment to Income/Expense/Rate Base:"</formula>
    </cfRule>
  </conditionalFormatting>
  <conditionalFormatting sqref="B1738">
    <cfRule type="cellIs" dxfId="915" priority="1145" stopIfTrue="1" operator="equal">
      <formula>"Adjustment to Income/Expense/Rate Base:"</formula>
    </cfRule>
  </conditionalFormatting>
  <conditionalFormatting sqref="B1739">
    <cfRule type="cellIs" dxfId="914" priority="1144" stopIfTrue="1" operator="equal">
      <formula>"Adjustment to Income/Expense/Rate Base:"</formula>
    </cfRule>
  </conditionalFormatting>
  <conditionalFormatting sqref="B1738">
    <cfRule type="cellIs" dxfId="913" priority="1143" stopIfTrue="1" operator="equal">
      <formula>"Adjustment to Income/Expense/Rate Base:"</formula>
    </cfRule>
  </conditionalFormatting>
  <conditionalFormatting sqref="B1740">
    <cfRule type="cellIs" dxfId="912" priority="1142" stopIfTrue="1" operator="equal">
      <formula>"Adjustment to Income/Expense/Rate Base:"</formula>
    </cfRule>
  </conditionalFormatting>
  <conditionalFormatting sqref="B1739">
    <cfRule type="cellIs" dxfId="911" priority="1141" stopIfTrue="1" operator="equal">
      <formula>"Adjustment to Income/Expense/Rate Base:"</formula>
    </cfRule>
  </conditionalFormatting>
  <conditionalFormatting sqref="B1740">
    <cfRule type="cellIs" dxfId="910" priority="1140" stopIfTrue="1" operator="equal">
      <formula>"Adjustment to Income/Expense/Rate Base:"</formula>
    </cfRule>
  </conditionalFormatting>
  <conditionalFormatting sqref="B1739">
    <cfRule type="cellIs" dxfId="909" priority="1139" stopIfTrue="1" operator="equal">
      <formula>"Adjustment to Income/Expense/Rate Base:"</formula>
    </cfRule>
  </conditionalFormatting>
  <conditionalFormatting sqref="B1741">
    <cfRule type="cellIs" dxfId="908" priority="1138" stopIfTrue="1" operator="equal">
      <formula>"Adjustment to Income/Expense/Rate Base:"</formula>
    </cfRule>
  </conditionalFormatting>
  <conditionalFormatting sqref="B1740">
    <cfRule type="cellIs" dxfId="907" priority="1137" stopIfTrue="1" operator="equal">
      <formula>"Adjustment to Income/Expense/Rate Base:"</formula>
    </cfRule>
  </conditionalFormatting>
  <conditionalFormatting sqref="B1741">
    <cfRule type="cellIs" dxfId="906" priority="1136" stopIfTrue="1" operator="equal">
      <formula>"Adjustment to Income/Expense/Rate Base:"</formula>
    </cfRule>
  </conditionalFormatting>
  <conditionalFormatting sqref="B1740">
    <cfRule type="cellIs" dxfId="905" priority="1135" stopIfTrue="1" operator="equal">
      <formula>"Adjustment to Income/Expense/Rate Base:"</formula>
    </cfRule>
  </conditionalFormatting>
  <conditionalFormatting sqref="B1742">
    <cfRule type="cellIs" dxfId="904" priority="1134" stopIfTrue="1" operator="equal">
      <formula>"Adjustment to Income/Expense/Rate Base:"</formula>
    </cfRule>
  </conditionalFormatting>
  <conditionalFormatting sqref="B1741">
    <cfRule type="cellIs" dxfId="903" priority="1133" stopIfTrue="1" operator="equal">
      <formula>"Adjustment to Income/Expense/Rate Base:"</formula>
    </cfRule>
  </conditionalFormatting>
  <conditionalFormatting sqref="B1744">
    <cfRule type="cellIs" dxfId="902" priority="1132" stopIfTrue="1" operator="equal">
      <formula>"Adjustment to Income/Expense/Rate Base:"</formula>
    </cfRule>
  </conditionalFormatting>
  <conditionalFormatting sqref="B1739">
    <cfRule type="cellIs" dxfId="901" priority="1131" stopIfTrue="1" operator="equal">
      <formula>"Adjustment to Income/Expense/Rate Base:"</formula>
    </cfRule>
  </conditionalFormatting>
  <conditionalFormatting sqref="B1739">
    <cfRule type="cellIs" dxfId="900" priority="1130" stopIfTrue="1" operator="equal">
      <formula>"Adjustment to Income/Expense/Rate Base:"</formula>
    </cfRule>
  </conditionalFormatting>
  <conditionalFormatting sqref="B1740">
    <cfRule type="cellIs" dxfId="899" priority="1129" stopIfTrue="1" operator="equal">
      <formula>"Adjustment to Income/Expense/Rate Base:"</formula>
    </cfRule>
  </conditionalFormatting>
  <conditionalFormatting sqref="B1739">
    <cfRule type="cellIs" dxfId="898" priority="1128" stopIfTrue="1" operator="equal">
      <formula>"Adjustment to Income/Expense/Rate Base:"</formula>
    </cfRule>
  </conditionalFormatting>
  <conditionalFormatting sqref="B1739">
    <cfRule type="cellIs" dxfId="897" priority="1127" stopIfTrue="1" operator="equal">
      <formula>"Adjustment to Income/Expense/Rate Base:"</formula>
    </cfRule>
  </conditionalFormatting>
  <conditionalFormatting sqref="B1739">
    <cfRule type="cellIs" dxfId="896" priority="1126" stopIfTrue="1" operator="equal">
      <formula>"Adjustment to Income/Expense/Rate Base:"</formula>
    </cfRule>
  </conditionalFormatting>
  <conditionalFormatting sqref="B1740">
    <cfRule type="cellIs" dxfId="895" priority="1125" stopIfTrue="1" operator="equal">
      <formula>"Adjustment to Income/Expense/Rate Base:"</formula>
    </cfRule>
  </conditionalFormatting>
  <conditionalFormatting sqref="B1739">
    <cfRule type="cellIs" dxfId="894" priority="1124" stopIfTrue="1" operator="equal">
      <formula>"Adjustment to Income/Expense/Rate Base:"</formula>
    </cfRule>
  </conditionalFormatting>
  <conditionalFormatting sqref="B1740">
    <cfRule type="cellIs" dxfId="893" priority="1123" stopIfTrue="1" operator="equal">
      <formula>"Adjustment to Income/Expense/Rate Base:"</formula>
    </cfRule>
  </conditionalFormatting>
  <conditionalFormatting sqref="B1739">
    <cfRule type="cellIs" dxfId="892" priority="1122" stopIfTrue="1" operator="equal">
      <formula>"Adjustment to Income/Expense/Rate Base:"</formula>
    </cfRule>
  </conditionalFormatting>
  <conditionalFormatting sqref="B1741">
    <cfRule type="cellIs" dxfId="891" priority="1121" stopIfTrue="1" operator="equal">
      <formula>"Adjustment to Income/Expense/Rate Base:"</formula>
    </cfRule>
  </conditionalFormatting>
  <conditionalFormatting sqref="B1740">
    <cfRule type="cellIs" dxfId="890" priority="1120" stopIfTrue="1" operator="equal">
      <formula>"Adjustment to Income/Expense/Rate Base:"</formula>
    </cfRule>
  </conditionalFormatting>
  <conditionalFormatting sqref="B1739">
    <cfRule type="cellIs" dxfId="889" priority="1119" stopIfTrue="1" operator="equal">
      <formula>"Adjustment to Income/Expense/Rate Base:"</formula>
    </cfRule>
  </conditionalFormatting>
  <conditionalFormatting sqref="B1739">
    <cfRule type="cellIs" dxfId="888" priority="1118" stopIfTrue="1" operator="equal">
      <formula>"Adjustment to Income/Expense/Rate Base:"</formula>
    </cfRule>
  </conditionalFormatting>
  <conditionalFormatting sqref="B1740">
    <cfRule type="cellIs" dxfId="887" priority="1117" stopIfTrue="1" operator="equal">
      <formula>"Adjustment to Income/Expense/Rate Base:"</formula>
    </cfRule>
  </conditionalFormatting>
  <conditionalFormatting sqref="B1739">
    <cfRule type="cellIs" dxfId="886" priority="1116" stopIfTrue="1" operator="equal">
      <formula>"Adjustment to Income/Expense/Rate Base:"</formula>
    </cfRule>
  </conditionalFormatting>
  <conditionalFormatting sqref="B1740">
    <cfRule type="cellIs" dxfId="885" priority="1115" stopIfTrue="1" operator="equal">
      <formula>"Adjustment to Income/Expense/Rate Base:"</formula>
    </cfRule>
  </conditionalFormatting>
  <conditionalFormatting sqref="B1739">
    <cfRule type="cellIs" dxfId="884" priority="1114" stopIfTrue="1" operator="equal">
      <formula>"Adjustment to Income/Expense/Rate Base:"</formula>
    </cfRule>
  </conditionalFormatting>
  <conditionalFormatting sqref="B1741">
    <cfRule type="cellIs" dxfId="883" priority="1113" stopIfTrue="1" operator="equal">
      <formula>"Adjustment to Income/Expense/Rate Base:"</formula>
    </cfRule>
  </conditionalFormatting>
  <conditionalFormatting sqref="B1740">
    <cfRule type="cellIs" dxfId="882" priority="1112" stopIfTrue="1" operator="equal">
      <formula>"Adjustment to Income/Expense/Rate Base:"</formula>
    </cfRule>
  </conditionalFormatting>
  <conditionalFormatting sqref="B1741">
    <cfRule type="cellIs" dxfId="881" priority="1111" stopIfTrue="1" operator="equal">
      <formula>"Adjustment to Income/Expense/Rate Base:"</formula>
    </cfRule>
  </conditionalFormatting>
  <conditionalFormatting sqref="B1740">
    <cfRule type="cellIs" dxfId="880" priority="1110" stopIfTrue="1" operator="equal">
      <formula>"Adjustment to Income/Expense/Rate Base:"</formula>
    </cfRule>
  </conditionalFormatting>
  <conditionalFormatting sqref="B1742">
    <cfRule type="cellIs" dxfId="879" priority="1109" stopIfTrue="1" operator="equal">
      <formula>"Adjustment to Income/Expense/Rate Base:"</formula>
    </cfRule>
  </conditionalFormatting>
  <conditionalFormatting sqref="B1741">
    <cfRule type="cellIs" dxfId="878" priority="1108" stopIfTrue="1" operator="equal">
      <formula>"Adjustment to Income/Expense/Rate Base:"</formula>
    </cfRule>
  </conditionalFormatting>
  <conditionalFormatting sqref="B1739">
    <cfRule type="cellIs" dxfId="877" priority="1107" stopIfTrue="1" operator="equal">
      <formula>"Adjustment to Income/Expense/Rate Base:"</formula>
    </cfRule>
  </conditionalFormatting>
  <conditionalFormatting sqref="B1740">
    <cfRule type="cellIs" dxfId="876" priority="1106" stopIfTrue="1" operator="equal">
      <formula>"Adjustment to Income/Expense/Rate Base:"</formula>
    </cfRule>
  </conditionalFormatting>
  <conditionalFormatting sqref="B1739">
    <cfRule type="cellIs" dxfId="875" priority="1105" stopIfTrue="1" operator="equal">
      <formula>"Adjustment to Income/Expense/Rate Base:"</formula>
    </cfRule>
  </conditionalFormatting>
  <conditionalFormatting sqref="B1740">
    <cfRule type="cellIs" dxfId="874" priority="1104" stopIfTrue="1" operator="equal">
      <formula>"Adjustment to Income/Expense/Rate Base:"</formula>
    </cfRule>
  </conditionalFormatting>
  <conditionalFormatting sqref="B1739">
    <cfRule type="cellIs" dxfId="873" priority="1103" stopIfTrue="1" operator="equal">
      <formula>"Adjustment to Income/Expense/Rate Base:"</formula>
    </cfRule>
  </conditionalFormatting>
  <conditionalFormatting sqref="B1741">
    <cfRule type="cellIs" dxfId="872" priority="1102" stopIfTrue="1" operator="equal">
      <formula>"Adjustment to Income/Expense/Rate Base:"</formula>
    </cfRule>
  </conditionalFormatting>
  <conditionalFormatting sqref="B1740">
    <cfRule type="cellIs" dxfId="871" priority="1101" stopIfTrue="1" operator="equal">
      <formula>"Adjustment to Income/Expense/Rate Base:"</formula>
    </cfRule>
  </conditionalFormatting>
  <conditionalFormatting sqref="B1741">
    <cfRule type="cellIs" dxfId="870" priority="1100" stopIfTrue="1" operator="equal">
      <formula>"Adjustment to Income/Expense/Rate Base:"</formula>
    </cfRule>
  </conditionalFormatting>
  <conditionalFormatting sqref="B1740">
    <cfRule type="cellIs" dxfId="869" priority="1099" stopIfTrue="1" operator="equal">
      <formula>"Adjustment to Income/Expense/Rate Base:"</formula>
    </cfRule>
  </conditionalFormatting>
  <conditionalFormatting sqref="B1742">
    <cfRule type="cellIs" dxfId="868" priority="1098" stopIfTrue="1" operator="equal">
      <formula>"Adjustment to Income/Expense/Rate Base:"</formula>
    </cfRule>
  </conditionalFormatting>
  <conditionalFormatting sqref="B1741">
    <cfRule type="cellIs" dxfId="867" priority="1097" stopIfTrue="1" operator="equal">
      <formula>"Adjustment to Income/Expense/Rate Base:"</formula>
    </cfRule>
  </conditionalFormatting>
  <conditionalFormatting sqref="B1742">
    <cfRule type="cellIs" dxfId="866" priority="1096" stopIfTrue="1" operator="equal">
      <formula>"Adjustment to Income/Expense/Rate Base:"</formula>
    </cfRule>
  </conditionalFormatting>
  <conditionalFormatting sqref="B1741">
    <cfRule type="cellIs" dxfId="865" priority="1095" stopIfTrue="1" operator="equal">
      <formula>"Adjustment to Income/Expense/Rate Base:"</formula>
    </cfRule>
  </conditionalFormatting>
  <conditionalFormatting sqref="B1743">
    <cfRule type="cellIs" dxfId="864" priority="1094" stopIfTrue="1" operator="equal">
      <formula>"Adjustment to Income/Expense/Rate Base:"</formula>
    </cfRule>
  </conditionalFormatting>
  <conditionalFormatting sqref="B1742">
    <cfRule type="cellIs" dxfId="863" priority="1093" stopIfTrue="1" operator="equal">
      <formula>"Adjustment to Income/Expense/Rate Base:"</formula>
    </cfRule>
  </conditionalFormatting>
  <conditionalFormatting sqref="B1739">
    <cfRule type="cellIs" dxfId="862" priority="1091" stopIfTrue="1" operator="equal">
      <formula>"Adjustment to Income/Expense/Rate Base:"</formula>
    </cfRule>
  </conditionalFormatting>
  <conditionalFormatting sqref="B1739">
    <cfRule type="cellIs" dxfId="861" priority="1090" stopIfTrue="1" operator="equal">
      <formula>"Adjustment to Income/Expense/Rate Base:"</formula>
    </cfRule>
  </conditionalFormatting>
  <conditionalFormatting sqref="B1739">
    <cfRule type="cellIs" dxfId="860" priority="1089" stopIfTrue="1" operator="equal">
      <formula>"Adjustment to Income/Expense/Rate Base:"</formula>
    </cfRule>
  </conditionalFormatting>
  <conditionalFormatting sqref="B1740">
    <cfRule type="cellIs" dxfId="859" priority="1088" stopIfTrue="1" operator="equal">
      <formula>"Adjustment to Income/Expense/Rate Base:"</formula>
    </cfRule>
  </conditionalFormatting>
  <conditionalFormatting sqref="B1739">
    <cfRule type="cellIs" dxfId="858" priority="1087" stopIfTrue="1" operator="equal">
      <formula>"Adjustment to Income/Expense/Rate Base:"</formula>
    </cfRule>
  </conditionalFormatting>
  <conditionalFormatting sqref="B1739">
    <cfRule type="cellIs" dxfId="857" priority="1086" stopIfTrue="1" operator="equal">
      <formula>"Adjustment to Income/Expense/Rate Base:"</formula>
    </cfRule>
  </conditionalFormatting>
  <conditionalFormatting sqref="B1739">
    <cfRule type="cellIs" dxfId="856" priority="1085" stopIfTrue="1" operator="equal">
      <formula>"Adjustment to Income/Expense/Rate Base:"</formula>
    </cfRule>
  </conditionalFormatting>
  <conditionalFormatting sqref="B1740">
    <cfRule type="cellIs" dxfId="855" priority="1084" stopIfTrue="1" operator="equal">
      <formula>"Adjustment to Income/Expense/Rate Base:"</formula>
    </cfRule>
  </conditionalFormatting>
  <conditionalFormatting sqref="B1739">
    <cfRule type="cellIs" dxfId="854" priority="1083" stopIfTrue="1" operator="equal">
      <formula>"Adjustment to Income/Expense/Rate Base:"</formula>
    </cfRule>
  </conditionalFormatting>
  <conditionalFormatting sqref="B1740">
    <cfRule type="cellIs" dxfId="853" priority="1082" stopIfTrue="1" operator="equal">
      <formula>"Adjustment to Income/Expense/Rate Base:"</formula>
    </cfRule>
  </conditionalFormatting>
  <conditionalFormatting sqref="B1739">
    <cfRule type="cellIs" dxfId="852" priority="1081" stopIfTrue="1" operator="equal">
      <formula>"Adjustment to Income/Expense/Rate Base:"</formula>
    </cfRule>
  </conditionalFormatting>
  <conditionalFormatting sqref="B1741">
    <cfRule type="cellIs" dxfId="851" priority="1080" stopIfTrue="1" operator="equal">
      <formula>"Adjustment to Income/Expense/Rate Base:"</formula>
    </cfRule>
  </conditionalFormatting>
  <conditionalFormatting sqref="B1740">
    <cfRule type="cellIs" dxfId="850" priority="1079" stopIfTrue="1" operator="equal">
      <formula>"Adjustment to Income/Expense/Rate Base:"</formula>
    </cfRule>
  </conditionalFormatting>
  <conditionalFormatting sqref="B1743">
    <cfRule type="cellIs" dxfId="849" priority="1078" stopIfTrue="1" operator="equal">
      <formula>"Adjustment to Income/Expense/Rate Base:"</formula>
    </cfRule>
  </conditionalFormatting>
  <conditionalFormatting sqref="B1728">
    <cfRule type="cellIs" dxfId="848" priority="1077" stopIfTrue="1" operator="equal">
      <formula>"Adjustment to Income/Expense/Rate Base:"</formula>
    </cfRule>
  </conditionalFormatting>
  <conditionalFormatting sqref="B1726">
    <cfRule type="cellIs" dxfId="847" priority="1076" stopIfTrue="1" operator="equal">
      <formula>"Adjustment to Income/Expense/Rate Base:"</formula>
    </cfRule>
  </conditionalFormatting>
  <conditionalFormatting sqref="B1738">
    <cfRule type="cellIs" dxfId="846" priority="1075" stopIfTrue="1" operator="equal">
      <formula>"Adjustment to Income/Expense/Rate Base:"</formula>
    </cfRule>
  </conditionalFormatting>
  <conditionalFormatting sqref="B1737">
    <cfRule type="cellIs" dxfId="845" priority="1074" stopIfTrue="1" operator="equal">
      <formula>"Adjustment to Income/Expense/Rate Base:"</formula>
    </cfRule>
  </conditionalFormatting>
  <conditionalFormatting sqref="B1729">
    <cfRule type="cellIs" dxfId="844" priority="1073" stopIfTrue="1" operator="equal">
      <formula>"Adjustment to Income/Expense/Rate Base:"</formula>
    </cfRule>
  </conditionalFormatting>
  <conditionalFormatting sqref="B1727">
    <cfRule type="cellIs" dxfId="843" priority="1072" stopIfTrue="1" operator="equal">
      <formula>"Adjustment to Income/Expense/Rate Base:"</formula>
    </cfRule>
  </conditionalFormatting>
  <conditionalFormatting sqref="B1739">
    <cfRule type="cellIs" dxfId="842" priority="1071" stopIfTrue="1" operator="equal">
      <formula>"Adjustment to Income/Expense/Rate Base:"</formula>
    </cfRule>
  </conditionalFormatting>
  <conditionalFormatting sqref="B1738">
    <cfRule type="cellIs" dxfId="841" priority="1070" stopIfTrue="1" operator="equal">
      <formula>"Adjustment to Income/Expense/Rate Base:"</formula>
    </cfRule>
  </conditionalFormatting>
  <conditionalFormatting sqref="B1729">
    <cfRule type="cellIs" dxfId="840" priority="1069" stopIfTrue="1" operator="equal">
      <formula>"Adjustment to Income/Expense/Rate Base:"</formula>
    </cfRule>
  </conditionalFormatting>
  <conditionalFormatting sqref="B1727">
    <cfRule type="cellIs" dxfId="839" priority="1068" stopIfTrue="1" operator="equal">
      <formula>"Adjustment to Income/Expense/Rate Base:"</formula>
    </cfRule>
  </conditionalFormatting>
  <conditionalFormatting sqref="B1739">
    <cfRule type="cellIs" dxfId="838" priority="1067" stopIfTrue="1" operator="equal">
      <formula>"Adjustment to Income/Expense/Rate Base:"</formula>
    </cfRule>
  </conditionalFormatting>
  <conditionalFormatting sqref="B1738">
    <cfRule type="cellIs" dxfId="837" priority="1066" stopIfTrue="1" operator="equal">
      <formula>"Adjustment to Income/Expense/Rate Base:"</formula>
    </cfRule>
  </conditionalFormatting>
  <conditionalFormatting sqref="B1730">
    <cfRule type="cellIs" dxfId="836" priority="1065" stopIfTrue="1" operator="equal">
      <formula>"Adjustment to Income/Expense/Rate Base:"</formula>
    </cfRule>
  </conditionalFormatting>
  <conditionalFormatting sqref="B1728">
    <cfRule type="cellIs" dxfId="835" priority="1064" stopIfTrue="1" operator="equal">
      <formula>"Adjustment to Income/Expense/Rate Base:"</formula>
    </cfRule>
  </conditionalFormatting>
  <conditionalFormatting sqref="B1740">
    <cfRule type="cellIs" dxfId="834" priority="1063" stopIfTrue="1" operator="equal">
      <formula>"Adjustment to Income/Expense/Rate Base:"</formula>
    </cfRule>
  </conditionalFormatting>
  <conditionalFormatting sqref="B1739">
    <cfRule type="cellIs" dxfId="833" priority="1062" stopIfTrue="1" operator="equal">
      <formula>"Adjustment to Income/Expense/Rate Base:"</formula>
    </cfRule>
  </conditionalFormatting>
  <conditionalFormatting sqref="B1730">
    <cfRule type="cellIs" dxfId="832" priority="1061" stopIfTrue="1" operator="equal">
      <formula>"Adjustment to Income/Expense/Rate Base:"</formula>
    </cfRule>
  </conditionalFormatting>
  <conditionalFormatting sqref="B1728">
    <cfRule type="cellIs" dxfId="831" priority="1060" stopIfTrue="1" operator="equal">
      <formula>"Adjustment to Income/Expense/Rate Base:"</formula>
    </cfRule>
  </conditionalFormatting>
  <conditionalFormatting sqref="B1740">
    <cfRule type="cellIs" dxfId="830" priority="1059" stopIfTrue="1" operator="equal">
      <formula>"Adjustment to Income/Expense/Rate Base:"</formula>
    </cfRule>
  </conditionalFormatting>
  <conditionalFormatting sqref="B1739">
    <cfRule type="cellIs" dxfId="829" priority="1058" stopIfTrue="1" operator="equal">
      <formula>"Adjustment to Income/Expense/Rate Base:"</formula>
    </cfRule>
  </conditionalFormatting>
  <conditionalFormatting sqref="B1731">
    <cfRule type="cellIs" dxfId="828" priority="1057" stopIfTrue="1" operator="equal">
      <formula>"Adjustment to Income/Expense/Rate Base:"</formula>
    </cfRule>
  </conditionalFormatting>
  <conditionalFormatting sqref="B1729">
    <cfRule type="cellIs" dxfId="827" priority="1056" stopIfTrue="1" operator="equal">
      <formula>"Adjustment to Income/Expense/Rate Base:"</formula>
    </cfRule>
  </conditionalFormatting>
  <conditionalFormatting sqref="B1741">
    <cfRule type="cellIs" dxfId="826" priority="1055" stopIfTrue="1" operator="equal">
      <formula>"Adjustment to Income/Expense/Rate Base:"</formula>
    </cfRule>
  </conditionalFormatting>
  <conditionalFormatting sqref="B1740">
    <cfRule type="cellIs" dxfId="825" priority="1054" stopIfTrue="1" operator="equal">
      <formula>"Adjustment to Income/Expense/Rate Base:"</formula>
    </cfRule>
  </conditionalFormatting>
  <conditionalFormatting sqref="B1731">
    <cfRule type="cellIs" dxfId="824" priority="1053" stopIfTrue="1" operator="equal">
      <formula>"Adjustment to Income/Expense/Rate Base:"</formula>
    </cfRule>
  </conditionalFormatting>
  <conditionalFormatting sqref="B1729">
    <cfRule type="cellIs" dxfId="823" priority="1052" stopIfTrue="1" operator="equal">
      <formula>"Adjustment to Income/Expense/Rate Base:"</formula>
    </cfRule>
  </conditionalFormatting>
  <conditionalFormatting sqref="B1741">
    <cfRule type="cellIs" dxfId="822" priority="1051" stopIfTrue="1" operator="equal">
      <formula>"Adjustment to Income/Expense/Rate Base:"</formula>
    </cfRule>
  </conditionalFormatting>
  <conditionalFormatting sqref="B1740">
    <cfRule type="cellIs" dxfId="821" priority="1050" stopIfTrue="1" operator="equal">
      <formula>"Adjustment to Income/Expense/Rate Base:"</formula>
    </cfRule>
  </conditionalFormatting>
  <conditionalFormatting sqref="B1732">
    <cfRule type="cellIs" dxfId="820" priority="1049" stopIfTrue="1" operator="equal">
      <formula>"Adjustment to Income/Expense/Rate Base:"</formula>
    </cfRule>
  </conditionalFormatting>
  <conditionalFormatting sqref="B1730">
    <cfRule type="cellIs" dxfId="819" priority="1048" stopIfTrue="1" operator="equal">
      <formula>"Adjustment to Income/Expense/Rate Base:"</formula>
    </cfRule>
  </conditionalFormatting>
  <conditionalFormatting sqref="B1742">
    <cfRule type="cellIs" dxfId="818" priority="1047" stopIfTrue="1" operator="equal">
      <formula>"Adjustment to Income/Expense/Rate Base:"</formula>
    </cfRule>
  </conditionalFormatting>
  <conditionalFormatting sqref="B1741">
    <cfRule type="cellIs" dxfId="817" priority="1046" stopIfTrue="1" operator="equal">
      <formula>"Adjustment to Income/Expense/Rate Base:"</formula>
    </cfRule>
  </conditionalFormatting>
  <conditionalFormatting sqref="B1729">
    <cfRule type="cellIs" dxfId="816" priority="1045" stopIfTrue="1" operator="equal">
      <formula>"Adjustment to Income/Expense/Rate Base:"</formula>
    </cfRule>
  </conditionalFormatting>
  <conditionalFormatting sqref="B1727">
    <cfRule type="cellIs" dxfId="815" priority="1044" stopIfTrue="1" operator="equal">
      <formula>"Adjustment to Income/Expense/Rate Base:"</formula>
    </cfRule>
  </conditionalFormatting>
  <conditionalFormatting sqref="B1739">
    <cfRule type="cellIs" dxfId="814" priority="1043" stopIfTrue="1" operator="equal">
      <formula>"Adjustment to Income/Expense/Rate Base:"</formula>
    </cfRule>
  </conditionalFormatting>
  <conditionalFormatting sqref="B1738">
    <cfRule type="cellIs" dxfId="813" priority="1042" stopIfTrue="1" operator="equal">
      <formula>"Adjustment to Income/Expense/Rate Base:"</formula>
    </cfRule>
  </conditionalFormatting>
  <conditionalFormatting sqref="B1730">
    <cfRule type="cellIs" dxfId="812" priority="1041" stopIfTrue="1" operator="equal">
      <formula>"Adjustment to Income/Expense/Rate Base:"</formula>
    </cfRule>
  </conditionalFormatting>
  <conditionalFormatting sqref="B1728">
    <cfRule type="cellIs" dxfId="811" priority="1040" stopIfTrue="1" operator="equal">
      <formula>"Adjustment to Income/Expense/Rate Base:"</formula>
    </cfRule>
  </conditionalFormatting>
  <conditionalFormatting sqref="B1740">
    <cfRule type="cellIs" dxfId="810" priority="1039" stopIfTrue="1" operator="equal">
      <formula>"Adjustment to Income/Expense/Rate Base:"</formula>
    </cfRule>
  </conditionalFormatting>
  <conditionalFormatting sqref="B1739">
    <cfRule type="cellIs" dxfId="809" priority="1038" stopIfTrue="1" operator="equal">
      <formula>"Adjustment to Income/Expense/Rate Base:"</formula>
    </cfRule>
  </conditionalFormatting>
  <conditionalFormatting sqref="B1730">
    <cfRule type="cellIs" dxfId="808" priority="1037" stopIfTrue="1" operator="equal">
      <formula>"Adjustment to Income/Expense/Rate Base:"</formula>
    </cfRule>
  </conditionalFormatting>
  <conditionalFormatting sqref="B1728">
    <cfRule type="cellIs" dxfId="807" priority="1036" stopIfTrue="1" operator="equal">
      <formula>"Adjustment to Income/Expense/Rate Base:"</formula>
    </cfRule>
  </conditionalFormatting>
  <conditionalFormatting sqref="B1740">
    <cfRule type="cellIs" dxfId="806" priority="1035" stopIfTrue="1" operator="equal">
      <formula>"Adjustment to Income/Expense/Rate Base:"</formula>
    </cfRule>
  </conditionalFormatting>
  <conditionalFormatting sqref="B1739">
    <cfRule type="cellIs" dxfId="805" priority="1034" stopIfTrue="1" operator="equal">
      <formula>"Adjustment to Income/Expense/Rate Base:"</formula>
    </cfRule>
  </conditionalFormatting>
  <conditionalFormatting sqref="B1731">
    <cfRule type="cellIs" dxfId="804" priority="1033" stopIfTrue="1" operator="equal">
      <formula>"Adjustment to Income/Expense/Rate Base:"</formula>
    </cfRule>
  </conditionalFormatting>
  <conditionalFormatting sqref="B1729">
    <cfRule type="cellIs" dxfId="803" priority="1032" stopIfTrue="1" operator="equal">
      <formula>"Adjustment to Income/Expense/Rate Base:"</formula>
    </cfRule>
  </conditionalFormatting>
  <conditionalFormatting sqref="B1741">
    <cfRule type="cellIs" dxfId="802" priority="1031" stopIfTrue="1" operator="equal">
      <formula>"Adjustment to Income/Expense/Rate Base:"</formula>
    </cfRule>
  </conditionalFormatting>
  <conditionalFormatting sqref="B1740">
    <cfRule type="cellIs" dxfId="801" priority="1030" stopIfTrue="1" operator="equal">
      <formula>"Adjustment to Income/Expense/Rate Base:"</formula>
    </cfRule>
  </conditionalFormatting>
  <conditionalFormatting sqref="B1731">
    <cfRule type="cellIs" dxfId="800" priority="1029" stopIfTrue="1" operator="equal">
      <formula>"Adjustment to Income/Expense/Rate Base:"</formula>
    </cfRule>
  </conditionalFormatting>
  <conditionalFormatting sqref="B1729">
    <cfRule type="cellIs" dxfId="799" priority="1028" stopIfTrue="1" operator="equal">
      <formula>"Adjustment to Income/Expense/Rate Base:"</formula>
    </cfRule>
  </conditionalFormatting>
  <conditionalFormatting sqref="B1741">
    <cfRule type="cellIs" dxfId="798" priority="1027" stopIfTrue="1" operator="equal">
      <formula>"Adjustment to Income/Expense/Rate Base:"</formula>
    </cfRule>
  </conditionalFormatting>
  <conditionalFormatting sqref="B1740">
    <cfRule type="cellIs" dxfId="797" priority="1026" stopIfTrue="1" operator="equal">
      <formula>"Adjustment to Income/Expense/Rate Base:"</formula>
    </cfRule>
  </conditionalFormatting>
  <conditionalFormatting sqref="B1732">
    <cfRule type="cellIs" dxfId="796" priority="1025" stopIfTrue="1" operator="equal">
      <formula>"Adjustment to Income/Expense/Rate Base:"</formula>
    </cfRule>
  </conditionalFormatting>
  <conditionalFormatting sqref="B1730">
    <cfRule type="cellIs" dxfId="795" priority="1024" stopIfTrue="1" operator="equal">
      <formula>"Adjustment to Income/Expense/Rate Base:"</formula>
    </cfRule>
  </conditionalFormatting>
  <conditionalFormatting sqref="B1742">
    <cfRule type="cellIs" dxfId="794" priority="1023" stopIfTrue="1" operator="equal">
      <formula>"Adjustment to Income/Expense/Rate Base:"</formula>
    </cfRule>
  </conditionalFormatting>
  <conditionalFormatting sqref="B1741">
    <cfRule type="cellIs" dxfId="793" priority="1022" stopIfTrue="1" operator="equal">
      <formula>"Adjustment to Income/Expense/Rate Base:"</formula>
    </cfRule>
  </conditionalFormatting>
  <conditionalFormatting sqref="B1732">
    <cfRule type="cellIs" dxfId="792" priority="1021" stopIfTrue="1" operator="equal">
      <formula>"Adjustment to Income/Expense/Rate Base:"</formula>
    </cfRule>
  </conditionalFormatting>
  <conditionalFormatting sqref="B1730">
    <cfRule type="cellIs" dxfId="791" priority="1020" stopIfTrue="1" operator="equal">
      <formula>"Adjustment to Income/Expense/Rate Base:"</formula>
    </cfRule>
  </conditionalFormatting>
  <conditionalFormatting sqref="B1742">
    <cfRule type="cellIs" dxfId="790" priority="1019" stopIfTrue="1" operator="equal">
      <formula>"Adjustment to Income/Expense/Rate Base:"</formula>
    </cfRule>
  </conditionalFormatting>
  <conditionalFormatting sqref="B1741">
    <cfRule type="cellIs" dxfId="789" priority="1018" stopIfTrue="1" operator="equal">
      <formula>"Adjustment to Income/Expense/Rate Base:"</formula>
    </cfRule>
  </conditionalFormatting>
  <conditionalFormatting sqref="B1733">
    <cfRule type="cellIs" dxfId="788" priority="1017" stopIfTrue="1" operator="equal">
      <formula>"Adjustment to Income/Expense/Rate Base:"</formula>
    </cfRule>
  </conditionalFormatting>
  <conditionalFormatting sqref="B1731">
    <cfRule type="cellIs" dxfId="787" priority="1016" stopIfTrue="1" operator="equal">
      <formula>"Adjustment to Income/Expense/Rate Base:"</formula>
    </cfRule>
  </conditionalFormatting>
  <conditionalFormatting sqref="B1743">
    <cfRule type="cellIs" dxfId="786" priority="1015" stopIfTrue="1" operator="equal">
      <formula>"Adjustment to Income/Expense/Rate Base:"</formula>
    </cfRule>
  </conditionalFormatting>
  <conditionalFormatting sqref="B1742">
    <cfRule type="cellIs" dxfId="785" priority="1014" stopIfTrue="1" operator="equal">
      <formula>"Adjustment to Income/Expense/Rate Base:"</formula>
    </cfRule>
  </conditionalFormatting>
  <conditionalFormatting sqref="B1740">
    <cfRule type="cellIs" dxfId="784" priority="1013" stopIfTrue="1" operator="equal">
      <formula>"Adjustment to Income/Expense/Rate Base:"</formula>
    </cfRule>
  </conditionalFormatting>
  <conditionalFormatting sqref="B1739">
    <cfRule type="cellIs" dxfId="783" priority="1012" stopIfTrue="1" operator="equal">
      <formula>"Adjustment to Income/Expense/Rate Base:"</formula>
    </cfRule>
  </conditionalFormatting>
  <conditionalFormatting sqref="B1741">
    <cfRule type="cellIs" dxfId="782" priority="1011" stopIfTrue="1" operator="equal">
      <formula>"Adjustment to Income/Expense/Rate Base:"</formula>
    </cfRule>
  </conditionalFormatting>
  <conditionalFormatting sqref="B1740">
    <cfRule type="cellIs" dxfId="781" priority="1010" stopIfTrue="1" operator="equal">
      <formula>"Adjustment to Income/Expense/Rate Base:"</formula>
    </cfRule>
  </conditionalFormatting>
  <conditionalFormatting sqref="B1741">
    <cfRule type="cellIs" dxfId="780" priority="1009" stopIfTrue="1" operator="equal">
      <formula>"Adjustment to Income/Expense/Rate Base:"</formula>
    </cfRule>
  </conditionalFormatting>
  <conditionalFormatting sqref="B1740">
    <cfRule type="cellIs" dxfId="779" priority="1008" stopIfTrue="1" operator="equal">
      <formula>"Adjustment to Income/Expense/Rate Base:"</formula>
    </cfRule>
  </conditionalFormatting>
  <conditionalFormatting sqref="B1742">
    <cfRule type="cellIs" dxfId="778" priority="1007" stopIfTrue="1" operator="equal">
      <formula>"Adjustment to Income/Expense/Rate Base:"</formula>
    </cfRule>
  </conditionalFormatting>
  <conditionalFormatting sqref="B1741">
    <cfRule type="cellIs" dxfId="777" priority="1006" stopIfTrue="1" operator="equal">
      <formula>"Adjustment to Income/Expense/Rate Base:"</formula>
    </cfRule>
  </conditionalFormatting>
  <conditionalFormatting sqref="B1742">
    <cfRule type="cellIs" dxfId="776" priority="1005" stopIfTrue="1" operator="equal">
      <formula>"Adjustment to Income/Expense/Rate Base:"</formula>
    </cfRule>
  </conditionalFormatting>
  <conditionalFormatting sqref="B1741">
    <cfRule type="cellIs" dxfId="775" priority="1004" stopIfTrue="1" operator="equal">
      <formula>"Adjustment to Income/Expense/Rate Base:"</formula>
    </cfRule>
  </conditionalFormatting>
  <conditionalFormatting sqref="B1743">
    <cfRule type="cellIs" dxfId="774" priority="1003" stopIfTrue="1" operator="equal">
      <formula>"Adjustment to Income/Expense/Rate Base:"</formula>
    </cfRule>
  </conditionalFormatting>
  <conditionalFormatting sqref="B1742">
    <cfRule type="cellIs" dxfId="773" priority="1002" stopIfTrue="1" operator="equal">
      <formula>"Adjustment to Income/Expense/Rate Base:"</formula>
    </cfRule>
  </conditionalFormatting>
  <conditionalFormatting sqref="B1743">
    <cfRule type="cellIs" dxfId="772" priority="1001" stopIfTrue="1" operator="equal">
      <formula>"Adjustment to Income/Expense/Rate Base:"</formula>
    </cfRule>
  </conditionalFormatting>
  <conditionalFormatting sqref="B1742">
    <cfRule type="cellIs" dxfId="771" priority="1000" stopIfTrue="1" operator="equal">
      <formula>"Adjustment to Income/Expense/Rate Base:"</formula>
    </cfRule>
  </conditionalFormatting>
  <conditionalFormatting sqref="B1744">
    <cfRule type="cellIs" dxfId="770" priority="999" stopIfTrue="1" operator="equal">
      <formula>"Adjustment to Income/Expense/Rate Base:"</formula>
    </cfRule>
  </conditionalFormatting>
  <conditionalFormatting sqref="B1743">
    <cfRule type="cellIs" dxfId="769" priority="998" stopIfTrue="1" operator="equal">
      <formula>"Adjustment to Income/Expense/Rate Base:"</formula>
    </cfRule>
  </conditionalFormatting>
  <conditionalFormatting sqref="B1741">
    <cfRule type="cellIs" dxfId="768" priority="997" stopIfTrue="1" operator="equal">
      <formula>"Adjustment to Income/Expense/Rate Base:"</formula>
    </cfRule>
  </conditionalFormatting>
  <conditionalFormatting sqref="B1740">
    <cfRule type="cellIs" dxfId="767" priority="996" stopIfTrue="1" operator="equal">
      <formula>"Adjustment to Income/Expense/Rate Base:"</formula>
    </cfRule>
  </conditionalFormatting>
  <conditionalFormatting sqref="B1742">
    <cfRule type="cellIs" dxfId="766" priority="995" stopIfTrue="1" operator="equal">
      <formula>"Adjustment to Income/Expense/Rate Base:"</formula>
    </cfRule>
  </conditionalFormatting>
  <conditionalFormatting sqref="B1741">
    <cfRule type="cellIs" dxfId="765" priority="994" stopIfTrue="1" operator="equal">
      <formula>"Adjustment to Income/Expense/Rate Base:"</formula>
    </cfRule>
  </conditionalFormatting>
  <conditionalFormatting sqref="B1742">
    <cfRule type="cellIs" dxfId="764" priority="993" stopIfTrue="1" operator="equal">
      <formula>"Adjustment to Income/Expense/Rate Base:"</formula>
    </cfRule>
  </conditionalFormatting>
  <conditionalFormatting sqref="B1741">
    <cfRule type="cellIs" dxfId="763" priority="992" stopIfTrue="1" operator="equal">
      <formula>"Adjustment to Income/Expense/Rate Base:"</formula>
    </cfRule>
  </conditionalFormatting>
  <conditionalFormatting sqref="B1743">
    <cfRule type="cellIs" dxfId="762" priority="991" stopIfTrue="1" operator="equal">
      <formula>"Adjustment to Income/Expense/Rate Base:"</formula>
    </cfRule>
  </conditionalFormatting>
  <conditionalFormatting sqref="B1742">
    <cfRule type="cellIs" dxfId="761" priority="990" stopIfTrue="1" operator="equal">
      <formula>"Adjustment to Income/Expense/Rate Base:"</formula>
    </cfRule>
  </conditionalFormatting>
  <conditionalFormatting sqref="B1743">
    <cfRule type="cellIs" dxfId="760" priority="989" stopIfTrue="1" operator="equal">
      <formula>"Adjustment to Income/Expense/Rate Base:"</formula>
    </cfRule>
  </conditionalFormatting>
  <conditionalFormatting sqref="B1742">
    <cfRule type="cellIs" dxfId="759" priority="988" stopIfTrue="1" operator="equal">
      <formula>"Adjustment to Income/Expense/Rate Base:"</formula>
    </cfRule>
  </conditionalFormatting>
  <conditionalFormatting sqref="B1744">
    <cfRule type="cellIs" dxfId="758" priority="987" stopIfTrue="1" operator="equal">
      <formula>"Adjustment to Income/Expense/Rate Base:"</formula>
    </cfRule>
  </conditionalFormatting>
  <conditionalFormatting sqref="B1743">
    <cfRule type="cellIs" dxfId="757" priority="986" stopIfTrue="1" operator="equal">
      <formula>"Adjustment to Income/Expense/Rate Base:"</formula>
    </cfRule>
  </conditionalFormatting>
  <conditionalFormatting sqref="B1744">
    <cfRule type="cellIs" dxfId="756" priority="985" stopIfTrue="1" operator="equal">
      <formula>"Adjustment to Income/Expense/Rate Base:"</formula>
    </cfRule>
  </conditionalFormatting>
  <conditionalFormatting sqref="B1743">
    <cfRule type="cellIs" dxfId="755" priority="984" stopIfTrue="1" operator="equal">
      <formula>"Adjustment to Income/Expense/Rate Base:"</formula>
    </cfRule>
  </conditionalFormatting>
  <conditionalFormatting sqref="B1744">
    <cfRule type="cellIs" dxfId="754" priority="982" stopIfTrue="1" operator="equal">
      <formula>"Adjustment to Income/Expense/Rate Base:"</formula>
    </cfRule>
  </conditionalFormatting>
  <conditionalFormatting sqref="B1745">
    <cfRule type="cellIs" dxfId="753" priority="981" stopIfTrue="1" operator="equal">
      <formula>"Adjustment to Income/Expense/Rate Base:"</formula>
    </cfRule>
  </conditionalFormatting>
  <conditionalFormatting sqref="B1726">
    <cfRule type="cellIs" dxfId="752" priority="980" stopIfTrue="1" operator="equal">
      <formula>"Adjustment to Income/Expense/Rate Base:"</formula>
    </cfRule>
  </conditionalFormatting>
  <conditionalFormatting sqref="B1724">
    <cfRule type="cellIs" dxfId="751" priority="979" stopIfTrue="1" operator="equal">
      <formula>"Adjustment to Income/Expense/Rate Base:"</formula>
    </cfRule>
  </conditionalFormatting>
  <conditionalFormatting sqref="B1736">
    <cfRule type="cellIs" dxfId="750" priority="978" stopIfTrue="1" operator="equal">
      <formula>"Adjustment to Income/Expense/Rate Base:"</formula>
    </cfRule>
  </conditionalFormatting>
  <conditionalFormatting sqref="B1735">
    <cfRule type="cellIs" dxfId="749" priority="977" stopIfTrue="1" operator="equal">
      <formula>"Adjustment to Income/Expense/Rate Base:"</formula>
    </cfRule>
  </conditionalFormatting>
  <conditionalFormatting sqref="B1727">
    <cfRule type="cellIs" dxfId="748" priority="976" stopIfTrue="1" operator="equal">
      <formula>"Adjustment to Income/Expense/Rate Base:"</formula>
    </cfRule>
  </conditionalFormatting>
  <conditionalFormatting sqref="B1725">
    <cfRule type="cellIs" dxfId="747" priority="975" stopIfTrue="1" operator="equal">
      <formula>"Adjustment to Income/Expense/Rate Base:"</formula>
    </cfRule>
  </conditionalFormatting>
  <conditionalFormatting sqref="B1737">
    <cfRule type="cellIs" dxfId="746" priority="974" stopIfTrue="1" operator="equal">
      <formula>"Adjustment to Income/Expense/Rate Base:"</formula>
    </cfRule>
  </conditionalFormatting>
  <conditionalFormatting sqref="B1736">
    <cfRule type="cellIs" dxfId="745" priority="973" stopIfTrue="1" operator="equal">
      <formula>"Adjustment to Income/Expense/Rate Base:"</formula>
    </cfRule>
  </conditionalFormatting>
  <conditionalFormatting sqref="B1727">
    <cfRule type="cellIs" dxfId="744" priority="972" stopIfTrue="1" operator="equal">
      <formula>"Adjustment to Income/Expense/Rate Base:"</formula>
    </cfRule>
  </conditionalFormatting>
  <conditionalFormatting sqref="B1725">
    <cfRule type="cellIs" dxfId="743" priority="971" stopIfTrue="1" operator="equal">
      <formula>"Adjustment to Income/Expense/Rate Base:"</formula>
    </cfRule>
  </conditionalFormatting>
  <conditionalFormatting sqref="B1737">
    <cfRule type="cellIs" dxfId="742" priority="970" stopIfTrue="1" operator="equal">
      <formula>"Adjustment to Income/Expense/Rate Base:"</formula>
    </cfRule>
  </conditionalFormatting>
  <conditionalFormatting sqref="B1736">
    <cfRule type="cellIs" dxfId="741" priority="969" stopIfTrue="1" operator="equal">
      <formula>"Adjustment to Income/Expense/Rate Base:"</formula>
    </cfRule>
  </conditionalFormatting>
  <conditionalFormatting sqref="B1728">
    <cfRule type="cellIs" dxfId="740" priority="968" stopIfTrue="1" operator="equal">
      <formula>"Adjustment to Income/Expense/Rate Base:"</formula>
    </cfRule>
  </conditionalFormatting>
  <conditionalFormatting sqref="B1726">
    <cfRule type="cellIs" dxfId="739" priority="967" stopIfTrue="1" operator="equal">
      <formula>"Adjustment to Income/Expense/Rate Base:"</formula>
    </cfRule>
  </conditionalFormatting>
  <conditionalFormatting sqref="B1738">
    <cfRule type="cellIs" dxfId="738" priority="966" stopIfTrue="1" operator="equal">
      <formula>"Adjustment to Income/Expense/Rate Base:"</formula>
    </cfRule>
  </conditionalFormatting>
  <conditionalFormatting sqref="B1737">
    <cfRule type="cellIs" dxfId="737" priority="965" stopIfTrue="1" operator="equal">
      <formula>"Adjustment to Income/Expense/Rate Base:"</formula>
    </cfRule>
  </conditionalFormatting>
  <conditionalFormatting sqref="B1728">
    <cfRule type="cellIs" dxfId="736" priority="964" stopIfTrue="1" operator="equal">
      <formula>"Adjustment to Income/Expense/Rate Base:"</formula>
    </cfRule>
  </conditionalFormatting>
  <conditionalFormatting sqref="B1726">
    <cfRule type="cellIs" dxfId="735" priority="963" stopIfTrue="1" operator="equal">
      <formula>"Adjustment to Income/Expense/Rate Base:"</formula>
    </cfRule>
  </conditionalFormatting>
  <conditionalFormatting sqref="B1738">
    <cfRule type="cellIs" dxfId="734" priority="962" stopIfTrue="1" operator="equal">
      <formula>"Adjustment to Income/Expense/Rate Base:"</formula>
    </cfRule>
  </conditionalFormatting>
  <conditionalFormatting sqref="B1737">
    <cfRule type="cellIs" dxfId="733" priority="961" stopIfTrue="1" operator="equal">
      <formula>"Adjustment to Income/Expense/Rate Base:"</formula>
    </cfRule>
  </conditionalFormatting>
  <conditionalFormatting sqref="B1729">
    <cfRule type="cellIs" dxfId="732" priority="960" stopIfTrue="1" operator="equal">
      <formula>"Adjustment to Income/Expense/Rate Base:"</formula>
    </cfRule>
  </conditionalFormatting>
  <conditionalFormatting sqref="B1727">
    <cfRule type="cellIs" dxfId="731" priority="959" stopIfTrue="1" operator="equal">
      <formula>"Adjustment to Income/Expense/Rate Base:"</formula>
    </cfRule>
  </conditionalFormatting>
  <conditionalFormatting sqref="B1739">
    <cfRule type="cellIs" dxfId="730" priority="958" stopIfTrue="1" operator="equal">
      <formula>"Adjustment to Income/Expense/Rate Base:"</formula>
    </cfRule>
  </conditionalFormatting>
  <conditionalFormatting sqref="B1738">
    <cfRule type="cellIs" dxfId="729" priority="957" stopIfTrue="1" operator="equal">
      <formula>"Adjustment to Income/Expense/Rate Base:"</formula>
    </cfRule>
  </conditionalFormatting>
  <conditionalFormatting sqref="B1729">
    <cfRule type="cellIs" dxfId="728" priority="956" stopIfTrue="1" operator="equal">
      <formula>"Adjustment to Income/Expense/Rate Base:"</formula>
    </cfRule>
  </conditionalFormatting>
  <conditionalFormatting sqref="B1727">
    <cfRule type="cellIs" dxfId="727" priority="955" stopIfTrue="1" operator="equal">
      <formula>"Adjustment to Income/Expense/Rate Base:"</formula>
    </cfRule>
  </conditionalFormatting>
  <conditionalFormatting sqref="B1739">
    <cfRule type="cellIs" dxfId="726" priority="954" stopIfTrue="1" operator="equal">
      <formula>"Adjustment to Income/Expense/Rate Base:"</formula>
    </cfRule>
  </conditionalFormatting>
  <conditionalFormatting sqref="B1738">
    <cfRule type="cellIs" dxfId="725" priority="953" stopIfTrue="1" operator="equal">
      <formula>"Adjustment to Income/Expense/Rate Base:"</formula>
    </cfRule>
  </conditionalFormatting>
  <conditionalFormatting sqref="B1730">
    <cfRule type="cellIs" dxfId="724" priority="952" stopIfTrue="1" operator="equal">
      <formula>"Adjustment to Income/Expense/Rate Base:"</formula>
    </cfRule>
  </conditionalFormatting>
  <conditionalFormatting sqref="B1728">
    <cfRule type="cellIs" dxfId="723" priority="951" stopIfTrue="1" operator="equal">
      <formula>"Adjustment to Income/Expense/Rate Base:"</formula>
    </cfRule>
  </conditionalFormatting>
  <conditionalFormatting sqref="B1740">
    <cfRule type="cellIs" dxfId="722" priority="950" stopIfTrue="1" operator="equal">
      <formula>"Adjustment to Income/Expense/Rate Base:"</formula>
    </cfRule>
  </conditionalFormatting>
  <conditionalFormatting sqref="B1739">
    <cfRule type="cellIs" dxfId="721" priority="949" stopIfTrue="1" operator="equal">
      <formula>"Adjustment to Income/Expense/Rate Base:"</formula>
    </cfRule>
  </conditionalFormatting>
  <conditionalFormatting sqref="B1727">
    <cfRule type="cellIs" dxfId="720" priority="948" stopIfTrue="1" operator="equal">
      <formula>"Adjustment to Income/Expense/Rate Base:"</formula>
    </cfRule>
  </conditionalFormatting>
  <conditionalFormatting sqref="B1725">
    <cfRule type="cellIs" dxfId="719" priority="947" stopIfTrue="1" operator="equal">
      <formula>"Adjustment to Income/Expense/Rate Base:"</formula>
    </cfRule>
  </conditionalFormatting>
  <conditionalFormatting sqref="B1737">
    <cfRule type="cellIs" dxfId="718" priority="946" stopIfTrue="1" operator="equal">
      <formula>"Adjustment to Income/Expense/Rate Base:"</formula>
    </cfRule>
  </conditionalFormatting>
  <conditionalFormatting sqref="B1736">
    <cfRule type="cellIs" dxfId="717" priority="945" stopIfTrue="1" operator="equal">
      <formula>"Adjustment to Income/Expense/Rate Base:"</formula>
    </cfRule>
  </conditionalFormatting>
  <conditionalFormatting sqref="B1728">
    <cfRule type="cellIs" dxfId="716" priority="944" stopIfTrue="1" operator="equal">
      <formula>"Adjustment to Income/Expense/Rate Base:"</formula>
    </cfRule>
  </conditionalFormatting>
  <conditionalFormatting sqref="B1726">
    <cfRule type="cellIs" dxfId="715" priority="943" stopIfTrue="1" operator="equal">
      <formula>"Adjustment to Income/Expense/Rate Base:"</formula>
    </cfRule>
  </conditionalFormatting>
  <conditionalFormatting sqref="B1738">
    <cfRule type="cellIs" dxfId="714" priority="942" stopIfTrue="1" operator="equal">
      <formula>"Adjustment to Income/Expense/Rate Base:"</formula>
    </cfRule>
  </conditionalFormatting>
  <conditionalFormatting sqref="B1737">
    <cfRule type="cellIs" dxfId="713" priority="941" stopIfTrue="1" operator="equal">
      <formula>"Adjustment to Income/Expense/Rate Base:"</formula>
    </cfRule>
  </conditionalFormatting>
  <conditionalFormatting sqref="B1728">
    <cfRule type="cellIs" dxfId="712" priority="940" stopIfTrue="1" operator="equal">
      <formula>"Adjustment to Income/Expense/Rate Base:"</formula>
    </cfRule>
  </conditionalFormatting>
  <conditionalFormatting sqref="B1726">
    <cfRule type="cellIs" dxfId="711" priority="939" stopIfTrue="1" operator="equal">
      <formula>"Adjustment to Income/Expense/Rate Base:"</formula>
    </cfRule>
  </conditionalFormatting>
  <conditionalFormatting sqref="B1738">
    <cfRule type="cellIs" dxfId="710" priority="938" stopIfTrue="1" operator="equal">
      <formula>"Adjustment to Income/Expense/Rate Base:"</formula>
    </cfRule>
  </conditionalFormatting>
  <conditionalFormatting sqref="B1737">
    <cfRule type="cellIs" dxfId="709" priority="937" stopIfTrue="1" operator="equal">
      <formula>"Adjustment to Income/Expense/Rate Base:"</formula>
    </cfRule>
  </conditionalFormatting>
  <conditionalFormatting sqref="B1729">
    <cfRule type="cellIs" dxfId="708" priority="936" stopIfTrue="1" operator="equal">
      <formula>"Adjustment to Income/Expense/Rate Base:"</formula>
    </cfRule>
  </conditionalFormatting>
  <conditionalFormatting sqref="B1727">
    <cfRule type="cellIs" dxfId="707" priority="935" stopIfTrue="1" operator="equal">
      <formula>"Adjustment to Income/Expense/Rate Base:"</formula>
    </cfRule>
  </conditionalFormatting>
  <conditionalFormatting sqref="B1739">
    <cfRule type="cellIs" dxfId="706" priority="934" stopIfTrue="1" operator="equal">
      <formula>"Adjustment to Income/Expense/Rate Base:"</formula>
    </cfRule>
  </conditionalFormatting>
  <conditionalFormatting sqref="B1738">
    <cfRule type="cellIs" dxfId="705" priority="933" stopIfTrue="1" operator="equal">
      <formula>"Adjustment to Income/Expense/Rate Base:"</formula>
    </cfRule>
  </conditionalFormatting>
  <conditionalFormatting sqref="B1729">
    <cfRule type="cellIs" dxfId="704" priority="932" stopIfTrue="1" operator="equal">
      <formula>"Adjustment to Income/Expense/Rate Base:"</formula>
    </cfRule>
  </conditionalFormatting>
  <conditionalFormatting sqref="B1727">
    <cfRule type="cellIs" dxfId="703" priority="931" stopIfTrue="1" operator="equal">
      <formula>"Adjustment to Income/Expense/Rate Base:"</formula>
    </cfRule>
  </conditionalFormatting>
  <conditionalFormatting sqref="B1739">
    <cfRule type="cellIs" dxfId="702" priority="930" stopIfTrue="1" operator="equal">
      <formula>"Adjustment to Income/Expense/Rate Base:"</formula>
    </cfRule>
  </conditionalFormatting>
  <conditionalFormatting sqref="B1738">
    <cfRule type="cellIs" dxfId="701" priority="929" stopIfTrue="1" operator="equal">
      <formula>"Adjustment to Income/Expense/Rate Base:"</formula>
    </cfRule>
  </conditionalFormatting>
  <conditionalFormatting sqref="B1730">
    <cfRule type="cellIs" dxfId="700" priority="928" stopIfTrue="1" operator="equal">
      <formula>"Adjustment to Income/Expense/Rate Base:"</formula>
    </cfRule>
  </conditionalFormatting>
  <conditionalFormatting sqref="B1728">
    <cfRule type="cellIs" dxfId="699" priority="927" stopIfTrue="1" operator="equal">
      <formula>"Adjustment to Income/Expense/Rate Base:"</formula>
    </cfRule>
  </conditionalFormatting>
  <conditionalFormatting sqref="B1740">
    <cfRule type="cellIs" dxfId="698" priority="926" stopIfTrue="1" operator="equal">
      <formula>"Adjustment to Income/Expense/Rate Base:"</formula>
    </cfRule>
  </conditionalFormatting>
  <conditionalFormatting sqref="B1739">
    <cfRule type="cellIs" dxfId="697" priority="925" stopIfTrue="1" operator="equal">
      <formula>"Adjustment to Income/Expense/Rate Base:"</formula>
    </cfRule>
  </conditionalFormatting>
  <conditionalFormatting sqref="B1730">
    <cfRule type="cellIs" dxfId="696" priority="924" stopIfTrue="1" operator="equal">
      <formula>"Adjustment to Income/Expense/Rate Base:"</formula>
    </cfRule>
  </conditionalFormatting>
  <conditionalFormatting sqref="B1728">
    <cfRule type="cellIs" dxfId="695" priority="923" stopIfTrue="1" operator="equal">
      <formula>"Adjustment to Income/Expense/Rate Base:"</formula>
    </cfRule>
  </conditionalFormatting>
  <conditionalFormatting sqref="B1740">
    <cfRule type="cellIs" dxfId="694" priority="922" stopIfTrue="1" operator="equal">
      <formula>"Adjustment to Income/Expense/Rate Base:"</formula>
    </cfRule>
  </conditionalFormatting>
  <conditionalFormatting sqref="B1739">
    <cfRule type="cellIs" dxfId="693" priority="921" stopIfTrue="1" operator="equal">
      <formula>"Adjustment to Income/Expense/Rate Base:"</formula>
    </cfRule>
  </conditionalFormatting>
  <conditionalFormatting sqref="B1731">
    <cfRule type="cellIs" dxfId="692" priority="920" stopIfTrue="1" operator="equal">
      <formula>"Adjustment to Income/Expense/Rate Base:"</formula>
    </cfRule>
  </conditionalFormatting>
  <conditionalFormatting sqref="B1729">
    <cfRule type="cellIs" dxfId="691" priority="919" stopIfTrue="1" operator="equal">
      <formula>"Adjustment to Income/Expense/Rate Base:"</formula>
    </cfRule>
  </conditionalFormatting>
  <conditionalFormatting sqref="B1741">
    <cfRule type="cellIs" dxfId="690" priority="918" stopIfTrue="1" operator="equal">
      <formula>"Adjustment to Income/Expense/Rate Base:"</formula>
    </cfRule>
  </conditionalFormatting>
  <conditionalFormatting sqref="B1740">
    <cfRule type="cellIs" dxfId="689" priority="917" stopIfTrue="1" operator="equal">
      <formula>"Adjustment to Income/Expense/Rate Base:"</formula>
    </cfRule>
  </conditionalFormatting>
  <conditionalFormatting sqref="B1738">
    <cfRule type="cellIs" dxfId="688" priority="916" stopIfTrue="1" operator="equal">
      <formula>"Adjustment to Income/Expense/Rate Base:"</formula>
    </cfRule>
  </conditionalFormatting>
  <conditionalFormatting sqref="B1737">
    <cfRule type="cellIs" dxfId="687" priority="915" stopIfTrue="1" operator="equal">
      <formula>"Adjustment to Income/Expense/Rate Base:"</formula>
    </cfRule>
  </conditionalFormatting>
  <conditionalFormatting sqref="B1739">
    <cfRule type="cellIs" dxfId="686" priority="914" stopIfTrue="1" operator="equal">
      <formula>"Adjustment to Income/Expense/Rate Base:"</formula>
    </cfRule>
  </conditionalFormatting>
  <conditionalFormatting sqref="B1738">
    <cfRule type="cellIs" dxfId="685" priority="913" stopIfTrue="1" operator="equal">
      <formula>"Adjustment to Income/Expense/Rate Base:"</formula>
    </cfRule>
  </conditionalFormatting>
  <conditionalFormatting sqref="B1739">
    <cfRule type="cellIs" dxfId="684" priority="912" stopIfTrue="1" operator="equal">
      <formula>"Adjustment to Income/Expense/Rate Base:"</formula>
    </cfRule>
  </conditionalFormatting>
  <conditionalFormatting sqref="B1738">
    <cfRule type="cellIs" dxfId="683" priority="911" stopIfTrue="1" operator="equal">
      <formula>"Adjustment to Income/Expense/Rate Base:"</formula>
    </cfRule>
  </conditionalFormatting>
  <conditionalFormatting sqref="B1740">
    <cfRule type="cellIs" dxfId="682" priority="910" stopIfTrue="1" operator="equal">
      <formula>"Adjustment to Income/Expense/Rate Base:"</formula>
    </cfRule>
  </conditionalFormatting>
  <conditionalFormatting sqref="B1739">
    <cfRule type="cellIs" dxfId="681" priority="909" stopIfTrue="1" operator="equal">
      <formula>"Adjustment to Income/Expense/Rate Base:"</formula>
    </cfRule>
  </conditionalFormatting>
  <conditionalFormatting sqref="B1740">
    <cfRule type="cellIs" dxfId="680" priority="908" stopIfTrue="1" operator="equal">
      <formula>"Adjustment to Income/Expense/Rate Base:"</formula>
    </cfRule>
  </conditionalFormatting>
  <conditionalFormatting sqref="B1739">
    <cfRule type="cellIs" dxfId="679" priority="907" stopIfTrue="1" operator="equal">
      <formula>"Adjustment to Income/Expense/Rate Base:"</formula>
    </cfRule>
  </conditionalFormatting>
  <conditionalFormatting sqref="B1741">
    <cfRule type="cellIs" dxfId="678" priority="906" stopIfTrue="1" operator="equal">
      <formula>"Adjustment to Income/Expense/Rate Base:"</formula>
    </cfRule>
  </conditionalFormatting>
  <conditionalFormatting sqref="B1740">
    <cfRule type="cellIs" dxfId="677" priority="905" stopIfTrue="1" operator="equal">
      <formula>"Adjustment to Income/Expense/Rate Base:"</formula>
    </cfRule>
  </conditionalFormatting>
  <conditionalFormatting sqref="B1741">
    <cfRule type="cellIs" dxfId="676" priority="904" stopIfTrue="1" operator="equal">
      <formula>"Adjustment to Income/Expense/Rate Base:"</formula>
    </cfRule>
  </conditionalFormatting>
  <conditionalFormatting sqref="B1740">
    <cfRule type="cellIs" dxfId="675" priority="903" stopIfTrue="1" operator="equal">
      <formula>"Adjustment to Income/Expense/Rate Base:"</formula>
    </cfRule>
  </conditionalFormatting>
  <conditionalFormatting sqref="B1742">
    <cfRule type="cellIs" dxfId="674" priority="902" stopIfTrue="1" operator="equal">
      <formula>"Adjustment to Income/Expense/Rate Base:"</formula>
    </cfRule>
  </conditionalFormatting>
  <conditionalFormatting sqref="B1741">
    <cfRule type="cellIs" dxfId="673" priority="901" stopIfTrue="1" operator="equal">
      <formula>"Adjustment to Income/Expense/Rate Base:"</formula>
    </cfRule>
  </conditionalFormatting>
  <conditionalFormatting sqref="B1739">
    <cfRule type="cellIs" dxfId="672" priority="900" stopIfTrue="1" operator="equal">
      <formula>"Adjustment to Income/Expense/Rate Base:"</formula>
    </cfRule>
  </conditionalFormatting>
  <conditionalFormatting sqref="B1738">
    <cfRule type="cellIs" dxfId="671" priority="899" stopIfTrue="1" operator="equal">
      <formula>"Adjustment to Income/Expense/Rate Base:"</formula>
    </cfRule>
  </conditionalFormatting>
  <conditionalFormatting sqref="B1740">
    <cfRule type="cellIs" dxfId="670" priority="898" stopIfTrue="1" operator="equal">
      <formula>"Adjustment to Income/Expense/Rate Base:"</formula>
    </cfRule>
  </conditionalFormatting>
  <conditionalFormatting sqref="B1739">
    <cfRule type="cellIs" dxfId="669" priority="897" stopIfTrue="1" operator="equal">
      <formula>"Adjustment to Income/Expense/Rate Base:"</formula>
    </cfRule>
  </conditionalFormatting>
  <conditionalFormatting sqref="B1740">
    <cfRule type="cellIs" dxfId="668" priority="896" stopIfTrue="1" operator="equal">
      <formula>"Adjustment to Income/Expense/Rate Base:"</formula>
    </cfRule>
  </conditionalFormatting>
  <conditionalFormatting sqref="B1739">
    <cfRule type="cellIs" dxfId="667" priority="895" stopIfTrue="1" operator="equal">
      <formula>"Adjustment to Income/Expense/Rate Base:"</formula>
    </cfRule>
  </conditionalFormatting>
  <conditionalFormatting sqref="B1741">
    <cfRule type="cellIs" dxfId="666" priority="894" stopIfTrue="1" operator="equal">
      <formula>"Adjustment to Income/Expense/Rate Base:"</formula>
    </cfRule>
  </conditionalFormatting>
  <conditionalFormatting sqref="B1740">
    <cfRule type="cellIs" dxfId="665" priority="893" stopIfTrue="1" operator="equal">
      <formula>"Adjustment to Income/Expense/Rate Base:"</formula>
    </cfRule>
  </conditionalFormatting>
  <conditionalFormatting sqref="B1741">
    <cfRule type="cellIs" dxfId="664" priority="892" stopIfTrue="1" operator="equal">
      <formula>"Adjustment to Income/Expense/Rate Base:"</formula>
    </cfRule>
  </conditionalFormatting>
  <conditionalFormatting sqref="B1740">
    <cfRule type="cellIs" dxfId="663" priority="891" stopIfTrue="1" operator="equal">
      <formula>"Adjustment to Income/Expense/Rate Base:"</formula>
    </cfRule>
  </conditionalFormatting>
  <conditionalFormatting sqref="B1742">
    <cfRule type="cellIs" dxfId="662" priority="890" stopIfTrue="1" operator="equal">
      <formula>"Adjustment to Income/Expense/Rate Base:"</formula>
    </cfRule>
  </conditionalFormatting>
  <conditionalFormatting sqref="B1741">
    <cfRule type="cellIs" dxfId="661" priority="889" stopIfTrue="1" operator="equal">
      <formula>"Adjustment to Income/Expense/Rate Base:"</formula>
    </cfRule>
  </conditionalFormatting>
  <conditionalFormatting sqref="B1742">
    <cfRule type="cellIs" dxfId="660" priority="888" stopIfTrue="1" operator="equal">
      <formula>"Adjustment to Income/Expense/Rate Base:"</formula>
    </cfRule>
  </conditionalFormatting>
  <conditionalFormatting sqref="B1741">
    <cfRule type="cellIs" dxfId="659" priority="887" stopIfTrue="1" operator="equal">
      <formula>"Adjustment to Income/Expense/Rate Base:"</formula>
    </cfRule>
  </conditionalFormatting>
  <conditionalFormatting sqref="B1743">
    <cfRule type="cellIs" dxfId="658" priority="886" stopIfTrue="1" operator="equal">
      <formula>"Adjustment to Income/Expense/Rate Base:"</formula>
    </cfRule>
  </conditionalFormatting>
  <conditionalFormatting sqref="B1742">
    <cfRule type="cellIs" dxfId="657" priority="885" stopIfTrue="1" operator="equal">
      <formula>"Adjustment to Income/Expense/Rate Base:"</formula>
    </cfRule>
  </conditionalFormatting>
  <conditionalFormatting sqref="B1740">
    <cfRule type="cellIs" dxfId="656" priority="883" stopIfTrue="1" operator="equal">
      <formula>"Adjustment to Income/Expense/Rate Base:"</formula>
    </cfRule>
  </conditionalFormatting>
  <conditionalFormatting sqref="B1740">
    <cfRule type="cellIs" dxfId="655" priority="882" stopIfTrue="1" operator="equal">
      <formula>"Adjustment to Income/Expense/Rate Base:"</formula>
    </cfRule>
  </conditionalFormatting>
  <conditionalFormatting sqref="B1741">
    <cfRule type="cellIs" dxfId="654" priority="881" stopIfTrue="1" operator="equal">
      <formula>"Adjustment to Income/Expense/Rate Base:"</formula>
    </cfRule>
  </conditionalFormatting>
  <conditionalFormatting sqref="B1740">
    <cfRule type="cellIs" dxfId="653" priority="880" stopIfTrue="1" operator="equal">
      <formula>"Adjustment to Income/Expense/Rate Base:"</formula>
    </cfRule>
  </conditionalFormatting>
  <conditionalFormatting sqref="B1740">
    <cfRule type="cellIs" dxfId="652" priority="879" stopIfTrue="1" operator="equal">
      <formula>"Adjustment to Income/Expense/Rate Base:"</formula>
    </cfRule>
  </conditionalFormatting>
  <conditionalFormatting sqref="B1740">
    <cfRule type="cellIs" dxfId="651" priority="878" stopIfTrue="1" operator="equal">
      <formula>"Adjustment to Income/Expense/Rate Base:"</formula>
    </cfRule>
  </conditionalFormatting>
  <conditionalFormatting sqref="B1741">
    <cfRule type="cellIs" dxfId="650" priority="877" stopIfTrue="1" operator="equal">
      <formula>"Adjustment to Income/Expense/Rate Base:"</formula>
    </cfRule>
  </conditionalFormatting>
  <conditionalFormatting sqref="B1740">
    <cfRule type="cellIs" dxfId="649" priority="876" stopIfTrue="1" operator="equal">
      <formula>"Adjustment to Income/Expense/Rate Base:"</formula>
    </cfRule>
  </conditionalFormatting>
  <conditionalFormatting sqref="B1741">
    <cfRule type="cellIs" dxfId="648" priority="875" stopIfTrue="1" operator="equal">
      <formula>"Adjustment to Income/Expense/Rate Base:"</formula>
    </cfRule>
  </conditionalFormatting>
  <conditionalFormatting sqref="B1740">
    <cfRule type="cellIs" dxfId="647" priority="874" stopIfTrue="1" operator="equal">
      <formula>"Adjustment to Income/Expense/Rate Base:"</formula>
    </cfRule>
  </conditionalFormatting>
  <conditionalFormatting sqref="B1742">
    <cfRule type="cellIs" dxfId="646" priority="873" stopIfTrue="1" operator="equal">
      <formula>"Adjustment to Income/Expense/Rate Base:"</formula>
    </cfRule>
  </conditionalFormatting>
  <conditionalFormatting sqref="B1741">
    <cfRule type="cellIs" dxfId="645" priority="872" stopIfTrue="1" operator="equal">
      <formula>"Adjustment to Income/Expense/Rate Base:"</formula>
    </cfRule>
  </conditionalFormatting>
  <conditionalFormatting sqref="B1740">
    <cfRule type="cellIs" dxfId="644" priority="871" stopIfTrue="1" operator="equal">
      <formula>"Adjustment to Income/Expense/Rate Base:"</formula>
    </cfRule>
  </conditionalFormatting>
  <conditionalFormatting sqref="B1740">
    <cfRule type="cellIs" dxfId="643" priority="870" stopIfTrue="1" operator="equal">
      <formula>"Adjustment to Income/Expense/Rate Base:"</formula>
    </cfRule>
  </conditionalFormatting>
  <conditionalFormatting sqref="B1741">
    <cfRule type="cellIs" dxfId="642" priority="869" stopIfTrue="1" operator="equal">
      <formula>"Adjustment to Income/Expense/Rate Base:"</formula>
    </cfRule>
  </conditionalFormatting>
  <conditionalFormatting sqref="B1740">
    <cfRule type="cellIs" dxfId="641" priority="868" stopIfTrue="1" operator="equal">
      <formula>"Adjustment to Income/Expense/Rate Base:"</formula>
    </cfRule>
  </conditionalFormatting>
  <conditionalFormatting sqref="B1741">
    <cfRule type="cellIs" dxfId="640" priority="867" stopIfTrue="1" operator="equal">
      <formula>"Adjustment to Income/Expense/Rate Base:"</formula>
    </cfRule>
  </conditionalFormatting>
  <conditionalFormatting sqref="B1740">
    <cfRule type="cellIs" dxfId="639" priority="866" stopIfTrue="1" operator="equal">
      <formula>"Adjustment to Income/Expense/Rate Base:"</formula>
    </cfRule>
  </conditionalFormatting>
  <conditionalFormatting sqref="B1742">
    <cfRule type="cellIs" dxfId="638" priority="865" stopIfTrue="1" operator="equal">
      <formula>"Adjustment to Income/Expense/Rate Base:"</formula>
    </cfRule>
  </conditionalFormatting>
  <conditionalFormatting sqref="B1741">
    <cfRule type="cellIs" dxfId="637" priority="864" stopIfTrue="1" operator="equal">
      <formula>"Adjustment to Income/Expense/Rate Base:"</formula>
    </cfRule>
  </conditionalFormatting>
  <conditionalFormatting sqref="B1742">
    <cfRule type="cellIs" dxfId="636" priority="863" stopIfTrue="1" operator="equal">
      <formula>"Adjustment to Income/Expense/Rate Base:"</formula>
    </cfRule>
  </conditionalFormatting>
  <conditionalFormatting sqref="B1741">
    <cfRule type="cellIs" dxfId="635" priority="862" stopIfTrue="1" operator="equal">
      <formula>"Adjustment to Income/Expense/Rate Base:"</formula>
    </cfRule>
  </conditionalFormatting>
  <conditionalFormatting sqref="B1743">
    <cfRule type="cellIs" dxfId="634" priority="861" stopIfTrue="1" operator="equal">
      <formula>"Adjustment to Income/Expense/Rate Base:"</formula>
    </cfRule>
  </conditionalFormatting>
  <conditionalFormatting sqref="B1742">
    <cfRule type="cellIs" dxfId="633" priority="860" stopIfTrue="1" operator="equal">
      <formula>"Adjustment to Income/Expense/Rate Base:"</formula>
    </cfRule>
  </conditionalFormatting>
  <conditionalFormatting sqref="B1740">
    <cfRule type="cellIs" dxfId="632" priority="859" stopIfTrue="1" operator="equal">
      <formula>"Adjustment to Income/Expense/Rate Base:"</formula>
    </cfRule>
  </conditionalFormatting>
  <conditionalFormatting sqref="B1741">
    <cfRule type="cellIs" dxfId="631" priority="858" stopIfTrue="1" operator="equal">
      <formula>"Adjustment to Income/Expense/Rate Base:"</formula>
    </cfRule>
  </conditionalFormatting>
  <conditionalFormatting sqref="B1740">
    <cfRule type="cellIs" dxfId="630" priority="857" stopIfTrue="1" operator="equal">
      <formula>"Adjustment to Income/Expense/Rate Base:"</formula>
    </cfRule>
  </conditionalFormatting>
  <conditionalFormatting sqref="B1741">
    <cfRule type="cellIs" dxfId="629" priority="856" stopIfTrue="1" operator="equal">
      <formula>"Adjustment to Income/Expense/Rate Base:"</formula>
    </cfRule>
  </conditionalFormatting>
  <conditionalFormatting sqref="B1740">
    <cfRule type="cellIs" dxfId="628" priority="855" stopIfTrue="1" operator="equal">
      <formula>"Adjustment to Income/Expense/Rate Base:"</formula>
    </cfRule>
  </conditionalFormatting>
  <conditionalFormatting sqref="B1742">
    <cfRule type="cellIs" dxfId="627" priority="854" stopIfTrue="1" operator="equal">
      <formula>"Adjustment to Income/Expense/Rate Base:"</formula>
    </cfRule>
  </conditionalFormatting>
  <conditionalFormatting sqref="B1741">
    <cfRule type="cellIs" dxfId="626" priority="853" stopIfTrue="1" operator="equal">
      <formula>"Adjustment to Income/Expense/Rate Base:"</formula>
    </cfRule>
  </conditionalFormatting>
  <conditionalFormatting sqref="B1742">
    <cfRule type="cellIs" dxfId="625" priority="852" stopIfTrue="1" operator="equal">
      <formula>"Adjustment to Income/Expense/Rate Base:"</formula>
    </cfRule>
  </conditionalFormatting>
  <conditionalFormatting sqref="B1741">
    <cfRule type="cellIs" dxfId="624" priority="851" stopIfTrue="1" operator="equal">
      <formula>"Adjustment to Income/Expense/Rate Base:"</formula>
    </cfRule>
  </conditionalFormatting>
  <conditionalFormatting sqref="B1743">
    <cfRule type="cellIs" dxfId="623" priority="850" stopIfTrue="1" operator="equal">
      <formula>"Adjustment to Income/Expense/Rate Base:"</formula>
    </cfRule>
  </conditionalFormatting>
  <conditionalFormatting sqref="B1742">
    <cfRule type="cellIs" dxfId="622" priority="849" stopIfTrue="1" operator="equal">
      <formula>"Adjustment to Income/Expense/Rate Base:"</formula>
    </cfRule>
  </conditionalFormatting>
  <conditionalFormatting sqref="B1743">
    <cfRule type="cellIs" dxfId="621" priority="848" stopIfTrue="1" operator="equal">
      <formula>"Adjustment to Income/Expense/Rate Base:"</formula>
    </cfRule>
  </conditionalFormatting>
  <conditionalFormatting sqref="B1742">
    <cfRule type="cellIs" dxfId="620" priority="847" stopIfTrue="1" operator="equal">
      <formula>"Adjustment to Income/Expense/Rate Base:"</formula>
    </cfRule>
  </conditionalFormatting>
  <conditionalFormatting sqref="B1744">
    <cfRule type="cellIs" dxfId="619" priority="846" stopIfTrue="1" operator="equal">
      <formula>"Adjustment to Income/Expense/Rate Base:"</formula>
    </cfRule>
  </conditionalFormatting>
  <conditionalFormatting sqref="B1743">
    <cfRule type="cellIs" dxfId="618" priority="845" stopIfTrue="1" operator="equal">
      <formula>"Adjustment to Income/Expense/Rate Base:"</formula>
    </cfRule>
  </conditionalFormatting>
  <conditionalFormatting sqref="B1740">
    <cfRule type="cellIs" dxfId="617" priority="843" stopIfTrue="1" operator="equal">
      <formula>"Adjustment to Income/Expense/Rate Base:"</formula>
    </cfRule>
  </conditionalFormatting>
  <conditionalFormatting sqref="B1740">
    <cfRule type="cellIs" dxfId="616" priority="842" stopIfTrue="1" operator="equal">
      <formula>"Adjustment to Income/Expense/Rate Base:"</formula>
    </cfRule>
  </conditionalFormatting>
  <conditionalFormatting sqref="B1740">
    <cfRule type="cellIs" dxfId="615" priority="841" stopIfTrue="1" operator="equal">
      <formula>"Adjustment to Income/Expense/Rate Base:"</formula>
    </cfRule>
  </conditionalFormatting>
  <conditionalFormatting sqref="B1741">
    <cfRule type="cellIs" dxfId="614" priority="840" stopIfTrue="1" operator="equal">
      <formula>"Adjustment to Income/Expense/Rate Base:"</formula>
    </cfRule>
  </conditionalFormatting>
  <conditionalFormatting sqref="B1740">
    <cfRule type="cellIs" dxfId="613" priority="839" stopIfTrue="1" operator="equal">
      <formula>"Adjustment to Income/Expense/Rate Base:"</formula>
    </cfRule>
  </conditionalFormatting>
  <conditionalFormatting sqref="B1740">
    <cfRule type="cellIs" dxfId="612" priority="838" stopIfTrue="1" operator="equal">
      <formula>"Adjustment to Income/Expense/Rate Base:"</formula>
    </cfRule>
  </conditionalFormatting>
  <conditionalFormatting sqref="B1740">
    <cfRule type="cellIs" dxfId="611" priority="837" stopIfTrue="1" operator="equal">
      <formula>"Adjustment to Income/Expense/Rate Base:"</formula>
    </cfRule>
  </conditionalFormatting>
  <conditionalFormatting sqref="B1741">
    <cfRule type="cellIs" dxfId="610" priority="836" stopIfTrue="1" operator="equal">
      <formula>"Adjustment to Income/Expense/Rate Base:"</formula>
    </cfRule>
  </conditionalFormatting>
  <conditionalFormatting sqref="B1740">
    <cfRule type="cellIs" dxfId="609" priority="835" stopIfTrue="1" operator="equal">
      <formula>"Adjustment to Income/Expense/Rate Base:"</formula>
    </cfRule>
  </conditionalFormatting>
  <conditionalFormatting sqref="B1741">
    <cfRule type="cellIs" dxfId="608" priority="834" stopIfTrue="1" operator="equal">
      <formula>"Adjustment to Income/Expense/Rate Base:"</formula>
    </cfRule>
  </conditionalFormatting>
  <conditionalFormatting sqref="B1740">
    <cfRule type="cellIs" dxfId="607" priority="833" stopIfTrue="1" operator="equal">
      <formula>"Adjustment to Income/Expense/Rate Base:"</formula>
    </cfRule>
  </conditionalFormatting>
  <conditionalFormatting sqref="B1742">
    <cfRule type="cellIs" dxfId="606" priority="832" stopIfTrue="1" operator="equal">
      <formula>"Adjustment to Income/Expense/Rate Base:"</formula>
    </cfRule>
  </conditionalFormatting>
  <conditionalFormatting sqref="B1741">
    <cfRule type="cellIs" dxfId="605" priority="831" stopIfTrue="1" operator="equal">
      <formula>"Adjustment to Income/Expense/Rate Base:"</formula>
    </cfRule>
  </conditionalFormatting>
  <conditionalFormatting sqref="B1744">
    <cfRule type="cellIs" dxfId="604" priority="830" stopIfTrue="1" operator="equal">
      <formula>"Adjustment to Income/Expense/Rate Base:"</formula>
    </cfRule>
  </conditionalFormatting>
  <conditionalFormatting sqref="B1729">
    <cfRule type="cellIs" dxfId="603" priority="829" stopIfTrue="1" operator="equal">
      <formula>"Adjustment to Income/Expense/Rate Base:"</formula>
    </cfRule>
  </conditionalFormatting>
  <conditionalFormatting sqref="B1727">
    <cfRule type="cellIs" dxfId="602" priority="828" stopIfTrue="1" operator="equal">
      <formula>"Adjustment to Income/Expense/Rate Base:"</formula>
    </cfRule>
  </conditionalFormatting>
  <conditionalFormatting sqref="B1739">
    <cfRule type="cellIs" dxfId="601" priority="827" stopIfTrue="1" operator="equal">
      <formula>"Adjustment to Income/Expense/Rate Base:"</formula>
    </cfRule>
  </conditionalFormatting>
  <conditionalFormatting sqref="B1738">
    <cfRule type="cellIs" dxfId="600" priority="826" stopIfTrue="1" operator="equal">
      <formula>"Adjustment to Income/Expense/Rate Base:"</formula>
    </cfRule>
  </conditionalFormatting>
  <conditionalFormatting sqref="B1730">
    <cfRule type="cellIs" dxfId="599" priority="825" stopIfTrue="1" operator="equal">
      <formula>"Adjustment to Income/Expense/Rate Base:"</formula>
    </cfRule>
  </conditionalFormatting>
  <conditionalFormatting sqref="B1728">
    <cfRule type="cellIs" dxfId="598" priority="824" stopIfTrue="1" operator="equal">
      <formula>"Adjustment to Income/Expense/Rate Base:"</formula>
    </cfRule>
  </conditionalFormatting>
  <conditionalFormatting sqref="B1740">
    <cfRule type="cellIs" dxfId="597" priority="823" stopIfTrue="1" operator="equal">
      <formula>"Adjustment to Income/Expense/Rate Base:"</formula>
    </cfRule>
  </conditionalFormatting>
  <conditionalFormatting sqref="B1739">
    <cfRule type="cellIs" dxfId="596" priority="822" stopIfTrue="1" operator="equal">
      <formula>"Adjustment to Income/Expense/Rate Base:"</formula>
    </cfRule>
  </conditionalFormatting>
  <conditionalFormatting sqref="B1730">
    <cfRule type="cellIs" dxfId="595" priority="821" stopIfTrue="1" operator="equal">
      <formula>"Adjustment to Income/Expense/Rate Base:"</formula>
    </cfRule>
  </conditionalFormatting>
  <conditionalFormatting sqref="B1728">
    <cfRule type="cellIs" dxfId="594" priority="820" stopIfTrue="1" operator="equal">
      <formula>"Adjustment to Income/Expense/Rate Base:"</formula>
    </cfRule>
  </conditionalFormatting>
  <conditionalFormatting sqref="B1740">
    <cfRule type="cellIs" dxfId="593" priority="819" stopIfTrue="1" operator="equal">
      <formula>"Adjustment to Income/Expense/Rate Base:"</formula>
    </cfRule>
  </conditionalFormatting>
  <conditionalFormatting sqref="B1739">
    <cfRule type="cellIs" dxfId="592" priority="818" stopIfTrue="1" operator="equal">
      <formula>"Adjustment to Income/Expense/Rate Base:"</formula>
    </cfRule>
  </conditionalFormatting>
  <conditionalFormatting sqref="B1731">
    <cfRule type="cellIs" dxfId="591" priority="817" stopIfTrue="1" operator="equal">
      <formula>"Adjustment to Income/Expense/Rate Base:"</formula>
    </cfRule>
  </conditionalFormatting>
  <conditionalFormatting sqref="B1729">
    <cfRule type="cellIs" dxfId="590" priority="816" stopIfTrue="1" operator="equal">
      <formula>"Adjustment to Income/Expense/Rate Base:"</formula>
    </cfRule>
  </conditionalFormatting>
  <conditionalFormatting sqref="B1741">
    <cfRule type="cellIs" dxfId="589" priority="815" stopIfTrue="1" operator="equal">
      <formula>"Adjustment to Income/Expense/Rate Base:"</formula>
    </cfRule>
  </conditionalFormatting>
  <conditionalFormatting sqref="B1740">
    <cfRule type="cellIs" dxfId="588" priority="814" stopIfTrue="1" operator="equal">
      <formula>"Adjustment to Income/Expense/Rate Base:"</formula>
    </cfRule>
  </conditionalFormatting>
  <conditionalFormatting sqref="B1731">
    <cfRule type="cellIs" dxfId="587" priority="813" stopIfTrue="1" operator="equal">
      <formula>"Adjustment to Income/Expense/Rate Base:"</formula>
    </cfRule>
  </conditionalFormatting>
  <conditionalFormatting sqref="B1729">
    <cfRule type="cellIs" dxfId="586" priority="812" stopIfTrue="1" operator="equal">
      <formula>"Adjustment to Income/Expense/Rate Base:"</formula>
    </cfRule>
  </conditionalFormatting>
  <conditionalFormatting sqref="B1741">
    <cfRule type="cellIs" dxfId="585" priority="811" stopIfTrue="1" operator="equal">
      <formula>"Adjustment to Income/Expense/Rate Base:"</formula>
    </cfRule>
  </conditionalFormatting>
  <conditionalFormatting sqref="B1740">
    <cfRule type="cellIs" dxfId="584" priority="810" stopIfTrue="1" operator="equal">
      <formula>"Adjustment to Income/Expense/Rate Base:"</formula>
    </cfRule>
  </conditionalFormatting>
  <conditionalFormatting sqref="B1732">
    <cfRule type="cellIs" dxfId="583" priority="809" stopIfTrue="1" operator="equal">
      <formula>"Adjustment to Income/Expense/Rate Base:"</formula>
    </cfRule>
  </conditionalFormatting>
  <conditionalFormatting sqref="B1730">
    <cfRule type="cellIs" dxfId="582" priority="808" stopIfTrue="1" operator="equal">
      <formula>"Adjustment to Income/Expense/Rate Base:"</formula>
    </cfRule>
  </conditionalFormatting>
  <conditionalFormatting sqref="B1742">
    <cfRule type="cellIs" dxfId="581" priority="807" stopIfTrue="1" operator="equal">
      <formula>"Adjustment to Income/Expense/Rate Base:"</formula>
    </cfRule>
  </conditionalFormatting>
  <conditionalFormatting sqref="B1741">
    <cfRule type="cellIs" dxfId="580" priority="806" stopIfTrue="1" operator="equal">
      <formula>"Adjustment to Income/Expense/Rate Base:"</formula>
    </cfRule>
  </conditionalFormatting>
  <conditionalFormatting sqref="B1732">
    <cfRule type="cellIs" dxfId="579" priority="805" stopIfTrue="1" operator="equal">
      <formula>"Adjustment to Income/Expense/Rate Base:"</formula>
    </cfRule>
  </conditionalFormatting>
  <conditionalFormatting sqref="B1730">
    <cfRule type="cellIs" dxfId="578" priority="804" stopIfTrue="1" operator="equal">
      <formula>"Adjustment to Income/Expense/Rate Base:"</formula>
    </cfRule>
  </conditionalFormatting>
  <conditionalFormatting sqref="B1742">
    <cfRule type="cellIs" dxfId="577" priority="803" stopIfTrue="1" operator="equal">
      <formula>"Adjustment to Income/Expense/Rate Base:"</formula>
    </cfRule>
  </conditionalFormatting>
  <conditionalFormatting sqref="B1741">
    <cfRule type="cellIs" dxfId="576" priority="802" stopIfTrue="1" operator="equal">
      <formula>"Adjustment to Income/Expense/Rate Base:"</formula>
    </cfRule>
  </conditionalFormatting>
  <conditionalFormatting sqref="B1733">
    <cfRule type="cellIs" dxfId="575" priority="801" stopIfTrue="1" operator="equal">
      <formula>"Adjustment to Income/Expense/Rate Base:"</formula>
    </cfRule>
  </conditionalFormatting>
  <conditionalFormatting sqref="B1731">
    <cfRule type="cellIs" dxfId="574" priority="800" stopIfTrue="1" operator="equal">
      <formula>"Adjustment to Income/Expense/Rate Base:"</formula>
    </cfRule>
  </conditionalFormatting>
  <conditionalFormatting sqref="B1743">
    <cfRule type="cellIs" dxfId="573" priority="799" stopIfTrue="1" operator="equal">
      <formula>"Adjustment to Income/Expense/Rate Base:"</formula>
    </cfRule>
  </conditionalFormatting>
  <conditionalFormatting sqref="B1742">
    <cfRule type="cellIs" dxfId="572" priority="798" stopIfTrue="1" operator="equal">
      <formula>"Adjustment to Income/Expense/Rate Base:"</formula>
    </cfRule>
  </conditionalFormatting>
  <conditionalFormatting sqref="B1730">
    <cfRule type="cellIs" dxfId="571" priority="797" stopIfTrue="1" operator="equal">
      <formula>"Adjustment to Income/Expense/Rate Base:"</formula>
    </cfRule>
  </conditionalFormatting>
  <conditionalFormatting sqref="B1728">
    <cfRule type="cellIs" dxfId="570" priority="796" stopIfTrue="1" operator="equal">
      <formula>"Adjustment to Income/Expense/Rate Base:"</formula>
    </cfRule>
  </conditionalFormatting>
  <conditionalFormatting sqref="B1740">
    <cfRule type="cellIs" dxfId="569" priority="795" stopIfTrue="1" operator="equal">
      <formula>"Adjustment to Income/Expense/Rate Base:"</formula>
    </cfRule>
  </conditionalFormatting>
  <conditionalFormatting sqref="B1739">
    <cfRule type="cellIs" dxfId="568" priority="794" stopIfTrue="1" operator="equal">
      <formula>"Adjustment to Income/Expense/Rate Base:"</formula>
    </cfRule>
  </conditionalFormatting>
  <conditionalFormatting sqref="B1731">
    <cfRule type="cellIs" dxfId="567" priority="793" stopIfTrue="1" operator="equal">
      <formula>"Adjustment to Income/Expense/Rate Base:"</formula>
    </cfRule>
  </conditionalFormatting>
  <conditionalFormatting sqref="B1729">
    <cfRule type="cellIs" dxfId="566" priority="792" stopIfTrue="1" operator="equal">
      <formula>"Adjustment to Income/Expense/Rate Base:"</formula>
    </cfRule>
  </conditionalFormatting>
  <conditionalFormatting sqref="B1741">
    <cfRule type="cellIs" dxfId="565" priority="791" stopIfTrue="1" operator="equal">
      <formula>"Adjustment to Income/Expense/Rate Base:"</formula>
    </cfRule>
  </conditionalFormatting>
  <conditionalFormatting sqref="B1740">
    <cfRule type="cellIs" dxfId="564" priority="790" stopIfTrue="1" operator="equal">
      <formula>"Adjustment to Income/Expense/Rate Base:"</formula>
    </cfRule>
  </conditionalFormatting>
  <conditionalFormatting sqref="B1731">
    <cfRule type="cellIs" dxfId="563" priority="789" stopIfTrue="1" operator="equal">
      <formula>"Adjustment to Income/Expense/Rate Base:"</formula>
    </cfRule>
  </conditionalFormatting>
  <conditionalFormatting sqref="B1729">
    <cfRule type="cellIs" dxfId="562" priority="788" stopIfTrue="1" operator="equal">
      <formula>"Adjustment to Income/Expense/Rate Base:"</formula>
    </cfRule>
  </conditionalFormatting>
  <conditionalFormatting sqref="B1741">
    <cfRule type="cellIs" dxfId="561" priority="787" stopIfTrue="1" operator="equal">
      <formula>"Adjustment to Income/Expense/Rate Base:"</formula>
    </cfRule>
  </conditionalFormatting>
  <conditionalFormatting sqref="B1740">
    <cfRule type="cellIs" dxfId="560" priority="786" stopIfTrue="1" operator="equal">
      <formula>"Adjustment to Income/Expense/Rate Base:"</formula>
    </cfRule>
  </conditionalFormatting>
  <conditionalFormatting sqref="B1732">
    <cfRule type="cellIs" dxfId="559" priority="785" stopIfTrue="1" operator="equal">
      <formula>"Adjustment to Income/Expense/Rate Base:"</formula>
    </cfRule>
  </conditionalFormatting>
  <conditionalFormatting sqref="B1730">
    <cfRule type="cellIs" dxfId="558" priority="784" stopIfTrue="1" operator="equal">
      <formula>"Adjustment to Income/Expense/Rate Base:"</formula>
    </cfRule>
  </conditionalFormatting>
  <conditionalFormatting sqref="B1742">
    <cfRule type="cellIs" dxfId="557" priority="783" stopIfTrue="1" operator="equal">
      <formula>"Adjustment to Income/Expense/Rate Base:"</formula>
    </cfRule>
  </conditionalFormatting>
  <conditionalFormatting sqref="B1741">
    <cfRule type="cellIs" dxfId="556" priority="782" stopIfTrue="1" operator="equal">
      <formula>"Adjustment to Income/Expense/Rate Base:"</formula>
    </cfRule>
  </conditionalFormatting>
  <conditionalFormatting sqref="B1732">
    <cfRule type="cellIs" dxfId="555" priority="781" stopIfTrue="1" operator="equal">
      <formula>"Adjustment to Income/Expense/Rate Base:"</formula>
    </cfRule>
  </conditionalFormatting>
  <conditionalFormatting sqref="B1730">
    <cfRule type="cellIs" dxfId="554" priority="780" stopIfTrue="1" operator="equal">
      <formula>"Adjustment to Income/Expense/Rate Base:"</formula>
    </cfRule>
  </conditionalFormatting>
  <conditionalFormatting sqref="B1742">
    <cfRule type="cellIs" dxfId="553" priority="779" stopIfTrue="1" operator="equal">
      <formula>"Adjustment to Income/Expense/Rate Base:"</formula>
    </cfRule>
  </conditionalFormatting>
  <conditionalFormatting sqref="B1741">
    <cfRule type="cellIs" dxfId="552" priority="778" stopIfTrue="1" operator="equal">
      <formula>"Adjustment to Income/Expense/Rate Base:"</formula>
    </cfRule>
  </conditionalFormatting>
  <conditionalFormatting sqref="B1733">
    <cfRule type="cellIs" dxfId="551" priority="777" stopIfTrue="1" operator="equal">
      <formula>"Adjustment to Income/Expense/Rate Base:"</formula>
    </cfRule>
  </conditionalFormatting>
  <conditionalFormatting sqref="B1731">
    <cfRule type="cellIs" dxfId="550" priority="776" stopIfTrue="1" operator="equal">
      <formula>"Adjustment to Income/Expense/Rate Base:"</formula>
    </cfRule>
  </conditionalFormatting>
  <conditionalFormatting sqref="B1743">
    <cfRule type="cellIs" dxfId="549" priority="775" stopIfTrue="1" operator="equal">
      <formula>"Adjustment to Income/Expense/Rate Base:"</formula>
    </cfRule>
  </conditionalFormatting>
  <conditionalFormatting sqref="B1742">
    <cfRule type="cellIs" dxfId="548" priority="774" stopIfTrue="1" operator="equal">
      <formula>"Adjustment to Income/Expense/Rate Base:"</formula>
    </cfRule>
  </conditionalFormatting>
  <conditionalFormatting sqref="B1733">
    <cfRule type="cellIs" dxfId="547" priority="773" stopIfTrue="1" operator="equal">
      <formula>"Adjustment to Income/Expense/Rate Base:"</formula>
    </cfRule>
  </conditionalFormatting>
  <conditionalFormatting sqref="B1731">
    <cfRule type="cellIs" dxfId="546" priority="772" stopIfTrue="1" operator="equal">
      <formula>"Adjustment to Income/Expense/Rate Base:"</formula>
    </cfRule>
  </conditionalFormatting>
  <conditionalFormatting sqref="B1743">
    <cfRule type="cellIs" dxfId="545" priority="771" stopIfTrue="1" operator="equal">
      <formula>"Adjustment to Income/Expense/Rate Base:"</formula>
    </cfRule>
  </conditionalFormatting>
  <conditionalFormatting sqref="B1742">
    <cfRule type="cellIs" dxfId="544" priority="770" stopIfTrue="1" operator="equal">
      <formula>"Adjustment to Income/Expense/Rate Base:"</formula>
    </cfRule>
  </conditionalFormatting>
  <conditionalFormatting sqref="B1734">
    <cfRule type="cellIs" dxfId="543" priority="769" stopIfTrue="1" operator="equal">
      <formula>"Adjustment to Income/Expense/Rate Base:"</formula>
    </cfRule>
  </conditionalFormatting>
  <conditionalFormatting sqref="B1732">
    <cfRule type="cellIs" dxfId="542" priority="768" stopIfTrue="1" operator="equal">
      <formula>"Adjustment to Income/Expense/Rate Base:"</formula>
    </cfRule>
  </conditionalFormatting>
  <conditionalFormatting sqref="B1744">
    <cfRule type="cellIs" dxfId="541" priority="767" stopIfTrue="1" operator="equal">
      <formula>"Adjustment to Income/Expense/Rate Base:"</formula>
    </cfRule>
  </conditionalFormatting>
  <conditionalFormatting sqref="B1743">
    <cfRule type="cellIs" dxfId="540" priority="766" stopIfTrue="1" operator="equal">
      <formula>"Adjustment to Income/Expense/Rate Base:"</formula>
    </cfRule>
  </conditionalFormatting>
  <conditionalFormatting sqref="B1741">
    <cfRule type="cellIs" dxfId="539" priority="765" stopIfTrue="1" operator="equal">
      <formula>"Adjustment to Income/Expense/Rate Base:"</formula>
    </cfRule>
  </conditionalFormatting>
  <conditionalFormatting sqref="B1740">
    <cfRule type="cellIs" dxfId="538" priority="764" stopIfTrue="1" operator="equal">
      <formula>"Adjustment to Income/Expense/Rate Base:"</formula>
    </cfRule>
  </conditionalFormatting>
  <conditionalFormatting sqref="B1742">
    <cfRule type="cellIs" dxfId="537" priority="763" stopIfTrue="1" operator="equal">
      <formula>"Adjustment to Income/Expense/Rate Base:"</formula>
    </cfRule>
  </conditionalFormatting>
  <conditionalFormatting sqref="B1741">
    <cfRule type="cellIs" dxfId="536" priority="762" stopIfTrue="1" operator="equal">
      <formula>"Adjustment to Income/Expense/Rate Base:"</formula>
    </cfRule>
  </conditionalFormatting>
  <conditionalFormatting sqref="B1742">
    <cfRule type="cellIs" dxfId="535" priority="761" stopIfTrue="1" operator="equal">
      <formula>"Adjustment to Income/Expense/Rate Base:"</formula>
    </cfRule>
  </conditionalFormatting>
  <conditionalFormatting sqref="B1741">
    <cfRule type="cellIs" dxfId="534" priority="760" stopIfTrue="1" operator="equal">
      <formula>"Adjustment to Income/Expense/Rate Base:"</formula>
    </cfRule>
  </conditionalFormatting>
  <conditionalFormatting sqref="B1743">
    <cfRule type="cellIs" dxfId="533" priority="759" stopIfTrue="1" operator="equal">
      <formula>"Adjustment to Income/Expense/Rate Base:"</formula>
    </cfRule>
  </conditionalFormatting>
  <conditionalFormatting sqref="B1742">
    <cfRule type="cellIs" dxfId="532" priority="758" stopIfTrue="1" operator="equal">
      <formula>"Adjustment to Income/Expense/Rate Base:"</formula>
    </cfRule>
  </conditionalFormatting>
  <conditionalFormatting sqref="B1743">
    <cfRule type="cellIs" dxfId="531" priority="757" stopIfTrue="1" operator="equal">
      <formula>"Adjustment to Income/Expense/Rate Base:"</formula>
    </cfRule>
  </conditionalFormatting>
  <conditionalFormatting sqref="B1742">
    <cfRule type="cellIs" dxfId="530" priority="756" stopIfTrue="1" operator="equal">
      <formula>"Adjustment to Income/Expense/Rate Base:"</formula>
    </cfRule>
  </conditionalFormatting>
  <conditionalFormatting sqref="B1744">
    <cfRule type="cellIs" dxfId="529" priority="755" stopIfTrue="1" operator="equal">
      <formula>"Adjustment to Income/Expense/Rate Base:"</formula>
    </cfRule>
  </conditionalFormatting>
  <conditionalFormatting sqref="B1743">
    <cfRule type="cellIs" dxfId="528" priority="754" stopIfTrue="1" operator="equal">
      <formula>"Adjustment to Income/Expense/Rate Base:"</formula>
    </cfRule>
  </conditionalFormatting>
  <conditionalFormatting sqref="B1744">
    <cfRule type="cellIs" dxfId="527" priority="753" stopIfTrue="1" operator="equal">
      <formula>"Adjustment to Income/Expense/Rate Base:"</formula>
    </cfRule>
  </conditionalFormatting>
  <conditionalFormatting sqref="B1743">
    <cfRule type="cellIs" dxfId="526" priority="752" stopIfTrue="1" operator="equal">
      <formula>"Adjustment to Income/Expense/Rate Base:"</formula>
    </cfRule>
  </conditionalFormatting>
  <conditionalFormatting sqref="B1744">
    <cfRule type="cellIs" dxfId="525" priority="750" stopIfTrue="1" operator="equal">
      <formula>"Adjustment to Income/Expense/Rate Base:"</formula>
    </cfRule>
  </conditionalFormatting>
  <conditionalFormatting sqref="B1742">
    <cfRule type="cellIs" dxfId="524" priority="749" stopIfTrue="1" operator="equal">
      <formula>"Adjustment to Income/Expense/Rate Base:"</formula>
    </cfRule>
  </conditionalFormatting>
  <conditionalFormatting sqref="B1741">
    <cfRule type="cellIs" dxfId="523" priority="748" stopIfTrue="1" operator="equal">
      <formula>"Adjustment to Income/Expense/Rate Base:"</formula>
    </cfRule>
  </conditionalFormatting>
  <conditionalFormatting sqref="B1743">
    <cfRule type="cellIs" dxfId="522" priority="747" stopIfTrue="1" operator="equal">
      <formula>"Adjustment to Income/Expense/Rate Base:"</formula>
    </cfRule>
  </conditionalFormatting>
  <conditionalFormatting sqref="B1742">
    <cfRule type="cellIs" dxfId="521" priority="746" stopIfTrue="1" operator="equal">
      <formula>"Adjustment to Income/Expense/Rate Base:"</formula>
    </cfRule>
  </conditionalFormatting>
  <conditionalFormatting sqref="B1743">
    <cfRule type="cellIs" dxfId="520" priority="745" stopIfTrue="1" operator="equal">
      <formula>"Adjustment to Income/Expense/Rate Base:"</formula>
    </cfRule>
  </conditionalFormatting>
  <conditionalFormatting sqref="B1742">
    <cfRule type="cellIs" dxfId="519" priority="744" stopIfTrue="1" operator="equal">
      <formula>"Adjustment to Income/Expense/Rate Base:"</formula>
    </cfRule>
  </conditionalFormatting>
  <conditionalFormatting sqref="B1744">
    <cfRule type="cellIs" dxfId="518" priority="743" stopIfTrue="1" operator="equal">
      <formula>"Adjustment to Income/Expense/Rate Base:"</formula>
    </cfRule>
  </conditionalFormatting>
  <conditionalFormatting sqref="B1743">
    <cfRule type="cellIs" dxfId="517" priority="742" stopIfTrue="1" operator="equal">
      <formula>"Adjustment to Income/Expense/Rate Base:"</formula>
    </cfRule>
  </conditionalFormatting>
  <conditionalFormatting sqref="B1744">
    <cfRule type="cellIs" dxfId="516" priority="741" stopIfTrue="1" operator="equal">
      <formula>"Adjustment to Income/Expense/Rate Base:"</formula>
    </cfRule>
  </conditionalFormatting>
  <conditionalFormatting sqref="B1743">
    <cfRule type="cellIs" dxfId="515" priority="740" stopIfTrue="1" operator="equal">
      <formula>"Adjustment to Income/Expense/Rate Base:"</formula>
    </cfRule>
  </conditionalFormatting>
  <conditionalFormatting sqref="B1744">
    <cfRule type="cellIs" dxfId="514" priority="738" stopIfTrue="1" operator="equal">
      <formula>"Adjustment to Income/Expense/Rate Base:"</formula>
    </cfRule>
  </conditionalFormatting>
  <conditionalFormatting sqref="B1744">
    <cfRule type="cellIs" dxfId="513" priority="736" stopIfTrue="1" operator="equal">
      <formula>"Adjustment to Income/Expense/Rate Base:"</formula>
    </cfRule>
  </conditionalFormatting>
  <conditionalFormatting sqref="B1746">
    <cfRule type="cellIs" dxfId="512" priority="733" stopIfTrue="1" operator="equal">
      <formula>"Adjustment to Income/Expense/Rate Base:"</formula>
    </cfRule>
  </conditionalFormatting>
  <conditionalFormatting sqref="B1727">
    <cfRule type="cellIs" dxfId="511" priority="732" stopIfTrue="1" operator="equal">
      <formula>"Adjustment to Income/Expense/Rate Base:"</formula>
    </cfRule>
  </conditionalFormatting>
  <conditionalFormatting sqref="B1725">
    <cfRule type="cellIs" dxfId="510" priority="731" stopIfTrue="1" operator="equal">
      <formula>"Adjustment to Income/Expense/Rate Base:"</formula>
    </cfRule>
  </conditionalFormatting>
  <conditionalFormatting sqref="B1737">
    <cfRule type="cellIs" dxfId="509" priority="730" stopIfTrue="1" operator="equal">
      <formula>"Adjustment to Income/Expense/Rate Base:"</formula>
    </cfRule>
  </conditionalFormatting>
  <conditionalFormatting sqref="B1736">
    <cfRule type="cellIs" dxfId="508" priority="729" stopIfTrue="1" operator="equal">
      <formula>"Adjustment to Income/Expense/Rate Base:"</formula>
    </cfRule>
  </conditionalFormatting>
  <conditionalFormatting sqref="B1728">
    <cfRule type="cellIs" dxfId="507" priority="728" stopIfTrue="1" operator="equal">
      <formula>"Adjustment to Income/Expense/Rate Base:"</formula>
    </cfRule>
  </conditionalFormatting>
  <conditionalFormatting sqref="B1726">
    <cfRule type="cellIs" dxfId="506" priority="727" stopIfTrue="1" operator="equal">
      <formula>"Adjustment to Income/Expense/Rate Base:"</formula>
    </cfRule>
  </conditionalFormatting>
  <conditionalFormatting sqref="B1738">
    <cfRule type="cellIs" dxfId="505" priority="726" stopIfTrue="1" operator="equal">
      <formula>"Adjustment to Income/Expense/Rate Base:"</formula>
    </cfRule>
  </conditionalFormatting>
  <conditionalFormatting sqref="B1737">
    <cfRule type="cellIs" dxfId="504" priority="725" stopIfTrue="1" operator="equal">
      <formula>"Adjustment to Income/Expense/Rate Base:"</formula>
    </cfRule>
  </conditionalFormatting>
  <conditionalFormatting sqref="B1728">
    <cfRule type="cellIs" dxfId="503" priority="724" stopIfTrue="1" operator="equal">
      <formula>"Adjustment to Income/Expense/Rate Base:"</formula>
    </cfRule>
  </conditionalFormatting>
  <conditionalFormatting sqref="B1726">
    <cfRule type="cellIs" dxfId="502" priority="723" stopIfTrue="1" operator="equal">
      <formula>"Adjustment to Income/Expense/Rate Base:"</formula>
    </cfRule>
  </conditionalFormatting>
  <conditionalFormatting sqref="B1738">
    <cfRule type="cellIs" dxfId="501" priority="722" stopIfTrue="1" operator="equal">
      <formula>"Adjustment to Income/Expense/Rate Base:"</formula>
    </cfRule>
  </conditionalFormatting>
  <conditionalFormatting sqref="B1737">
    <cfRule type="cellIs" dxfId="500" priority="721" stopIfTrue="1" operator="equal">
      <formula>"Adjustment to Income/Expense/Rate Base:"</formula>
    </cfRule>
  </conditionalFormatting>
  <conditionalFormatting sqref="B1729">
    <cfRule type="cellIs" dxfId="499" priority="720" stopIfTrue="1" operator="equal">
      <formula>"Adjustment to Income/Expense/Rate Base:"</formula>
    </cfRule>
  </conditionalFormatting>
  <conditionalFormatting sqref="B1727">
    <cfRule type="cellIs" dxfId="498" priority="719" stopIfTrue="1" operator="equal">
      <formula>"Adjustment to Income/Expense/Rate Base:"</formula>
    </cfRule>
  </conditionalFormatting>
  <conditionalFormatting sqref="B1739">
    <cfRule type="cellIs" dxfId="497" priority="718" stopIfTrue="1" operator="equal">
      <formula>"Adjustment to Income/Expense/Rate Base:"</formula>
    </cfRule>
  </conditionalFormatting>
  <conditionalFormatting sqref="B1738">
    <cfRule type="cellIs" dxfId="496" priority="717" stopIfTrue="1" operator="equal">
      <formula>"Adjustment to Income/Expense/Rate Base:"</formula>
    </cfRule>
  </conditionalFormatting>
  <conditionalFormatting sqref="B1729">
    <cfRule type="cellIs" dxfId="495" priority="716" stopIfTrue="1" operator="equal">
      <formula>"Adjustment to Income/Expense/Rate Base:"</formula>
    </cfRule>
  </conditionalFormatting>
  <conditionalFormatting sqref="B1727">
    <cfRule type="cellIs" dxfId="494" priority="715" stopIfTrue="1" operator="equal">
      <formula>"Adjustment to Income/Expense/Rate Base:"</formula>
    </cfRule>
  </conditionalFormatting>
  <conditionalFormatting sqref="B1739">
    <cfRule type="cellIs" dxfId="493" priority="714" stopIfTrue="1" operator="equal">
      <formula>"Adjustment to Income/Expense/Rate Base:"</formula>
    </cfRule>
  </conditionalFormatting>
  <conditionalFormatting sqref="B1738">
    <cfRule type="cellIs" dxfId="492" priority="713" stopIfTrue="1" operator="equal">
      <formula>"Adjustment to Income/Expense/Rate Base:"</formula>
    </cfRule>
  </conditionalFormatting>
  <conditionalFormatting sqref="B1730">
    <cfRule type="cellIs" dxfId="491" priority="712" stopIfTrue="1" operator="equal">
      <formula>"Adjustment to Income/Expense/Rate Base:"</formula>
    </cfRule>
  </conditionalFormatting>
  <conditionalFormatting sqref="B1728">
    <cfRule type="cellIs" dxfId="490" priority="711" stopIfTrue="1" operator="equal">
      <formula>"Adjustment to Income/Expense/Rate Base:"</formula>
    </cfRule>
  </conditionalFormatting>
  <conditionalFormatting sqref="B1740">
    <cfRule type="cellIs" dxfId="489" priority="710" stopIfTrue="1" operator="equal">
      <formula>"Adjustment to Income/Expense/Rate Base:"</formula>
    </cfRule>
  </conditionalFormatting>
  <conditionalFormatting sqref="B1739">
    <cfRule type="cellIs" dxfId="488" priority="709" stopIfTrue="1" operator="equal">
      <formula>"Adjustment to Income/Expense/Rate Base:"</formula>
    </cfRule>
  </conditionalFormatting>
  <conditionalFormatting sqref="B1730">
    <cfRule type="cellIs" dxfId="487" priority="708" stopIfTrue="1" operator="equal">
      <formula>"Adjustment to Income/Expense/Rate Base:"</formula>
    </cfRule>
  </conditionalFormatting>
  <conditionalFormatting sqref="B1728">
    <cfRule type="cellIs" dxfId="486" priority="707" stopIfTrue="1" operator="equal">
      <formula>"Adjustment to Income/Expense/Rate Base:"</formula>
    </cfRule>
  </conditionalFormatting>
  <conditionalFormatting sqref="B1740">
    <cfRule type="cellIs" dxfId="485" priority="706" stopIfTrue="1" operator="equal">
      <formula>"Adjustment to Income/Expense/Rate Base:"</formula>
    </cfRule>
  </conditionalFormatting>
  <conditionalFormatting sqref="B1739">
    <cfRule type="cellIs" dxfId="484" priority="705" stopIfTrue="1" operator="equal">
      <formula>"Adjustment to Income/Expense/Rate Base:"</formula>
    </cfRule>
  </conditionalFormatting>
  <conditionalFormatting sqref="B1731">
    <cfRule type="cellIs" dxfId="483" priority="704" stopIfTrue="1" operator="equal">
      <formula>"Adjustment to Income/Expense/Rate Base:"</formula>
    </cfRule>
  </conditionalFormatting>
  <conditionalFormatting sqref="B1729">
    <cfRule type="cellIs" dxfId="482" priority="703" stopIfTrue="1" operator="equal">
      <formula>"Adjustment to Income/Expense/Rate Base:"</formula>
    </cfRule>
  </conditionalFormatting>
  <conditionalFormatting sqref="B1741">
    <cfRule type="cellIs" dxfId="481" priority="702" stopIfTrue="1" operator="equal">
      <formula>"Adjustment to Income/Expense/Rate Base:"</formula>
    </cfRule>
  </conditionalFormatting>
  <conditionalFormatting sqref="B1740">
    <cfRule type="cellIs" dxfId="480" priority="701" stopIfTrue="1" operator="equal">
      <formula>"Adjustment to Income/Expense/Rate Base:"</formula>
    </cfRule>
  </conditionalFormatting>
  <conditionalFormatting sqref="B1728">
    <cfRule type="cellIs" dxfId="479" priority="700" stopIfTrue="1" operator="equal">
      <formula>"Adjustment to Income/Expense/Rate Base:"</formula>
    </cfRule>
  </conditionalFormatting>
  <conditionalFormatting sqref="B1726">
    <cfRule type="cellIs" dxfId="478" priority="699" stopIfTrue="1" operator="equal">
      <formula>"Adjustment to Income/Expense/Rate Base:"</formula>
    </cfRule>
  </conditionalFormatting>
  <conditionalFormatting sqref="B1738">
    <cfRule type="cellIs" dxfId="477" priority="698" stopIfTrue="1" operator="equal">
      <formula>"Adjustment to Income/Expense/Rate Base:"</formula>
    </cfRule>
  </conditionalFormatting>
  <conditionalFormatting sqref="B1737">
    <cfRule type="cellIs" dxfId="476" priority="697" stopIfTrue="1" operator="equal">
      <formula>"Adjustment to Income/Expense/Rate Base:"</formula>
    </cfRule>
  </conditionalFormatting>
  <conditionalFormatting sqref="B1729">
    <cfRule type="cellIs" dxfId="475" priority="696" stopIfTrue="1" operator="equal">
      <formula>"Adjustment to Income/Expense/Rate Base:"</formula>
    </cfRule>
  </conditionalFormatting>
  <conditionalFormatting sqref="B1727">
    <cfRule type="cellIs" dxfId="474" priority="695" stopIfTrue="1" operator="equal">
      <formula>"Adjustment to Income/Expense/Rate Base:"</formula>
    </cfRule>
  </conditionalFormatting>
  <conditionalFormatting sqref="B1739">
    <cfRule type="cellIs" dxfId="473" priority="694" stopIfTrue="1" operator="equal">
      <formula>"Adjustment to Income/Expense/Rate Base:"</formula>
    </cfRule>
  </conditionalFormatting>
  <conditionalFormatting sqref="B1738">
    <cfRule type="cellIs" dxfId="472" priority="693" stopIfTrue="1" operator="equal">
      <formula>"Adjustment to Income/Expense/Rate Base:"</formula>
    </cfRule>
  </conditionalFormatting>
  <conditionalFormatting sqref="B1729">
    <cfRule type="cellIs" dxfId="471" priority="692" stopIfTrue="1" operator="equal">
      <formula>"Adjustment to Income/Expense/Rate Base:"</formula>
    </cfRule>
  </conditionalFormatting>
  <conditionalFormatting sqref="B1727">
    <cfRule type="cellIs" dxfId="470" priority="691" stopIfTrue="1" operator="equal">
      <formula>"Adjustment to Income/Expense/Rate Base:"</formula>
    </cfRule>
  </conditionalFormatting>
  <conditionalFormatting sqref="B1739">
    <cfRule type="cellIs" dxfId="469" priority="690" stopIfTrue="1" operator="equal">
      <formula>"Adjustment to Income/Expense/Rate Base:"</formula>
    </cfRule>
  </conditionalFormatting>
  <conditionalFormatting sqref="B1738">
    <cfRule type="cellIs" dxfId="468" priority="689" stopIfTrue="1" operator="equal">
      <formula>"Adjustment to Income/Expense/Rate Base:"</formula>
    </cfRule>
  </conditionalFormatting>
  <conditionalFormatting sqref="B1730">
    <cfRule type="cellIs" dxfId="467" priority="688" stopIfTrue="1" operator="equal">
      <formula>"Adjustment to Income/Expense/Rate Base:"</formula>
    </cfRule>
  </conditionalFormatting>
  <conditionalFormatting sqref="B1728">
    <cfRule type="cellIs" dxfId="466" priority="687" stopIfTrue="1" operator="equal">
      <formula>"Adjustment to Income/Expense/Rate Base:"</formula>
    </cfRule>
  </conditionalFormatting>
  <conditionalFormatting sqref="B1740">
    <cfRule type="cellIs" dxfId="465" priority="686" stopIfTrue="1" operator="equal">
      <formula>"Adjustment to Income/Expense/Rate Base:"</formula>
    </cfRule>
  </conditionalFormatting>
  <conditionalFormatting sqref="B1739">
    <cfRule type="cellIs" dxfId="464" priority="685" stopIfTrue="1" operator="equal">
      <formula>"Adjustment to Income/Expense/Rate Base:"</formula>
    </cfRule>
  </conditionalFormatting>
  <conditionalFormatting sqref="B1730">
    <cfRule type="cellIs" dxfId="463" priority="684" stopIfTrue="1" operator="equal">
      <formula>"Adjustment to Income/Expense/Rate Base:"</formula>
    </cfRule>
  </conditionalFormatting>
  <conditionalFormatting sqref="B1728">
    <cfRule type="cellIs" dxfId="462" priority="683" stopIfTrue="1" operator="equal">
      <formula>"Adjustment to Income/Expense/Rate Base:"</formula>
    </cfRule>
  </conditionalFormatting>
  <conditionalFormatting sqref="B1740">
    <cfRule type="cellIs" dxfId="461" priority="682" stopIfTrue="1" operator="equal">
      <formula>"Adjustment to Income/Expense/Rate Base:"</formula>
    </cfRule>
  </conditionalFormatting>
  <conditionalFormatting sqref="B1739">
    <cfRule type="cellIs" dxfId="460" priority="681" stopIfTrue="1" operator="equal">
      <formula>"Adjustment to Income/Expense/Rate Base:"</formula>
    </cfRule>
  </conditionalFormatting>
  <conditionalFormatting sqref="B1731">
    <cfRule type="cellIs" dxfId="459" priority="680" stopIfTrue="1" operator="equal">
      <formula>"Adjustment to Income/Expense/Rate Base:"</formula>
    </cfRule>
  </conditionalFormatting>
  <conditionalFormatting sqref="B1729">
    <cfRule type="cellIs" dxfId="458" priority="679" stopIfTrue="1" operator="equal">
      <formula>"Adjustment to Income/Expense/Rate Base:"</formula>
    </cfRule>
  </conditionalFormatting>
  <conditionalFormatting sqref="B1741">
    <cfRule type="cellIs" dxfId="457" priority="678" stopIfTrue="1" operator="equal">
      <formula>"Adjustment to Income/Expense/Rate Base:"</formula>
    </cfRule>
  </conditionalFormatting>
  <conditionalFormatting sqref="B1740">
    <cfRule type="cellIs" dxfId="456" priority="677" stopIfTrue="1" operator="equal">
      <formula>"Adjustment to Income/Expense/Rate Base:"</formula>
    </cfRule>
  </conditionalFormatting>
  <conditionalFormatting sqref="B1731">
    <cfRule type="cellIs" dxfId="455" priority="676" stopIfTrue="1" operator="equal">
      <formula>"Adjustment to Income/Expense/Rate Base:"</formula>
    </cfRule>
  </conditionalFormatting>
  <conditionalFormatting sqref="B1729">
    <cfRule type="cellIs" dxfId="454" priority="675" stopIfTrue="1" operator="equal">
      <formula>"Adjustment to Income/Expense/Rate Base:"</formula>
    </cfRule>
  </conditionalFormatting>
  <conditionalFormatting sqref="B1741">
    <cfRule type="cellIs" dxfId="453" priority="674" stopIfTrue="1" operator="equal">
      <formula>"Adjustment to Income/Expense/Rate Base:"</formula>
    </cfRule>
  </conditionalFormatting>
  <conditionalFormatting sqref="B1740">
    <cfRule type="cellIs" dxfId="452" priority="673" stopIfTrue="1" operator="equal">
      <formula>"Adjustment to Income/Expense/Rate Base:"</formula>
    </cfRule>
  </conditionalFormatting>
  <conditionalFormatting sqref="B1732">
    <cfRule type="cellIs" dxfId="451" priority="672" stopIfTrue="1" operator="equal">
      <formula>"Adjustment to Income/Expense/Rate Base:"</formula>
    </cfRule>
  </conditionalFormatting>
  <conditionalFormatting sqref="B1730">
    <cfRule type="cellIs" dxfId="450" priority="671" stopIfTrue="1" operator="equal">
      <formula>"Adjustment to Income/Expense/Rate Base:"</formula>
    </cfRule>
  </conditionalFormatting>
  <conditionalFormatting sqref="B1742">
    <cfRule type="cellIs" dxfId="449" priority="670" stopIfTrue="1" operator="equal">
      <formula>"Adjustment to Income/Expense/Rate Base:"</formula>
    </cfRule>
  </conditionalFormatting>
  <conditionalFormatting sqref="B1741">
    <cfRule type="cellIs" dxfId="448" priority="669" stopIfTrue="1" operator="equal">
      <formula>"Adjustment to Income/Expense/Rate Base:"</formula>
    </cfRule>
  </conditionalFormatting>
  <conditionalFormatting sqref="B1739">
    <cfRule type="cellIs" dxfId="447" priority="668" stopIfTrue="1" operator="equal">
      <formula>"Adjustment to Income/Expense/Rate Base:"</formula>
    </cfRule>
  </conditionalFormatting>
  <conditionalFormatting sqref="B1738">
    <cfRule type="cellIs" dxfId="446" priority="667" stopIfTrue="1" operator="equal">
      <formula>"Adjustment to Income/Expense/Rate Base:"</formula>
    </cfRule>
  </conditionalFormatting>
  <conditionalFormatting sqref="B1740">
    <cfRule type="cellIs" dxfId="445" priority="666" stopIfTrue="1" operator="equal">
      <formula>"Adjustment to Income/Expense/Rate Base:"</formula>
    </cfRule>
  </conditionalFormatting>
  <conditionalFormatting sqref="B1739">
    <cfRule type="cellIs" dxfId="444" priority="665" stopIfTrue="1" operator="equal">
      <formula>"Adjustment to Income/Expense/Rate Base:"</formula>
    </cfRule>
  </conditionalFormatting>
  <conditionalFormatting sqref="B1740">
    <cfRule type="cellIs" dxfId="443" priority="664" stopIfTrue="1" operator="equal">
      <formula>"Adjustment to Income/Expense/Rate Base:"</formula>
    </cfRule>
  </conditionalFormatting>
  <conditionalFormatting sqref="B1739">
    <cfRule type="cellIs" dxfId="442" priority="663" stopIfTrue="1" operator="equal">
      <formula>"Adjustment to Income/Expense/Rate Base:"</formula>
    </cfRule>
  </conditionalFormatting>
  <conditionalFormatting sqref="B1741">
    <cfRule type="cellIs" dxfId="441" priority="662" stopIfTrue="1" operator="equal">
      <formula>"Adjustment to Income/Expense/Rate Base:"</formula>
    </cfRule>
  </conditionalFormatting>
  <conditionalFormatting sqref="B1740">
    <cfRule type="cellIs" dxfId="440" priority="661" stopIfTrue="1" operator="equal">
      <formula>"Adjustment to Income/Expense/Rate Base:"</formula>
    </cfRule>
  </conditionalFormatting>
  <conditionalFormatting sqref="B1741">
    <cfRule type="cellIs" dxfId="439" priority="660" stopIfTrue="1" operator="equal">
      <formula>"Adjustment to Income/Expense/Rate Base:"</formula>
    </cfRule>
  </conditionalFormatting>
  <conditionalFormatting sqref="B1740">
    <cfRule type="cellIs" dxfId="438" priority="659" stopIfTrue="1" operator="equal">
      <formula>"Adjustment to Income/Expense/Rate Base:"</formula>
    </cfRule>
  </conditionalFormatting>
  <conditionalFormatting sqref="B1742">
    <cfRule type="cellIs" dxfId="437" priority="658" stopIfTrue="1" operator="equal">
      <formula>"Adjustment to Income/Expense/Rate Base:"</formula>
    </cfRule>
  </conditionalFormatting>
  <conditionalFormatting sqref="B1741">
    <cfRule type="cellIs" dxfId="436" priority="657" stopIfTrue="1" operator="equal">
      <formula>"Adjustment to Income/Expense/Rate Base:"</formula>
    </cfRule>
  </conditionalFormatting>
  <conditionalFormatting sqref="B1742">
    <cfRule type="cellIs" dxfId="435" priority="656" stopIfTrue="1" operator="equal">
      <formula>"Adjustment to Income/Expense/Rate Base:"</formula>
    </cfRule>
  </conditionalFormatting>
  <conditionalFormatting sqref="B1741">
    <cfRule type="cellIs" dxfId="434" priority="655" stopIfTrue="1" operator="equal">
      <formula>"Adjustment to Income/Expense/Rate Base:"</formula>
    </cfRule>
  </conditionalFormatting>
  <conditionalFormatting sqref="B1743">
    <cfRule type="cellIs" dxfId="433" priority="654" stopIfTrue="1" operator="equal">
      <formula>"Adjustment to Income/Expense/Rate Base:"</formula>
    </cfRule>
  </conditionalFormatting>
  <conditionalFormatting sqref="B1742">
    <cfRule type="cellIs" dxfId="432" priority="653" stopIfTrue="1" operator="equal">
      <formula>"Adjustment to Income/Expense/Rate Base:"</formula>
    </cfRule>
  </conditionalFormatting>
  <conditionalFormatting sqref="B1740">
    <cfRule type="cellIs" dxfId="431" priority="652" stopIfTrue="1" operator="equal">
      <formula>"Adjustment to Income/Expense/Rate Base:"</formula>
    </cfRule>
  </conditionalFormatting>
  <conditionalFormatting sqref="B1739">
    <cfRule type="cellIs" dxfId="430" priority="651" stopIfTrue="1" operator="equal">
      <formula>"Adjustment to Income/Expense/Rate Base:"</formula>
    </cfRule>
  </conditionalFormatting>
  <conditionalFormatting sqref="B1741">
    <cfRule type="cellIs" dxfId="429" priority="650" stopIfTrue="1" operator="equal">
      <formula>"Adjustment to Income/Expense/Rate Base:"</formula>
    </cfRule>
  </conditionalFormatting>
  <conditionalFormatting sqref="B1740">
    <cfRule type="cellIs" dxfId="428" priority="649" stopIfTrue="1" operator="equal">
      <formula>"Adjustment to Income/Expense/Rate Base:"</formula>
    </cfRule>
  </conditionalFormatting>
  <conditionalFormatting sqref="B1741">
    <cfRule type="cellIs" dxfId="427" priority="648" stopIfTrue="1" operator="equal">
      <formula>"Adjustment to Income/Expense/Rate Base:"</formula>
    </cfRule>
  </conditionalFormatting>
  <conditionalFormatting sqref="B1740">
    <cfRule type="cellIs" dxfId="426" priority="647" stopIfTrue="1" operator="equal">
      <formula>"Adjustment to Income/Expense/Rate Base:"</formula>
    </cfRule>
  </conditionalFormatting>
  <conditionalFormatting sqref="B1742">
    <cfRule type="cellIs" dxfId="425" priority="646" stopIfTrue="1" operator="equal">
      <formula>"Adjustment to Income/Expense/Rate Base:"</formula>
    </cfRule>
  </conditionalFormatting>
  <conditionalFormatting sqref="B1741">
    <cfRule type="cellIs" dxfId="424" priority="645" stopIfTrue="1" operator="equal">
      <formula>"Adjustment to Income/Expense/Rate Base:"</formula>
    </cfRule>
  </conditionalFormatting>
  <conditionalFormatting sqref="B1742">
    <cfRule type="cellIs" dxfId="423" priority="644" stopIfTrue="1" operator="equal">
      <formula>"Adjustment to Income/Expense/Rate Base:"</formula>
    </cfRule>
  </conditionalFormatting>
  <conditionalFormatting sqref="B1741">
    <cfRule type="cellIs" dxfId="422" priority="643" stopIfTrue="1" operator="equal">
      <formula>"Adjustment to Income/Expense/Rate Base:"</formula>
    </cfRule>
  </conditionalFormatting>
  <conditionalFormatting sqref="B1743">
    <cfRule type="cellIs" dxfId="421" priority="642" stopIfTrue="1" operator="equal">
      <formula>"Adjustment to Income/Expense/Rate Base:"</formula>
    </cfRule>
  </conditionalFormatting>
  <conditionalFormatting sqref="B1742">
    <cfRule type="cellIs" dxfId="420" priority="641" stopIfTrue="1" operator="equal">
      <formula>"Adjustment to Income/Expense/Rate Base:"</formula>
    </cfRule>
  </conditionalFormatting>
  <conditionalFormatting sqref="B1743">
    <cfRule type="cellIs" dxfId="419" priority="640" stopIfTrue="1" operator="equal">
      <formula>"Adjustment to Income/Expense/Rate Base:"</formula>
    </cfRule>
  </conditionalFormatting>
  <conditionalFormatting sqref="B1742">
    <cfRule type="cellIs" dxfId="418" priority="639" stopIfTrue="1" operator="equal">
      <formula>"Adjustment to Income/Expense/Rate Base:"</formula>
    </cfRule>
  </conditionalFormatting>
  <conditionalFormatting sqref="B1744">
    <cfRule type="cellIs" dxfId="417" priority="638" stopIfTrue="1" operator="equal">
      <formula>"Adjustment to Income/Expense/Rate Base:"</formula>
    </cfRule>
  </conditionalFormatting>
  <conditionalFormatting sqref="B1743">
    <cfRule type="cellIs" dxfId="416" priority="637" stopIfTrue="1" operator="equal">
      <formula>"Adjustment to Income/Expense/Rate Base:"</formula>
    </cfRule>
  </conditionalFormatting>
  <conditionalFormatting sqref="B1741">
    <cfRule type="cellIs" dxfId="415" priority="635" stopIfTrue="1" operator="equal">
      <formula>"Adjustment to Income/Expense/Rate Base:"</formula>
    </cfRule>
  </conditionalFormatting>
  <conditionalFormatting sqref="B1741">
    <cfRule type="cellIs" dxfId="414" priority="634" stopIfTrue="1" operator="equal">
      <formula>"Adjustment to Income/Expense/Rate Base:"</formula>
    </cfRule>
  </conditionalFormatting>
  <conditionalFormatting sqref="B1742">
    <cfRule type="cellIs" dxfId="413" priority="633" stopIfTrue="1" operator="equal">
      <formula>"Adjustment to Income/Expense/Rate Base:"</formula>
    </cfRule>
  </conditionalFormatting>
  <conditionalFormatting sqref="B1741">
    <cfRule type="cellIs" dxfId="412" priority="632" stopIfTrue="1" operator="equal">
      <formula>"Adjustment to Income/Expense/Rate Base:"</formula>
    </cfRule>
  </conditionalFormatting>
  <conditionalFormatting sqref="B1741">
    <cfRule type="cellIs" dxfId="411" priority="631" stopIfTrue="1" operator="equal">
      <formula>"Adjustment to Income/Expense/Rate Base:"</formula>
    </cfRule>
  </conditionalFormatting>
  <conditionalFormatting sqref="B1741">
    <cfRule type="cellIs" dxfId="410" priority="630" stopIfTrue="1" operator="equal">
      <formula>"Adjustment to Income/Expense/Rate Base:"</formula>
    </cfRule>
  </conditionalFormatting>
  <conditionalFormatting sqref="B1742">
    <cfRule type="cellIs" dxfId="409" priority="629" stopIfTrue="1" operator="equal">
      <formula>"Adjustment to Income/Expense/Rate Base:"</formula>
    </cfRule>
  </conditionalFormatting>
  <conditionalFormatting sqref="B1741">
    <cfRule type="cellIs" dxfId="408" priority="628" stopIfTrue="1" operator="equal">
      <formula>"Adjustment to Income/Expense/Rate Base:"</formula>
    </cfRule>
  </conditionalFormatting>
  <conditionalFormatting sqref="B1742">
    <cfRule type="cellIs" dxfId="407" priority="627" stopIfTrue="1" operator="equal">
      <formula>"Adjustment to Income/Expense/Rate Base:"</formula>
    </cfRule>
  </conditionalFormatting>
  <conditionalFormatting sqref="B1741">
    <cfRule type="cellIs" dxfId="406" priority="626" stopIfTrue="1" operator="equal">
      <formula>"Adjustment to Income/Expense/Rate Base:"</formula>
    </cfRule>
  </conditionalFormatting>
  <conditionalFormatting sqref="B1743">
    <cfRule type="cellIs" dxfId="405" priority="625" stopIfTrue="1" operator="equal">
      <formula>"Adjustment to Income/Expense/Rate Base:"</formula>
    </cfRule>
  </conditionalFormatting>
  <conditionalFormatting sqref="B1742">
    <cfRule type="cellIs" dxfId="404" priority="624" stopIfTrue="1" operator="equal">
      <formula>"Adjustment to Income/Expense/Rate Base:"</formula>
    </cfRule>
  </conditionalFormatting>
  <conditionalFormatting sqref="B1741">
    <cfRule type="cellIs" dxfId="403" priority="623" stopIfTrue="1" operator="equal">
      <formula>"Adjustment to Income/Expense/Rate Base:"</formula>
    </cfRule>
  </conditionalFormatting>
  <conditionalFormatting sqref="B1741">
    <cfRule type="cellIs" dxfId="402" priority="622" stopIfTrue="1" operator="equal">
      <formula>"Adjustment to Income/Expense/Rate Base:"</formula>
    </cfRule>
  </conditionalFormatting>
  <conditionalFormatting sqref="B1742">
    <cfRule type="cellIs" dxfId="401" priority="621" stopIfTrue="1" operator="equal">
      <formula>"Adjustment to Income/Expense/Rate Base:"</formula>
    </cfRule>
  </conditionalFormatting>
  <conditionalFormatting sqref="B1741">
    <cfRule type="cellIs" dxfId="400" priority="620" stopIfTrue="1" operator="equal">
      <formula>"Adjustment to Income/Expense/Rate Base:"</formula>
    </cfRule>
  </conditionalFormatting>
  <conditionalFormatting sqref="B1742">
    <cfRule type="cellIs" dxfId="399" priority="619" stopIfTrue="1" operator="equal">
      <formula>"Adjustment to Income/Expense/Rate Base:"</formula>
    </cfRule>
  </conditionalFormatting>
  <conditionalFormatting sqref="B1741">
    <cfRule type="cellIs" dxfId="398" priority="618" stopIfTrue="1" operator="equal">
      <formula>"Adjustment to Income/Expense/Rate Base:"</formula>
    </cfRule>
  </conditionalFormatting>
  <conditionalFormatting sqref="B1743">
    <cfRule type="cellIs" dxfId="397" priority="617" stopIfTrue="1" operator="equal">
      <formula>"Adjustment to Income/Expense/Rate Base:"</formula>
    </cfRule>
  </conditionalFormatting>
  <conditionalFormatting sqref="B1742">
    <cfRule type="cellIs" dxfId="396" priority="616" stopIfTrue="1" operator="equal">
      <formula>"Adjustment to Income/Expense/Rate Base:"</formula>
    </cfRule>
  </conditionalFormatting>
  <conditionalFormatting sqref="B1743">
    <cfRule type="cellIs" dxfId="395" priority="615" stopIfTrue="1" operator="equal">
      <formula>"Adjustment to Income/Expense/Rate Base:"</formula>
    </cfRule>
  </conditionalFormatting>
  <conditionalFormatting sqref="B1742">
    <cfRule type="cellIs" dxfId="394" priority="614" stopIfTrue="1" operator="equal">
      <formula>"Adjustment to Income/Expense/Rate Base:"</formula>
    </cfRule>
  </conditionalFormatting>
  <conditionalFormatting sqref="B1744">
    <cfRule type="cellIs" dxfId="393" priority="613" stopIfTrue="1" operator="equal">
      <formula>"Adjustment to Income/Expense/Rate Base:"</formula>
    </cfRule>
  </conditionalFormatting>
  <conditionalFormatting sqref="B1743">
    <cfRule type="cellIs" dxfId="392" priority="612" stopIfTrue="1" operator="equal">
      <formula>"Adjustment to Income/Expense/Rate Base:"</formula>
    </cfRule>
  </conditionalFormatting>
  <conditionalFormatting sqref="B1741">
    <cfRule type="cellIs" dxfId="391" priority="611" stopIfTrue="1" operator="equal">
      <formula>"Adjustment to Income/Expense/Rate Base:"</formula>
    </cfRule>
  </conditionalFormatting>
  <conditionalFormatting sqref="B1742">
    <cfRule type="cellIs" dxfId="390" priority="610" stopIfTrue="1" operator="equal">
      <formula>"Adjustment to Income/Expense/Rate Base:"</formula>
    </cfRule>
  </conditionalFormatting>
  <conditionalFormatting sqref="B1741">
    <cfRule type="cellIs" dxfId="389" priority="609" stopIfTrue="1" operator="equal">
      <formula>"Adjustment to Income/Expense/Rate Base:"</formula>
    </cfRule>
  </conditionalFormatting>
  <conditionalFormatting sqref="B1742">
    <cfRule type="cellIs" dxfId="388" priority="608" stopIfTrue="1" operator="equal">
      <formula>"Adjustment to Income/Expense/Rate Base:"</formula>
    </cfRule>
  </conditionalFormatting>
  <conditionalFormatting sqref="B1741">
    <cfRule type="cellIs" dxfId="387" priority="607" stopIfTrue="1" operator="equal">
      <formula>"Adjustment to Income/Expense/Rate Base:"</formula>
    </cfRule>
  </conditionalFormatting>
  <conditionalFormatting sqref="B1743">
    <cfRule type="cellIs" dxfId="386" priority="606" stopIfTrue="1" operator="equal">
      <formula>"Adjustment to Income/Expense/Rate Base:"</formula>
    </cfRule>
  </conditionalFormatting>
  <conditionalFormatting sqref="B1742">
    <cfRule type="cellIs" dxfId="385" priority="605" stopIfTrue="1" operator="equal">
      <formula>"Adjustment to Income/Expense/Rate Base:"</formula>
    </cfRule>
  </conditionalFormatting>
  <conditionalFormatting sqref="B1743">
    <cfRule type="cellIs" dxfId="384" priority="604" stopIfTrue="1" operator="equal">
      <formula>"Adjustment to Income/Expense/Rate Base:"</formula>
    </cfRule>
  </conditionalFormatting>
  <conditionalFormatting sqref="B1742">
    <cfRule type="cellIs" dxfId="383" priority="603" stopIfTrue="1" operator="equal">
      <formula>"Adjustment to Income/Expense/Rate Base:"</formula>
    </cfRule>
  </conditionalFormatting>
  <conditionalFormatting sqref="B1744">
    <cfRule type="cellIs" dxfId="382" priority="602" stopIfTrue="1" operator="equal">
      <formula>"Adjustment to Income/Expense/Rate Base:"</formula>
    </cfRule>
  </conditionalFormatting>
  <conditionalFormatting sqref="B1743">
    <cfRule type="cellIs" dxfId="381" priority="601" stopIfTrue="1" operator="equal">
      <formula>"Adjustment to Income/Expense/Rate Base:"</formula>
    </cfRule>
  </conditionalFormatting>
  <conditionalFormatting sqref="B1744">
    <cfRule type="cellIs" dxfId="380" priority="600" stopIfTrue="1" operator="equal">
      <formula>"Adjustment to Income/Expense/Rate Base:"</formula>
    </cfRule>
  </conditionalFormatting>
  <conditionalFormatting sqref="B1743">
    <cfRule type="cellIs" dxfId="379" priority="599" stopIfTrue="1" operator="equal">
      <formula>"Adjustment to Income/Expense/Rate Base:"</formula>
    </cfRule>
  </conditionalFormatting>
  <conditionalFormatting sqref="B1744">
    <cfRule type="cellIs" dxfId="378" priority="597" stopIfTrue="1" operator="equal">
      <formula>"Adjustment to Income/Expense/Rate Base:"</formula>
    </cfRule>
  </conditionalFormatting>
  <conditionalFormatting sqref="B1745">
    <cfRule type="cellIs" dxfId="377" priority="596" stopIfTrue="1" operator="equal">
      <formula>"Adjustment to Income/Expense/Rate Base:"</formula>
    </cfRule>
  </conditionalFormatting>
  <conditionalFormatting sqref="B1741">
    <cfRule type="cellIs" dxfId="376" priority="595" stopIfTrue="1" operator="equal">
      <formula>"Adjustment to Income/Expense/Rate Base:"</formula>
    </cfRule>
  </conditionalFormatting>
  <conditionalFormatting sqref="B1741">
    <cfRule type="cellIs" dxfId="375" priority="594" stopIfTrue="1" operator="equal">
      <formula>"Adjustment to Income/Expense/Rate Base:"</formula>
    </cfRule>
  </conditionalFormatting>
  <conditionalFormatting sqref="B1741">
    <cfRule type="cellIs" dxfId="374" priority="593" stopIfTrue="1" operator="equal">
      <formula>"Adjustment to Income/Expense/Rate Base:"</formula>
    </cfRule>
  </conditionalFormatting>
  <conditionalFormatting sqref="B1742">
    <cfRule type="cellIs" dxfId="373" priority="592" stopIfTrue="1" operator="equal">
      <formula>"Adjustment to Income/Expense/Rate Base:"</formula>
    </cfRule>
  </conditionalFormatting>
  <conditionalFormatting sqref="B1741">
    <cfRule type="cellIs" dxfId="372" priority="591" stopIfTrue="1" operator="equal">
      <formula>"Adjustment to Income/Expense/Rate Base:"</formula>
    </cfRule>
  </conditionalFormatting>
  <conditionalFormatting sqref="B1741">
    <cfRule type="cellIs" dxfId="371" priority="590" stopIfTrue="1" operator="equal">
      <formula>"Adjustment to Income/Expense/Rate Base:"</formula>
    </cfRule>
  </conditionalFormatting>
  <conditionalFormatting sqref="B1741">
    <cfRule type="cellIs" dxfId="370" priority="589" stopIfTrue="1" operator="equal">
      <formula>"Adjustment to Income/Expense/Rate Base:"</formula>
    </cfRule>
  </conditionalFormatting>
  <conditionalFormatting sqref="B1742">
    <cfRule type="cellIs" dxfId="369" priority="588" stopIfTrue="1" operator="equal">
      <formula>"Adjustment to Income/Expense/Rate Base:"</formula>
    </cfRule>
  </conditionalFormatting>
  <conditionalFormatting sqref="B1741">
    <cfRule type="cellIs" dxfId="368" priority="587" stopIfTrue="1" operator="equal">
      <formula>"Adjustment to Income/Expense/Rate Base:"</formula>
    </cfRule>
  </conditionalFormatting>
  <conditionalFormatting sqref="B1742">
    <cfRule type="cellIs" dxfId="367" priority="586" stopIfTrue="1" operator="equal">
      <formula>"Adjustment to Income/Expense/Rate Base:"</formula>
    </cfRule>
  </conditionalFormatting>
  <conditionalFormatting sqref="B1741">
    <cfRule type="cellIs" dxfId="366" priority="585" stopIfTrue="1" operator="equal">
      <formula>"Adjustment to Income/Expense/Rate Base:"</formula>
    </cfRule>
  </conditionalFormatting>
  <conditionalFormatting sqref="B1743">
    <cfRule type="cellIs" dxfId="365" priority="584" stopIfTrue="1" operator="equal">
      <formula>"Adjustment to Income/Expense/Rate Base:"</formula>
    </cfRule>
  </conditionalFormatting>
  <conditionalFormatting sqref="B1742">
    <cfRule type="cellIs" dxfId="364" priority="583" stopIfTrue="1" operator="equal">
      <formula>"Adjustment to Income/Expense/Rate Base:"</formula>
    </cfRule>
  </conditionalFormatting>
  <conditionalFormatting sqref="B1730">
    <cfRule type="cellIs" dxfId="363" priority="581" stopIfTrue="1" operator="equal">
      <formula>"Adjustment to Income/Expense/Rate Base:"</formula>
    </cfRule>
  </conditionalFormatting>
  <conditionalFormatting sqref="B1728">
    <cfRule type="cellIs" dxfId="362" priority="580" stopIfTrue="1" operator="equal">
      <formula>"Adjustment to Income/Expense/Rate Base:"</formula>
    </cfRule>
  </conditionalFormatting>
  <conditionalFormatting sqref="B1740">
    <cfRule type="cellIs" dxfId="361" priority="579" stopIfTrue="1" operator="equal">
      <formula>"Adjustment to Income/Expense/Rate Base:"</formula>
    </cfRule>
  </conditionalFormatting>
  <conditionalFormatting sqref="B1739">
    <cfRule type="cellIs" dxfId="360" priority="578" stopIfTrue="1" operator="equal">
      <formula>"Adjustment to Income/Expense/Rate Base:"</formula>
    </cfRule>
  </conditionalFormatting>
  <conditionalFormatting sqref="B1731">
    <cfRule type="cellIs" dxfId="359" priority="577" stopIfTrue="1" operator="equal">
      <formula>"Adjustment to Income/Expense/Rate Base:"</formula>
    </cfRule>
  </conditionalFormatting>
  <conditionalFormatting sqref="B1729">
    <cfRule type="cellIs" dxfId="358" priority="576" stopIfTrue="1" operator="equal">
      <formula>"Adjustment to Income/Expense/Rate Base:"</formula>
    </cfRule>
  </conditionalFormatting>
  <conditionalFormatting sqref="B1741">
    <cfRule type="cellIs" dxfId="357" priority="575" stopIfTrue="1" operator="equal">
      <formula>"Adjustment to Income/Expense/Rate Base:"</formula>
    </cfRule>
  </conditionalFormatting>
  <conditionalFormatting sqref="B1740">
    <cfRule type="cellIs" dxfId="356" priority="574" stopIfTrue="1" operator="equal">
      <formula>"Adjustment to Income/Expense/Rate Base:"</formula>
    </cfRule>
  </conditionalFormatting>
  <conditionalFormatting sqref="B1731">
    <cfRule type="cellIs" dxfId="355" priority="573" stopIfTrue="1" operator="equal">
      <formula>"Adjustment to Income/Expense/Rate Base:"</formula>
    </cfRule>
  </conditionalFormatting>
  <conditionalFormatting sqref="B1729">
    <cfRule type="cellIs" dxfId="354" priority="572" stopIfTrue="1" operator="equal">
      <formula>"Adjustment to Income/Expense/Rate Base:"</formula>
    </cfRule>
  </conditionalFormatting>
  <conditionalFormatting sqref="B1741">
    <cfRule type="cellIs" dxfId="353" priority="571" stopIfTrue="1" operator="equal">
      <formula>"Adjustment to Income/Expense/Rate Base:"</formula>
    </cfRule>
  </conditionalFormatting>
  <conditionalFormatting sqref="B1740">
    <cfRule type="cellIs" dxfId="352" priority="570" stopIfTrue="1" operator="equal">
      <formula>"Adjustment to Income/Expense/Rate Base:"</formula>
    </cfRule>
  </conditionalFormatting>
  <conditionalFormatting sqref="B1732">
    <cfRule type="cellIs" dxfId="351" priority="569" stopIfTrue="1" operator="equal">
      <formula>"Adjustment to Income/Expense/Rate Base:"</formula>
    </cfRule>
  </conditionalFormatting>
  <conditionalFormatting sqref="B1730">
    <cfRule type="cellIs" dxfId="350" priority="568" stopIfTrue="1" operator="equal">
      <formula>"Adjustment to Income/Expense/Rate Base:"</formula>
    </cfRule>
  </conditionalFormatting>
  <conditionalFormatting sqref="B1742">
    <cfRule type="cellIs" dxfId="349" priority="567" stopIfTrue="1" operator="equal">
      <formula>"Adjustment to Income/Expense/Rate Base:"</formula>
    </cfRule>
  </conditionalFormatting>
  <conditionalFormatting sqref="B1741">
    <cfRule type="cellIs" dxfId="348" priority="566" stopIfTrue="1" operator="equal">
      <formula>"Adjustment to Income/Expense/Rate Base:"</formula>
    </cfRule>
  </conditionalFormatting>
  <conditionalFormatting sqref="B1732">
    <cfRule type="cellIs" dxfId="347" priority="565" stopIfTrue="1" operator="equal">
      <formula>"Adjustment to Income/Expense/Rate Base:"</formula>
    </cfRule>
  </conditionalFormatting>
  <conditionalFormatting sqref="B1730">
    <cfRule type="cellIs" dxfId="346" priority="564" stopIfTrue="1" operator="equal">
      <formula>"Adjustment to Income/Expense/Rate Base:"</formula>
    </cfRule>
  </conditionalFormatting>
  <conditionalFormatting sqref="B1742">
    <cfRule type="cellIs" dxfId="345" priority="563" stopIfTrue="1" operator="equal">
      <formula>"Adjustment to Income/Expense/Rate Base:"</formula>
    </cfRule>
  </conditionalFormatting>
  <conditionalFormatting sqref="B1741">
    <cfRule type="cellIs" dxfId="344" priority="562" stopIfTrue="1" operator="equal">
      <formula>"Adjustment to Income/Expense/Rate Base:"</formula>
    </cfRule>
  </conditionalFormatting>
  <conditionalFormatting sqref="B1733">
    <cfRule type="cellIs" dxfId="343" priority="561" stopIfTrue="1" operator="equal">
      <formula>"Adjustment to Income/Expense/Rate Base:"</formula>
    </cfRule>
  </conditionalFormatting>
  <conditionalFormatting sqref="B1731">
    <cfRule type="cellIs" dxfId="342" priority="560" stopIfTrue="1" operator="equal">
      <formula>"Adjustment to Income/Expense/Rate Base:"</formula>
    </cfRule>
  </conditionalFormatting>
  <conditionalFormatting sqref="B1743">
    <cfRule type="cellIs" dxfId="341" priority="559" stopIfTrue="1" operator="equal">
      <formula>"Adjustment to Income/Expense/Rate Base:"</formula>
    </cfRule>
  </conditionalFormatting>
  <conditionalFormatting sqref="B1742">
    <cfRule type="cellIs" dxfId="340" priority="558" stopIfTrue="1" operator="equal">
      <formula>"Adjustment to Income/Expense/Rate Base:"</formula>
    </cfRule>
  </conditionalFormatting>
  <conditionalFormatting sqref="B1733">
    <cfRule type="cellIs" dxfId="339" priority="557" stopIfTrue="1" operator="equal">
      <formula>"Adjustment to Income/Expense/Rate Base:"</formula>
    </cfRule>
  </conditionalFormatting>
  <conditionalFormatting sqref="B1731">
    <cfRule type="cellIs" dxfId="338" priority="556" stopIfTrue="1" operator="equal">
      <formula>"Adjustment to Income/Expense/Rate Base:"</formula>
    </cfRule>
  </conditionalFormatting>
  <conditionalFormatting sqref="B1743">
    <cfRule type="cellIs" dxfId="337" priority="555" stopIfTrue="1" operator="equal">
      <formula>"Adjustment to Income/Expense/Rate Base:"</formula>
    </cfRule>
  </conditionalFormatting>
  <conditionalFormatting sqref="B1742">
    <cfRule type="cellIs" dxfId="336" priority="554" stopIfTrue="1" operator="equal">
      <formula>"Adjustment to Income/Expense/Rate Base:"</formula>
    </cfRule>
  </conditionalFormatting>
  <conditionalFormatting sqref="B1734">
    <cfRule type="cellIs" dxfId="335" priority="553" stopIfTrue="1" operator="equal">
      <formula>"Adjustment to Income/Expense/Rate Base:"</formula>
    </cfRule>
  </conditionalFormatting>
  <conditionalFormatting sqref="B1732">
    <cfRule type="cellIs" dxfId="334" priority="552" stopIfTrue="1" operator="equal">
      <formula>"Adjustment to Income/Expense/Rate Base:"</formula>
    </cfRule>
  </conditionalFormatting>
  <conditionalFormatting sqref="B1744">
    <cfRule type="cellIs" dxfId="333" priority="551" stopIfTrue="1" operator="equal">
      <formula>"Adjustment to Income/Expense/Rate Base:"</formula>
    </cfRule>
  </conditionalFormatting>
  <conditionalFormatting sqref="B1743">
    <cfRule type="cellIs" dxfId="332" priority="550" stopIfTrue="1" operator="equal">
      <formula>"Adjustment to Income/Expense/Rate Base:"</formula>
    </cfRule>
  </conditionalFormatting>
  <conditionalFormatting sqref="B1731">
    <cfRule type="cellIs" dxfId="331" priority="549" stopIfTrue="1" operator="equal">
      <formula>"Adjustment to Income/Expense/Rate Base:"</formula>
    </cfRule>
  </conditionalFormatting>
  <conditionalFormatting sqref="B1729">
    <cfRule type="cellIs" dxfId="330" priority="548" stopIfTrue="1" operator="equal">
      <formula>"Adjustment to Income/Expense/Rate Base:"</formula>
    </cfRule>
  </conditionalFormatting>
  <conditionalFormatting sqref="B1741">
    <cfRule type="cellIs" dxfId="329" priority="547" stopIfTrue="1" operator="equal">
      <formula>"Adjustment to Income/Expense/Rate Base:"</formula>
    </cfRule>
  </conditionalFormatting>
  <conditionalFormatting sqref="B1740">
    <cfRule type="cellIs" dxfId="328" priority="546" stopIfTrue="1" operator="equal">
      <formula>"Adjustment to Income/Expense/Rate Base:"</formula>
    </cfRule>
  </conditionalFormatting>
  <conditionalFormatting sqref="B1732">
    <cfRule type="cellIs" dxfId="327" priority="545" stopIfTrue="1" operator="equal">
      <formula>"Adjustment to Income/Expense/Rate Base:"</formula>
    </cfRule>
  </conditionalFormatting>
  <conditionalFormatting sqref="B1730">
    <cfRule type="cellIs" dxfId="326" priority="544" stopIfTrue="1" operator="equal">
      <formula>"Adjustment to Income/Expense/Rate Base:"</formula>
    </cfRule>
  </conditionalFormatting>
  <conditionalFormatting sqref="B1742">
    <cfRule type="cellIs" dxfId="325" priority="543" stopIfTrue="1" operator="equal">
      <formula>"Adjustment to Income/Expense/Rate Base:"</formula>
    </cfRule>
  </conditionalFormatting>
  <conditionalFormatting sqref="B1741">
    <cfRule type="cellIs" dxfId="324" priority="542" stopIfTrue="1" operator="equal">
      <formula>"Adjustment to Income/Expense/Rate Base:"</formula>
    </cfRule>
  </conditionalFormatting>
  <conditionalFormatting sqref="B1732">
    <cfRule type="cellIs" dxfId="323" priority="541" stopIfTrue="1" operator="equal">
      <formula>"Adjustment to Income/Expense/Rate Base:"</formula>
    </cfRule>
  </conditionalFormatting>
  <conditionalFormatting sqref="B1730">
    <cfRule type="cellIs" dxfId="322" priority="540" stopIfTrue="1" operator="equal">
      <formula>"Adjustment to Income/Expense/Rate Base:"</formula>
    </cfRule>
  </conditionalFormatting>
  <conditionalFormatting sqref="B1742">
    <cfRule type="cellIs" dxfId="321" priority="539" stopIfTrue="1" operator="equal">
      <formula>"Adjustment to Income/Expense/Rate Base:"</formula>
    </cfRule>
  </conditionalFormatting>
  <conditionalFormatting sqref="B1741">
    <cfRule type="cellIs" dxfId="320" priority="538" stopIfTrue="1" operator="equal">
      <formula>"Adjustment to Income/Expense/Rate Base:"</formula>
    </cfRule>
  </conditionalFormatting>
  <conditionalFormatting sqref="B1733">
    <cfRule type="cellIs" dxfId="319" priority="537" stopIfTrue="1" operator="equal">
      <formula>"Adjustment to Income/Expense/Rate Base:"</formula>
    </cfRule>
  </conditionalFormatting>
  <conditionalFormatting sqref="B1731">
    <cfRule type="cellIs" dxfId="318" priority="536" stopIfTrue="1" operator="equal">
      <formula>"Adjustment to Income/Expense/Rate Base:"</formula>
    </cfRule>
  </conditionalFormatting>
  <conditionalFormatting sqref="B1743">
    <cfRule type="cellIs" dxfId="317" priority="535" stopIfTrue="1" operator="equal">
      <formula>"Adjustment to Income/Expense/Rate Base:"</formula>
    </cfRule>
  </conditionalFormatting>
  <conditionalFormatting sqref="B1742">
    <cfRule type="cellIs" dxfId="316" priority="534" stopIfTrue="1" operator="equal">
      <formula>"Adjustment to Income/Expense/Rate Base:"</formula>
    </cfRule>
  </conditionalFormatting>
  <conditionalFormatting sqref="B1733">
    <cfRule type="cellIs" dxfId="315" priority="533" stopIfTrue="1" operator="equal">
      <formula>"Adjustment to Income/Expense/Rate Base:"</formula>
    </cfRule>
  </conditionalFormatting>
  <conditionalFormatting sqref="B1731">
    <cfRule type="cellIs" dxfId="314" priority="532" stopIfTrue="1" operator="equal">
      <formula>"Adjustment to Income/Expense/Rate Base:"</formula>
    </cfRule>
  </conditionalFormatting>
  <conditionalFormatting sqref="B1743">
    <cfRule type="cellIs" dxfId="313" priority="531" stopIfTrue="1" operator="equal">
      <formula>"Adjustment to Income/Expense/Rate Base:"</formula>
    </cfRule>
  </conditionalFormatting>
  <conditionalFormatting sqref="B1742">
    <cfRule type="cellIs" dxfId="312" priority="530" stopIfTrue="1" operator="equal">
      <formula>"Adjustment to Income/Expense/Rate Base:"</formula>
    </cfRule>
  </conditionalFormatting>
  <conditionalFormatting sqref="B1734">
    <cfRule type="cellIs" dxfId="311" priority="529" stopIfTrue="1" operator="equal">
      <formula>"Adjustment to Income/Expense/Rate Base:"</formula>
    </cfRule>
  </conditionalFormatting>
  <conditionalFormatting sqref="B1732">
    <cfRule type="cellIs" dxfId="310" priority="528" stopIfTrue="1" operator="equal">
      <formula>"Adjustment to Income/Expense/Rate Base:"</formula>
    </cfRule>
  </conditionalFormatting>
  <conditionalFormatting sqref="B1744">
    <cfRule type="cellIs" dxfId="309" priority="527" stopIfTrue="1" operator="equal">
      <formula>"Adjustment to Income/Expense/Rate Base:"</formula>
    </cfRule>
  </conditionalFormatting>
  <conditionalFormatting sqref="B1743">
    <cfRule type="cellIs" dxfId="308" priority="526" stopIfTrue="1" operator="equal">
      <formula>"Adjustment to Income/Expense/Rate Base:"</formula>
    </cfRule>
  </conditionalFormatting>
  <conditionalFormatting sqref="B1734">
    <cfRule type="cellIs" dxfId="307" priority="525" stopIfTrue="1" operator="equal">
      <formula>"Adjustment to Income/Expense/Rate Base:"</formula>
    </cfRule>
  </conditionalFormatting>
  <conditionalFormatting sqref="B1732">
    <cfRule type="cellIs" dxfId="306" priority="524" stopIfTrue="1" operator="equal">
      <formula>"Adjustment to Income/Expense/Rate Base:"</formula>
    </cfRule>
  </conditionalFormatting>
  <conditionalFormatting sqref="B1744">
    <cfRule type="cellIs" dxfId="305" priority="523" stopIfTrue="1" operator="equal">
      <formula>"Adjustment to Income/Expense/Rate Base:"</formula>
    </cfRule>
  </conditionalFormatting>
  <conditionalFormatting sqref="B1743">
    <cfRule type="cellIs" dxfId="304" priority="522" stopIfTrue="1" operator="equal">
      <formula>"Adjustment to Income/Expense/Rate Base:"</formula>
    </cfRule>
  </conditionalFormatting>
  <conditionalFormatting sqref="B1735">
    <cfRule type="cellIs" dxfId="303" priority="521" stopIfTrue="1" operator="equal">
      <formula>"Adjustment to Income/Expense/Rate Base:"</formula>
    </cfRule>
  </conditionalFormatting>
  <conditionalFormatting sqref="B1733">
    <cfRule type="cellIs" dxfId="302" priority="520" stopIfTrue="1" operator="equal">
      <formula>"Adjustment to Income/Expense/Rate Base:"</formula>
    </cfRule>
  </conditionalFormatting>
  <conditionalFormatting sqref="B1744">
    <cfRule type="cellIs" dxfId="301" priority="518" stopIfTrue="1" operator="equal">
      <formula>"Adjustment to Income/Expense/Rate Base:"</formula>
    </cfRule>
  </conditionalFormatting>
  <conditionalFormatting sqref="B1742">
    <cfRule type="cellIs" dxfId="300" priority="517" stopIfTrue="1" operator="equal">
      <formula>"Adjustment to Income/Expense/Rate Base:"</formula>
    </cfRule>
  </conditionalFormatting>
  <conditionalFormatting sqref="B1741">
    <cfRule type="cellIs" dxfId="299" priority="516" stopIfTrue="1" operator="equal">
      <formula>"Adjustment to Income/Expense/Rate Base:"</formula>
    </cfRule>
  </conditionalFormatting>
  <conditionalFormatting sqref="B1743">
    <cfRule type="cellIs" dxfId="298" priority="515" stopIfTrue="1" operator="equal">
      <formula>"Adjustment to Income/Expense/Rate Base:"</formula>
    </cfRule>
  </conditionalFormatting>
  <conditionalFormatting sqref="B1742">
    <cfRule type="cellIs" dxfId="297" priority="514" stopIfTrue="1" operator="equal">
      <formula>"Adjustment to Income/Expense/Rate Base:"</formula>
    </cfRule>
  </conditionalFormatting>
  <conditionalFormatting sqref="B1743">
    <cfRule type="cellIs" dxfId="296" priority="513" stopIfTrue="1" operator="equal">
      <formula>"Adjustment to Income/Expense/Rate Base:"</formula>
    </cfRule>
  </conditionalFormatting>
  <conditionalFormatting sqref="B1742">
    <cfRule type="cellIs" dxfId="295" priority="512" stopIfTrue="1" operator="equal">
      <formula>"Adjustment to Income/Expense/Rate Base:"</formula>
    </cfRule>
  </conditionalFormatting>
  <conditionalFormatting sqref="B1744">
    <cfRule type="cellIs" dxfId="294" priority="511" stopIfTrue="1" operator="equal">
      <formula>"Adjustment to Income/Expense/Rate Base:"</formula>
    </cfRule>
  </conditionalFormatting>
  <conditionalFormatting sqref="B1743">
    <cfRule type="cellIs" dxfId="293" priority="510" stopIfTrue="1" operator="equal">
      <formula>"Adjustment to Income/Expense/Rate Base:"</formula>
    </cfRule>
  </conditionalFormatting>
  <conditionalFormatting sqref="B1744">
    <cfRule type="cellIs" dxfId="292" priority="509" stopIfTrue="1" operator="equal">
      <formula>"Adjustment to Income/Expense/Rate Base:"</formula>
    </cfRule>
  </conditionalFormatting>
  <conditionalFormatting sqref="B1743">
    <cfRule type="cellIs" dxfId="291" priority="508" stopIfTrue="1" operator="equal">
      <formula>"Adjustment to Income/Expense/Rate Base:"</formula>
    </cfRule>
  </conditionalFormatting>
  <conditionalFormatting sqref="B1744">
    <cfRule type="cellIs" dxfId="290" priority="506" stopIfTrue="1" operator="equal">
      <formula>"Adjustment to Income/Expense/Rate Base:"</formula>
    </cfRule>
  </conditionalFormatting>
  <conditionalFormatting sqref="B1744">
    <cfRule type="cellIs" dxfId="289" priority="504" stopIfTrue="1" operator="equal">
      <formula>"Adjustment to Income/Expense/Rate Base:"</formula>
    </cfRule>
  </conditionalFormatting>
  <conditionalFormatting sqref="B1743">
    <cfRule type="cellIs" dxfId="288" priority="501" stopIfTrue="1" operator="equal">
      <formula>"Adjustment to Income/Expense/Rate Base:"</formula>
    </cfRule>
  </conditionalFormatting>
  <conditionalFormatting sqref="B1742">
    <cfRule type="cellIs" dxfId="287" priority="500" stopIfTrue="1" operator="equal">
      <formula>"Adjustment to Income/Expense/Rate Base:"</formula>
    </cfRule>
  </conditionalFormatting>
  <conditionalFormatting sqref="B1744">
    <cfRule type="cellIs" dxfId="286" priority="499" stopIfTrue="1" operator="equal">
      <formula>"Adjustment to Income/Expense/Rate Base:"</formula>
    </cfRule>
  </conditionalFormatting>
  <conditionalFormatting sqref="B1743">
    <cfRule type="cellIs" dxfId="285" priority="498" stopIfTrue="1" operator="equal">
      <formula>"Adjustment to Income/Expense/Rate Base:"</formula>
    </cfRule>
  </conditionalFormatting>
  <conditionalFormatting sqref="B1744">
    <cfRule type="cellIs" dxfId="284" priority="497" stopIfTrue="1" operator="equal">
      <formula>"Adjustment to Income/Expense/Rate Base:"</formula>
    </cfRule>
  </conditionalFormatting>
  <conditionalFormatting sqref="B1743">
    <cfRule type="cellIs" dxfId="283" priority="496" stopIfTrue="1" operator="equal">
      <formula>"Adjustment to Income/Expense/Rate Base:"</formula>
    </cfRule>
  </conditionalFormatting>
  <conditionalFormatting sqref="B1744">
    <cfRule type="cellIs" dxfId="282" priority="494" stopIfTrue="1" operator="equal">
      <formula>"Adjustment to Income/Expense/Rate Base:"</formula>
    </cfRule>
  </conditionalFormatting>
  <conditionalFormatting sqref="B1744">
    <cfRule type="cellIs" dxfId="281" priority="492" stopIfTrue="1" operator="equal">
      <formula>"Adjustment to Income/Expense/Rate Base:"</formula>
    </cfRule>
  </conditionalFormatting>
  <conditionalFormatting sqref="B1745">
    <cfRule type="cellIs" dxfId="280" priority="487" stopIfTrue="1" operator="equal">
      <formula>"Adjustment to Income/Expense/Rate Base:"</formula>
    </cfRule>
  </conditionalFormatting>
  <conditionalFormatting sqref="B1747">
    <cfRule type="cellIs" dxfId="279" priority="485" stopIfTrue="1" operator="equal">
      <formula>"Adjustment to Income/Expense/Rate Base:"</formula>
    </cfRule>
  </conditionalFormatting>
  <conditionalFormatting sqref="B1728">
    <cfRule type="cellIs" dxfId="278" priority="484" stopIfTrue="1" operator="equal">
      <formula>"Adjustment to Income/Expense/Rate Base:"</formula>
    </cfRule>
  </conditionalFormatting>
  <conditionalFormatting sqref="B1726">
    <cfRule type="cellIs" dxfId="277" priority="483" stopIfTrue="1" operator="equal">
      <formula>"Adjustment to Income/Expense/Rate Base:"</formula>
    </cfRule>
  </conditionalFormatting>
  <conditionalFormatting sqref="B1738">
    <cfRule type="cellIs" dxfId="276" priority="482" stopIfTrue="1" operator="equal">
      <formula>"Adjustment to Income/Expense/Rate Base:"</formula>
    </cfRule>
  </conditionalFormatting>
  <conditionalFormatting sqref="B1737">
    <cfRule type="cellIs" dxfId="275" priority="481" stopIfTrue="1" operator="equal">
      <formula>"Adjustment to Income/Expense/Rate Base:"</formula>
    </cfRule>
  </conditionalFormatting>
  <conditionalFormatting sqref="B1729">
    <cfRule type="cellIs" dxfId="274" priority="480" stopIfTrue="1" operator="equal">
      <formula>"Adjustment to Income/Expense/Rate Base:"</formula>
    </cfRule>
  </conditionalFormatting>
  <conditionalFormatting sqref="B1727">
    <cfRule type="cellIs" dxfId="273" priority="479" stopIfTrue="1" operator="equal">
      <formula>"Adjustment to Income/Expense/Rate Base:"</formula>
    </cfRule>
  </conditionalFormatting>
  <conditionalFormatting sqref="B1739">
    <cfRule type="cellIs" dxfId="272" priority="478" stopIfTrue="1" operator="equal">
      <formula>"Adjustment to Income/Expense/Rate Base:"</formula>
    </cfRule>
  </conditionalFormatting>
  <conditionalFormatting sqref="B1738">
    <cfRule type="cellIs" dxfId="271" priority="477" stopIfTrue="1" operator="equal">
      <formula>"Adjustment to Income/Expense/Rate Base:"</formula>
    </cfRule>
  </conditionalFormatting>
  <conditionalFormatting sqref="B1729">
    <cfRule type="cellIs" dxfId="270" priority="476" stopIfTrue="1" operator="equal">
      <formula>"Adjustment to Income/Expense/Rate Base:"</formula>
    </cfRule>
  </conditionalFormatting>
  <conditionalFormatting sqref="B1727">
    <cfRule type="cellIs" dxfId="269" priority="475" stopIfTrue="1" operator="equal">
      <formula>"Adjustment to Income/Expense/Rate Base:"</formula>
    </cfRule>
  </conditionalFormatting>
  <conditionalFormatting sqref="B1739">
    <cfRule type="cellIs" dxfId="268" priority="474" stopIfTrue="1" operator="equal">
      <formula>"Adjustment to Income/Expense/Rate Base:"</formula>
    </cfRule>
  </conditionalFormatting>
  <conditionalFormatting sqref="B1738">
    <cfRule type="cellIs" dxfId="267" priority="473" stopIfTrue="1" operator="equal">
      <formula>"Adjustment to Income/Expense/Rate Base:"</formula>
    </cfRule>
  </conditionalFormatting>
  <conditionalFormatting sqref="B1730">
    <cfRule type="cellIs" dxfId="266" priority="472" stopIfTrue="1" operator="equal">
      <formula>"Adjustment to Income/Expense/Rate Base:"</formula>
    </cfRule>
  </conditionalFormatting>
  <conditionalFormatting sqref="B1728">
    <cfRule type="cellIs" dxfId="265" priority="471" stopIfTrue="1" operator="equal">
      <formula>"Adjustment to Income/Expense/Rate Base:"</formula>
    </cfRule>
  </conditionalFormatting>
  <conditionalFormatting sqref="B1740">
    <cfRule type="cellIs" dxfId="264" priority="470" stopIfTrue="1" operator="equal">
      <formula>"Adjustment to Income/Expense/Rate Base:"</formula>
    </cfRule>
  </conditionalFormatting>
  <conditionalFormatting sqref="B1739">
    <cfRule type="cellIs" dxfId="263" priority="469" stopIfTrue="1" operator="equal">
      <formula>"Adjustment to Income/Expense/Rate Base:"</formula>
    </cfRule>
  </conditionalFormatting>
  <conditionalFormatting sqref="B1730">
    <cfRule type="cellIs" dxfId="262" priority="468" stopIfTrue="1" operator="equal">
      <formula>"Adjustment to Income/Expense/Rate Base:"</formula>
    </cfRule>
  </conditionalFormatting>
  <conditionalFormatting sqref="B1728">
    <cfRule type="cellIs" dxfId="261" priority="467" stopIfTrue="1" operator="equal">
      <formula>"Adjustment to Income/Expense/Rate Base:"</formula>
    </cfRule>
  </conditionalFormatting>
  <conditionalFormatting sqref="B1740">
    <cfRule type="cellIs" dxfId="260" priority="466" stopIfTrue="1" operator="equal">
      <formula>"Adjustment to Income/Expense/Rate Base:"</formula>
    </cfRule>
  </conditionalFormatting>
  <conditionalFormatting sqref="B1739">
    <cfRule type="cellIs" dxfId="259" priority="465" stopIfTrue="1" operator="equal">
      <formula>"Adjustment to Income/Expense/Rate Base:"</formula>
    </cfRule>
  </conditionalFormatting>
  <conditionalFormatting sqref="B1731">
    <cfRule type="cellIs" dxfId="258" priority="464" stopIfTrue="1" operator="equal">
      <formula>"Adjustment to Income/Expense/Rate Base:"</formula>
    </cfRule>
  </conditionalFormatting>
  <conditionalFormatting sqref="B1729">
    <cfRule type="cellIs" dxfId="257" priority="463" stopIfTrue="1" operator="equal">
      <formula>"Adjustment to Income/Expense/Rate Base:"</formula>
    </cfRule>
  </conditionalFormatting>
  <conditionalFormatting sqref="B1741">
    <cfRule type="cellIs" dxfId="256" priority="462" stopIfTrue="1" operator="equal">
      <formula>"Adjustment to Income/Expense/Rate Base:"</formula>
    </cfRule>
  </conditionalFormatting>
  <conditionalFormatting sqref="B1740">
    <cfRule type="cellIs" dxfId="255" priority="461" stopIfTrue="1" operator="equal">
      <formula>"Adjustment to Income/Expense/Rate Base:"</formula>
    </cfRule>
  </conditionalFormatting>
  <conditionalFormatting sqref="B1731">
    <cfRule type="cellIs" dxfId="254" priority="460" stopIfTrue="1" operator="equal">
      <formula>"Adjustment to Income/Expense/Rate Base:"</formula>
    </cfRule>
  </conditionalFormatting>
  <conditionalFormatting sqref="B1729">
    <cfRule type="cellIs" dxfId="253" priority="459" stopIfTrue="1" operator="equal">
      <formula>"Adjustment to Income/Expense/Rate Base:"</formula>
    </cfRule>
  </conditionalFormatting>
  <conditionalFormatting sqref="B1741">
    <cfRule type="cellIs" dxfId="252" priority="458" stopIfTrue="1" operator="equal">
      <formula>"Adjustment to Income/Expense/Rate Base:"</formula>
    </cfRule>
  </conditionalFormatting>
  <conditionalFormatting sqref="B1740">
    <cfRule type="cellIs" dxfId="251" priority="457" stopIfTrue="1" operator="equal">
      <formula>"Adjustment to Income/Expense/Rate Base:"</formula>
    </cfRule>
  </conditionalFormatting>
  <conditionalFormatting sqref="B1732">
    <cfRule type="cellIs" dxfId="250" priority="456" stopIfTrue="1" operator="equal">
      <formula>"Adjustment to Income/Expense/Rate Base:"</formula>
    </cfRule>
  </conditionalFormatting>
  <conditionalFormatting sqref="B1730">
    <cfRule type="cellIs" dxfId="249" priority="455" stopIfTrue="1" operator="equal">
      <formula>"Adjustment to Income/Expense/Rate Base:"</formula>
    </cfRule>
  </conditionalFormatting>
  <conditionalFormatting sqref="B1742">
    <cfRule type="cellIs" dxfId="248" priority="454" stopIfTrue="1" operator="equal">
      <formula>"Adjustment to Income/Expense/Rate Base:"</formula>
    </cfRule>
  </conditionalFormatting>
  <conditionalFormatting sqref="B1741">
    <cfRule type="cellIs" dxfId="247" priority="453" stopIfTrue="1" operator="equal">
      <formula>"Adjustment to Income/Expense/Rate Base:"</formula>
    </cfRule>
  </conditionalFormatting>
  <conditionalFormatting sqref="B1729">
    <cfRule type="cellIs" dxfId="246" priority="452" stopIfTrue="1" operator="equal">
      <formula>"Adjustment to Income/Expense/Rate Base:"</formula>
    </cfRule>
  </conditionalFormatting>
  <conditionalFormatting sqref="B1727">
    <cfRule type="cellIs" dxfId="245" priority="451" stopIfTrue="1" operator="equal">
      <formula>"Adjustment to Income/Expense/Rate Base:"</formula>
    </cfRule>
  </conditionalFormatting>
  <conditionalFormatting sqref="B1739">
    <cfRule type="cellIs" dxfId="244" priority="450" stopIfTrue="1" operator="equal">
      <formula>"Adjustment to Income/Expense/Rate Base:"</formula>
    </cfRule>
  </conditionalFormatting>
  <conditionalFormatting sqref="B1738">
    <cfRule type="cellIs" dxfId="243" priority="449" stopIfTrue="1" operator="equal">
      <formula>"Adjustment to Income/Expense/Rate Base:"</formula>
    </cfRule>
  </conditionalFormatting>
  <conditionalFormatting sqref="B1730">
    <cfRule type="cellIs" dxfId="242" priority="448" stopIfTrue="1" operator="equal">
      <formula>"Adjustment to Income/Expense/Rate Base:"</formula>
    </cfRule>
  </conditionalFormatting>
  <conditionalFormatting sqref="B1728">
    <cfRule type="cellIs" dxfId="241" priority="447" stopIfTrue="1" operator="equal">
      <formula>"Adjustment to Income/Expense/Rate Base:"</formula>
    </cfRule>
  </conditionalFormatting>
  <conditionalFormatting sqref="B1740">
    <cfRule type="cellIs" dxfId="240" priority="446" stopIfTrue="1" operator="equal">
      <formula>"Adjustment to Income/Expense/Rate Base:"</formula>
    </cfRule>
  </conditionalFormatting>
  <conditionalFormatting sqref="B1739">
    <cfRule type="cellIs" dxfId="239" priority="445" stopIfTrue="1" operator="equal">
      <formula>"Adjustment to Income/Expense/Rate Base:"</formula>
    </cfRule>
  </conditionalFormatting>
  <conditionalFormatting sqref="B1730">
    <cfRule type="cellIs" dxfId="238" priority="444" stopIfTrue="1" operator="equal">
      <formula>"Adjustment to Income/Expense/Rate Base:"</formula>
    </cfRule>
  </conditionalFormatting>
  <conditionalFormatting sqref="B1728">
    <cfRule type="cellIs" dxfId="237" priority="443" stopIfTrue="1" operator="equal">
      <formula>"Adjustment to Income/Expense/Rate Base:"</formula>
    </cfRule>
  </conditionalFormatting>
  <conditionalFormatting sqref="B1740">
    <cfRule type="cellIs" dxfId="236" priority="442" stopIfTrue="1" operator="equal">
      <formula>"Adjustment to Income/Expense/Rate Base:"</formula>
    </cfRule>
  </conditionalFormatting>
  <conditionalFormatting sqref="B1739">
    <cfRule type="cellIs" dxfId="235" priority="441" stopIfTrue="1" operator="equal">
      <formula>"Adjustment to Income/Expense/Rate Base:"</formula>
    </cfRule>
  </conditionalFormatting>
  <conditionalFormatting sqref="B1731">
    <cfRule type="cellIs" dxfId="234" priority="440" stopIfTrue="1" operator="equal">
      <formula>"Adjustment to Income/Expense/Rate Base:"</formula>
    </cfRule>
  </conditionalFormatting>
  <conditionalFormatting sqref="B1729">
    <cfRule type="cellIs" dxfId="233" priority="439" stopIfTrue="1" operator="equal">
      <formula>"Adjustment to Income/Expense/Rate Base:"</formula>
    </cfRule>
  </conditionalFormatting>
  <conditionalFormatting sqref="B1741">
    <cfRule type="cellIs" dxfId="232" priority="438" stopIfTrue="1" operator="equal">
      <formula>"Adjustment to Income/Expense/Rate Base:"</formula>
    </cfRule>
  </conditionalFormatting>
  <conditionalFormatting sqref="B1740">
    <cfRule type="cellIs" dxfId="231" priority="437" stopIfTrue="1" operator="equal">
      <formula>"Adjustment to Income/Expense/Rate Base:"</formula>
    </cfRule>
  </conditionalFormatting>
  <conditionalFormatting sqref="B1731">
    <cfRule type="cellIs" dxfId="230" priority="436" stopIfTrue="1" operator="equal">
      <formula>"Adjustment to Income/Expense/Rate Base:"</formula>
    </cfRule>
  </conditionalFormatting>
  <conditionalFormatting sqref="B1729">
    <cfRule type="cellIs" dxfId="229" priority="435" stopIfTrue="1" operator="equal">
      <formula>"Adjustment to Income/Expense/Rate Base:"</formula>
    </cfRule>
  </conditionalFormatting>
  <conditionalFormatting sqref="B1741">
    <cfRule type="cellIs" dxfId="228" priority="434" stopIfTrue="1" operator="equal">
      <formula>"Adjustment to Income/Expense/Rate Base:"</formula>
    </cfRule>
  </conditionalFormatting>
  <conditionalFormatting sqref="B1740">
    <cfRule type="cellIs" dxfId="227" priority="433" stopIfTrue="1" operator="equal">
      <formula>"Adjustment to Income/Expense/Rate Base:"</formula>
    </cfRule>
  </conditionalFormatting>
  <conditionalFormatting sqref="B1732">
    <cfRule type="cellIs" dxfId="226" priority="432" stopIfTrue="1" operator="equal">
      <formula>"Adjustment to Income/Expense/Rate Base:"</formula>
    </cfRule>
  </conditionalFormatting>
  <conditionalFormatting sqref="B1730">
    <cfRule type="cellIs" dxfId="225" priority="431" stopIfTrue="1" operator="equal">
      <formula>"Adjustment to Income/Expense/Rate Base:"</formula>
    </cfRule>
  </conditionalFormatting>
  <conditionalFormatting sqref="B1742">
    <cfRule type="cellIs" dxfId="224" priority="430" stopIfTrue="1" operator="equal">
      <formula>"Adjustment to Income/Expense/Rate Base:"</formula>
    </cfRule>
  </conditionalFormatting>
  <conditionalFormatting sqref="B1741">
    <cfRule type="cellIs" dxfId="223" priority="429" stopIfTrue="1" operator="equal">
      <formula>"Adjustment to Income/Expense/Rate Base:"</formula>
    </cfRule>
  </conditionalFormatting>
  <conditionalFormatting sqref="B1732">
    <cfRule type="cellIs" dxfId="222" priority="428" stopIfTrue="1" operator="equal">
      <formula>"Adjustment to Income/Expense/Rate Base:"</formula>
    </cfRule>
  </conditionalFormatting>
  <conditionalFormatting sqref="B1730">
    <cfRule type="cellIs" dxfId="221" priority="427" stopIfTrue="1" operator="equal">
      <formula>"Adjustment to Income/Expense/Rate Base:"</formula>
    </cfRule>
  </conditionalFormatting>
  <conditionalFormatting sqref="B1742">
    <cfRule type="cellIs" dxfId="220" priority="426" stopIfTrue="1" operator="equal">
      <formula>"Adjustment to Income/Expense/Rate Base:"</formula>
    </cfRule>
  </conditionalFormatting>
  <conditionalFormatting sqref="B1741">
    <cfRule type="cellIs" dxfId="219" priority="425" stopIfTrue="1" operator="equal">
      <formula>"Adjustment to Income/Expense/Rate Base:"</formula>
    </cfRule>
  </conditionalFormatting>
  <conditionalFormatting sqref="B1733">
    <cfRule type="cellIs" dxfId="218" priority="424" stopIfTrue="1" operator="equal">
      <formula>"Adjustment to Income/Expense/Rate Base:"</formula>
    </cfRule>
  </conditionalFormatting>
  <conditionalFormatting sqref="B1731">
    <cfRule type="cellIs" dxfId="217" priority="423" stopIfTrue="1" operator="equal">
      <formula>"Adjustment to Income/Expense/Rate Base:"</formula>
    </cfRule>
  </conditionalFormatting>
  <conditionalFormatting sqref="B1743">
    <cfRule type="cellIs" dxfId="216" priority="422" stopIfTrue="1" operator="equal">
      <formula>"Adjustment to Income/Expense/Rate Base:"</formula>
    </cfRule>
  </conditionalFormatting>
  <conditionalFormatting sqref="B1742">
    <cfRule type="cellIs" dxfId="215" priority="421" stopIfTrue="1" operator="equal">
      <formula>"Adjustment to Income/Expense/Rate Base:"</formula>
    </cfRule>
  </conditionalFormatting>
  <conditionalFormatting sqref="B1740">
    <cfRule type="cellIs" dxfId="214" priority="420" stopIfTrue="1" operator="equal">
      <formula>"Adjustment to Income/Expense/Rate Base:"</formula>
    </cfRule>
  </conditionalFormatting>
  <conditionalFormatting sqref="B1739">
    <cfRule type="cellIs" dxfId="213" priority="419" stopIfTrue="1" operator="equal">
      <formula>"Adjustment to Income/Expense/Rate Base:"</formula>
    </cfRule>
  </conditionalFormatting>
  <conditionalFormatting sqref="B1741">
    <cfRule type="cellIs" dxfId="212" priority="418" stopIfTrue="1" operator="equal">
      <formula>"Adjustment to Income/Expense/Rate Base:"</formula>
    </cfRule>
  </conditionalFormatting>
  <conditionalFormatting sqref="B1740">
    <cfRule type="cellIs" dxfId="211" priority="417" stopIfTrue="1" operator="equal">
      <formula>"Adjustment to Income/Expense/Rate Base:"</formula>
    </cfRule>
  </conditionalFormatting>
  <conditionalFormatting sqref="B1741">
    <cfRule type="cellIs" dxfId="210" priority="416" stopIfTrue="1" operator="equal">
      <formula>"Adjustment to Income/Expense/Rate Base:"</formula>
    </cfRule>
  </conditionalFormatting>
  <conditionalFormatting sqref="B1740">
    <cfRule type="cellIs" dxfId="209" priority="415" stopIfTrue="1" operator="equal">
      <formula>"Adjustment to Income/Expense/Rate Base:"</formula>
    </cfRule>
  </conditionalFormatting>
  <conditionalFormatting sqref="B1742">
    <cfRule type="cellIs" dxfId="208" priority="414" stopIfTrue="1" operator="equal">
      <formula>"Adjustment to Income/Expense/Rate Base:"</formula>
    </cfRule>
  </conditionalFormatting>
  <conditionalFormatting sqref="B1741">
    <cfRule type="cellIs" dxfId="207" priority="413" stopIfTrue="1" operator="equal">
      <formula>"Adjustment to Income/Expense/Rate Base:"</formula>
    </cfRule>
  </conditionalFormatting>
  <conditionalFormatting sqref="B1742">
    <cfRule type="cellIs" dxfId="206" priority="412" stopIfTrue="1" operator="equal">
      <formula>"Adjustment to Income/Expense/Rate Base:"</formula>
    </cfRule>
  </conditionalFormatting>
  <conditionalFormatting sqref="B1741">
    <cfRule type="cellIs" dxfId="205" priority="411" stopIfTrue="1" operator="equal">
      <formula>"Adjustment to Income/Expense/Rate Base:"</formula>
    </cfRule>
  </conditionalFormatting>
  <conditionalFormatting sqref="B1743">
    <cfRule type="cellIs" dxfId="204" priority="410" stopIfTrue="1" operator="equal">
      <formula>"Adjustment to Income/Expense/Rate Base:"</formula>
    </cfRule>
  </conditionalFormatting>
  <conditionalFormatting sqref="B1742">
    <cfRule type="cellIs" dxfId="203" priority="409" stopIfTrue="1" operator="equal">
      <formula>"Adjustment to Income/Expense/Rate Base:"</formula>
    </cfRule>
  </conditionalFormatting>
  <conditionalFormatting sqref="B1743">
    <cfRule type="cellIs" dxfId="202" priority="408" stopIfTrue="1" operator="equal">
      <formula>"Adjustment to Income/Expense/Rate Base:"</formula>
    </cfRule>
  </conditionalFormatting>
  <conditionalFormatting sqref="B1742">
    <cfRule type="cellIs" dxfId="201" priority="407" stopIfTrue="1" operator="equal">
      <formula>"Adjustment to Income/Expense/Rate Base:"</formula>
    </cfRule>
  </conditionalFormatting>
  <conditionalFormatting sqref="B1744">
    <cfRule type="cellIs" dxfId="200" priority="406" stopIfTrue="1" operator="equal">
      <formula>"Adjustment to Income/Expense/Rate Base:"</formula>
    </cfRule>
  </conditionalFormatting>
  <conditionalFormatting sqref="B1743">
    <cfRule type="cellIs" dxfId="199" priority="405" stopIfTrue="1" operator="equal">
      <formula>"Adjustment to Income/Expense/Rate Base:"</formula>
    </cfRule>
  </conditionalFormatting>
  <conditionalFormatting sqref="B1741">
    <cfRule type="cellIs" dxfId="198" priority="404" stopIfTrue="1" operator="equal">
      <formula>"Adjustment to Income/Expense/Rate Base:"</formula>
    </cfRule>
  </conditionalFormatting>
  <conditionalFormatting sqref="B1740">
    <cfRule type="cellIs" dxfId="197" priority="403" stopIfTrue="1" operator="equal">
      <formula>"Adjustment to Income/Expense/Rate Base:"</formula>
    </cfRule>
  </conditionalFormatting>
  <conditionalFormatting sqref="B1742">
    <cfRule type="cellIs" dxfId="196" priority="402" stopIfTrue="1" operator="equal">
      <formula>"Adjustment to Income/Expense/Rate Base:"</formula>
    </cfRule>
  </conditionalFormatting>
  <conditionalFormatting sqref="B1741">
    <cfRule type="cellIs" dxfId="195" priority="401" stopIfTrue="1" operator="equal">
      <formula>"Adjustment to Income/Expense/Rate Base:"</formula>
    </cfRule>
  </conditionalFormatting>
  <conditionalFormatting sqref="B1742">
    <cfRule type="cellIs" dxfId="194" priority="400" stopIfTrue="1" operator="equal">
      <formula>"Adjustment to Income/Expense/Rate Base:"</formula>
    </cfRule>
  </conditionalFormatting>
  <conditionalFormatting sqref="B1741">
    <cfRule type="cellIs" dxfId="193" priority="399" stopIfTrue="1" operator="equal">
      <formula>"Adjustment to Income/Expense/Rate Base:"</formula>
    </cfRule>
  </conditionalFormatting>
  <conditionalFormatting sqref="B1743">
    <cfRule type="cellIs" dxfId="192" priority="398" stopIfTrue="1" operator="equal">
      <formula>"Adjustment to Income/Expense/Rate Base:"</formula>
    </cfRule>
  </conditionalFormatting>
  <conditionalFormatting sqref="B1742">
    <cfRule type="cellIs" dxfId="191" priority="397" stopIfTrue="1" operator="equal">
      <formula>"Adjustment to Income/Expense/Rate Base:"</formula>
    </cfRule>
  </conditionalFormatting>
  <conditionalFormatting sqref="B1743">
    <cfRule type="cellIs" dxfId="190" priority="396" stopIfTrue="1" operator="equal">
      <formula>"Adjustment to Income/Expense/Rate Base:"</formula>
    </cfRule>
  </conditionalFormatting>
  <conditionalFormatting sqref="B1742">
    <cfRule type="cellIs" dxfId="189" priority="395" stopIfTrue="1" operator="equal">
      <formula>"Adjustment to Income/Expense/Rate Base:"</formula>
    </cfRule>
  </conditionalFormatting>
  <conditionalFormatting sqref="B1744">
    <cfRule type="cellIs" dxfId="188" priority="394" stopIfTrue="1" operator="equal">
      <formula>"Adjustment to Income/Expense/Rate Base:"</formula>
    </cfRule>
  </conditionalFormatting>
  <conditionalFormatting sqref="B1743">
    <cfRule type="cellIs" dxfId="187" priority="393" stopIfTrue="1" operator="equal">
      <formula>"Adjustment to Income/Expense/Rate Base:"</formula>
    </cfRule>
  </conditionalFormatting>
  <conditionalFormatting sqref="B1744">
    <cfRule type="cellIs" dxfId="186" priority="392" stopIfTrue="1" operator="equal">
      <formula>"Adjustment to Income/Expense/Rate Base:"</formula>
    </cfRule>
  </conditionalFormatting>
  <conditionalFormatting sqref="B1743">
    <cfRule type="cellIs" dxfId="185" priority="391" stopIfTrue="1" operator="equal">
      <formula>"Adjustment to Income/Expense/Rate Base:"</formula>
    </cfRule>
  </conditionalFormatting>
  <conditionalFormatting sqref="B1744">
    <cfRule type="cellIs" dxfId="184" priority="389" stopIfTrue="1" operator="equal">
      <formula>"Adjustment to Income/Expense/Rate Base:"</formula>
    </cfRule>
  </conditionalFormatting>
  <conditionalFormatting sqref="B1745">
    <cfRule type="cellIs" dxfId="183" priority="388" stopIfTrue="1" operator="equal">
      <formula>"Adjustment to Income/Expense/Rate Base:"</formula>
    </cfRule>
  </conditionalFormatting>
  <conditionalFormatting sqref="B1742">
    <cfRule type="cellIs" dxfId="182" priority="387" stopIfTrue="1" operator="equal">
      <formula>"Adjustment to Income/Expense/Rate Base:"</formula>
    </cfRule>
  </conditionalFormatting>
  <conditionalFormatting sqref="B1742">
    <cfRule type="cellIs" dxfId="181" priority="386" stopIfTrue="1" operator="equal">
      <formula>"Adjustment to Income/Expense/Rate Base:"</formula>
    </cfRule>
  </conditionalFormatting>
  <conditionalFormatting sqref="B1743">
    <cfRule type="cellIs" dxfId="180" priority="385" stopIfTrue="1" operator="equal">
      <formula>"Adjustment to Income/Expense/Rate Base:"</formula>
    </cfRule>
  </conditionalFormatting>
  <conditionalFormatting sqref="B1742">
    <cfRule type="cellIs" dxfId="179" priority="384" stopIfTrue="1" operator="equal">
      <formula>"Adjustment to Income/Expense/Rate Base:"</formula>
    </cfRule>
  </conditionalFormatting>
  <conditionalFormatting sqref="B1742">
    <cfRule type="cellIs" dxfId="178" priority="383" stopIfTrue="1" operator="equal">
      <formula>"Adjustment to Income/Expense/Rate Base:"</formula>
    </cfRule>
  </conditionalFormatting>
  <conditionalFormatting sqref="B1742">
    <cfRule type="cellIs" dxfId="177" priority="382" stopIfTrue="1" operator="equal">
      <formula>"Adjustment to Income/Expense/Rate Base:"</formula>
    </cfRule>
  </conditionalFormatting>
  <conditionalFormatting sqref="B1743">
    <cfRule type="cellIs" dxfId="176" priority="381" stopIfTrue="1" operator="equal">
      <formula>"Adjustment to Income/Expense/Rate Base:"</formula>
    </cfRule>
  </conditionalFormatting>
  <conditionalFormatting sqref="B1742">
    <cfRule type="cellIs" dxfId="175" priority="380" stopIfTrue="1" operator="equal">
      <formula>"Adjustment to Income/Expense/Rate Base:"</formula>
    </cfRule>
  </conditionalFormatting>
  <conditionalFormatting sqref="B1743">
    <cfRule type="cellIs" dxfId="174" priority="379" stopIfTrue="1" operator="equal">
      <formula>"Adjustment to Income/Expense/Rate Base:"</formula>
    </cfRule>
  </conditionalFormatting>
  <conditionalFormatting sqref="B1742">
    <cfRule type="cellIs" dxfId="173" priority="378" stopIfTrue="1" operator="equal">
      <formula>"Adjustment to Income/Expense/Rate Base:"</formula>
    </cfRule>
  </conditionalFormatting>
  <conditionalFormatting sqref="B1744">
    <cfRule type="cellIs" dxfId="172" priority="377" stopIfTrue="1" operator="equal">
      <formula>"Adjustment to Income/Expense/Rate Base:"</formula>
    </cfRule>
  </conditionalFormatting>
  <conditionalFormatting sqref="B1743">
    <cfRule type="cellIs" dxfId="171" priority="376" stopIfTrue="1" operator="equal">
      <formula>"Adjustment to Income/Expense/Rate Base:"</formula>
    </cfRule>
  </conditionalFormatting>
  <conditionalFormatting sqref="B1742">
    <cfRule type="cellIs" dxfId="170" priority="375" stopIfTrue="1" operator="equal">
      <formula>"Adjustment to Income/Expense/Rate Base:"</formula>
    </cfRule>
  </conditionalFormatting>
  <conditionalFormatting sqref="B1742">
    <cfRule type="cellIs" dxfId="169" priority="374" stopIfTrue="1" operator="equal">
      <formula>"Adjustment to Income/Expense/Rate Base:"</formula>
    </cfRule>
  </conditionalFormatting>
  <conditionalFormatting sqref="B1743">
    <cfRule type="cellIs" dxfId="168" priority="373" stopIfTrue="1" operator="equal">
      <formula>"Adjustment to Income/Expense/Rate Base:"</formula>
    </cfRule>
  </conditionalFormatting>
  <conditionalFormatting sqref="B1742">
    <cfRule type="cellIs" dxfId="167" priority="372" stopIfTrue="1" operator="equal">
      <formula>"Adjustment to Income/Expense/Rate Base:"</formula>
    </cfRule>
  </conditionalFormatting>
  <conditionalFormatting sqref="B1743">
    <cfRule type="cellIs" dxfId="166" priority="371" stopIfTrue="1" operator="equal">
      <formula>"Adjustment to Income/Expense/Rate Base:"</formula>
    </cfRule>
  </conditionalFormatting>
  <conditionalFormatting sqref="B1742">
    <cfRule type="cellIs" dxfId="165" priority="370" stopIfTrue="1" operator="equal">
      <formula>"Adjustment to Income/Expense/Rate Base:"</formula>
    </cfRule>
  </conditionalFormatting>
  <conditionalFormatting sqref="B1744">
    <cfRule type="cellIs" dxfId="164" priority="369" stopIfTrue="1" operator="equal">
      <formula>"Adjustment to Income/Expense/Rate Base:"</formula>
    </cfRule>
  </conditionalFormatting>
  <conditionalFormatting sqref="B1743">
    <cfRule type="cellIs" dxfId="163" priority="368" stopIfTrue="1" operator="equal">
      <formula>"Adjustment to Income/Expense/Rate Base:"</formula>
    </cfRule>
  </conditionalFormatting>
  <conditionalFormatting sqref="B1744">
    <cfRule type="cellIs" dxfId="162" priority="367" stopIfTrue="1" operator="equal">
      <formula>"Adjustment to Income/Expense/Rate Base:"</formula>
    </cfRule>
  </conditionalFormatting>
  <conditionalFormatting sqref="B1743">
    <cfRule type="cellIs" dxfId="161" priority="366" stopIfTrue="1" operator="equal">
      <formula>"Adjustment to Income/Expense/Rate Base:"</formula>
    </cfRule>
  </conditionalFormatting>
  <conditionalFormatting sqref="B1744">
    <cfRule type="cellIs" dxfId="160" priority="364" stopIfTrue="1" operator="equal">
      <formula>"Adjustment to Income/Expense/Rate Base:"</formula>
    </cfRule>
  </conditionalFormatting>
  <conditionalFormatting sqref="B1742">
    <cfRule type="cellIs" dxfId="159" priority="363" stopIfTrue="1" operator="equal">
      <formula>"Adjustment to Income/Expense/Rate Base:"</formula>
    </cfRule>
  </conditionalFormatting>
  <conditionalFormatting sqref="B1743">
    <cfRule type="cellIs" dxfId="158" priority="362" stopIfTrue="1" operator="equal">
      <formula>"Adjustment to Income/Expense/Rate Base:"</formula>
    </cfRule>
  </conditionalFormatting>
  <conditionalFormatting sqref="B1742">
    <cfRule type="cellIs" dxfId="157" priority="361" stopIfTrue="1" operator="equal">
      <formula>"Adjustment to Income/Expense/Rate Base:"</formula>
    </cfRule>
  </conditionalFormatting>
  <conditionalFormatting sqref="B1743">
    <cfRule type="cellIs" dxfId="156" priority="360" stopIfTrue="1" operator="equal">
      <formula>"Adjustment to Income/Expense/Rate Base:"</formula>
    </cfRule>
  </conditionalFormatting>
  <conditionalFormatting sqref="B1742">
    <cfRule type="cellIs" dxfId="155" priority="359" stopIfTrue="1" operator="equal">
      <formula>"Adjustment to Income/Expense/Rate Base:"</formula>
    </cfRule>
  </conditionalFormatting>
  <conditionalFormatting sqref="B1744">
    <cfRule type="cellIs" dxfId="154" priority="358" stopIfTrue="1" operator="equal">
      <formula>"Adjustment to Income/Expense/Rate Base:"</formula>
    </cfRule>
  </conditionalFormatting>
  <conditionalFormatting sqref="B1743">
    <cfRule type="cellIs" dxfId="153" priority="357" stopIfTrue="1" operator="equal">
      <formula>"Adjustment to Income/Expense/Rate Base:"</formula>
    </cfRule>
  </conditionalFormatting>
  <conditionalFormatting sqref="B1744">
    <cfRule type="cellIs" dxfId="152" priority="356" stopIfTrue="1" operator="equal">
      <formula>"Adjustment to Income/Expense/Rate Base:"</formula>
    </cfRule>
  </conditionalFormatting>
  <conditionalFormatting sqref="B1743">
    <cfRule type="cellIs" dxfId="151" priority="355" stopIfTrue="1" operator="equal">
      <formula>"Adjustment to Income/Expense/Rate Base:"</formula>
    </cfRule>
  </conditionalFormatting>
  <conditionalFormatting sqref="B1744">
    <cfRule type="cellIs" dxfId="150" priority="353" stopIfTrue="1" operator="equal">
      <formula>"Adjustment to Income/Expense/Rate Base:"</formula>
    </cfRule>
  </conditionalFormatting>
  <conditionalFormatting sqref="B1744">
    <cfRule type="cellIs" dxfId="149" priority="351" stopIfTrue="1" operator="equal">
      <formula>"Adjustment to Income/Expense/Rate Base:"</formula>
    </cfRule>
  </conditionalFormatting>
  <conditionalFormatting sqref="B1746">
    <cfRule type="cellIs" dxfId="148" priority="348" stopIfTrue="1" operator="equal">
      <formula>"Adjustment to Income/Expense/Rate Base:"</formula>
    </cfRule>
  </conditionalFormatting>
  <conditionalFormatting sqref="B1742">
    <cfRule type="cellIs" dxfId="147" priority="347" stopIfTrue="1" operator="equal">
      <formula>"Adjustment to Income/Expense/Rate Base:"</formula>
    </cfRule>
  </conditionalFormatting>
  <conditionalFormatting sqref="B1742">
    <cfRule type="cellIs" dxfId="146" priority="346" stopIfTrue="1" operator="equal">
      <formula>"Adjustment to Income/Expense/Rate Base:"</formula>
    </cfRule>
  </conditionalFormatting>
  <conditionalFormatting sqref="B1742">
    <cfRule type="cellIs" dxfId="145" priority="345" stopIfTrue="1" operator="equal">
      <formula>"Adjustment to Income/Expense/Rate Base:"</formula>
    </cfRule>
  </conditionalFormatting>
  <conditionalFormatting sqref="B1743">
    <cfRule type="cellIs" dxfId="144" priority="344" stopIfTrue="1" operator="equal">
      <formula>"Adjustment to Income/Expense/Rate Base:"</formula>
    </cfRule>
  </conditionalFormatting>
  <conditionalFormatting sqref="B1742">
    <cfRule type="cellIs" dxfId="143" priority="343" stopIfTrue="1" operator="equal">
      <formula>"Adjustment to Income/Expense/Rate Base:"</formula>
    </cfRule>
  </conditionalFormatting>
  <conditionalFormatting sqref="B1742">
    <cfRule type="cellIs" dxfId="142" priority="342" stopIfTrue="1" operator="equal">
      <formula>"Adjustment to Income/Expense/Rate Base:"</formula>
    </cfRule>
  </conditionalFormatting>
  <conditionalFormatting sqref="B1742">
    <cfRule type="cellIs" dxfId="141" priority="341" stopIfTrue="1" operator="equal">
      <formula>"Adjustment to Income/Expense/Rate Base:"</formula>
    </cfRule>
  </conditionalFormatting>
  <conditionalFormatting sqref="B1743">
    <cfRule type="cellIs" dxfId="140" priority="340" stopIfTrue="1" operator="equal">
      <formula>"Adjustment to Income/Expense/Rate Base:"</formula>
    </cfRule>
  </conditionalFormatting>
  <conditionalFormatting sqref="B1742">
    <cfRule type="cellIs" dxfId="139" priority="339" stopIfTrue="1" operator="equal">
      <formula>"Adjustment to Income/Expense/Rate Base:"</formula>
    </cfRule>
  </conditionalFormatting>
  <conditionalFormatting sqref="B1743">
    <cfRule type="cellIs" dxfId="138" priority="338" stopIfTrue="1" operator="equal">
      <formula>"Adjustment to Income/Expense/Rate Base:"</formula>
    </cfRule>
  </conditionalFormatting>
  <conditionalFormatting sqref="B1742">
    <cfRule type="cellIs" dxfId="137" priority="337" stopIfTrue="1" operator="equal">
      <formula>"Adjustment to Income/Expense/Rate Base:"</formula>
    </cfRule>
  </conditionalFormatting>
  <conditionalFormatting sqref="B1744">
    <cfRule type="cellIs" dxfId="136" priority="336" stopIfTrue="1" operator="equal">
      <formula>"Adjustment to Income/Expense/Rate Base:"</formula>
    </cfRule>
  </conditionalFormatting>
  <conditionalFormatting sqref="B1743">
    <cfRule type="cellIs" dxfId="135" priority="335" stopIfTrue="1" operator="equal">
      <formula>"Adjustment to Income/Expense/Rate Base:"</formula>
    </cfRule>
  </conditionalFormatting>
  <conditionalFormatting sqref="B1719">
    <cfRule type="cellIs" dxfId="134" priority="333" stopIfTrue="1" operator="equal">
      <formula>"Title"</formula>
    </cfRule>
  </conditionalFormatting>
  <conditionalFormatting sqref="B1745">
    <cfRule type="cellIs" dxfId="133" priority="329" stopIfTrue="1" operator="equal">
      <formula>"Adjustment to Income/Expense/Rate Base:"</formula>
    </cfRule>
  </conditionalFormatting>
  <conditionalFormatting sqref="B1746">
    <cfRule type="cellIs" dxfId="132" priority="321" stopIfTrue="1" operator="equal">
      <formula>"Adjustment to Income/Expense/Rate Base:"</formula>
    </cfRule>
  </conditionalFormatting>
  <conditionalFormatting sqref="B1745">
    <cfRule type="cellIs" dxfId="131" priority="318" stopIfTrue="1" operator="equal">
      <formula>"Adjustment to Income/Expense/Rate Base:"</formula>
    </cfRule>
  </conditionalFormatting>
  <conditionalFormatting sqref="B1745">
    <cfRule type="cellIs" dxfId="130" priority="305" stopIfTrue="1" operator="equal">
      <formula>"Adjustment to Income/Expense/Rate Base:"</formula>
    </cfRule>
  </conditionalFormatting>
  <conditionalFormatting sqref="B1747">
    <cfRule type="cellIs" dxfId="129" priority="303" stopIfTrue="1" operator="equal">
      <formula>"Adjustment to Income/Expense/Rate Base:"</formula>
    </cfRule>
  </conditionalFormatting>
  <conditionalFormatting sqref="B1745">
    <cfRule type="cellIs" dxfId="128" priority="301" stopIfTrue="1" operator="equal">
      <formula>"Adjustment to Income/Expense/Rate Base:"</formula>
    </cfRule>
  </conditionalFormatting>
  <conditionalFormatting sqref="B1746">
    <cfRule type="cellIs" dxfId="127" priority="295" stopIfTrue="1" operator="equal">
      <formula>"Adjustment to Income/Expense/Rate Base:"</formula>
    </cfRule>
  </conditionalFormatting>
  <conditionalFormatting sqref="B1745">
    <cfRule type="cellIs" dxfId="126" priority="292" stopIfTrue="1" operator="equal">
      <formula>"Adjustment to Income/Expense/Rate Base:"</formula>
    </cfRule>
  </conditionalFormatting>
  <conditionalFormatting sqref="B1746">
    <cfRule type="cellIs" dxfId="125" priority="284" stopIfTrue="1" operator="equal">
      <formula>"Adjustment to Income/Expense/Rate Base:"</formula>
    </cfRule>
  </conditionalFormatting>
  <conditionalFormatting sqref="B1745">
    <cfRule type="cellIs" dxfId="124" priority="281" stopIfTrue="1" operator="equal">
      <formula>"Adjustment to Income/Expense/Rate Base:"</formula>
    </cfRule>
  </conditionalFormatting>
  <conditionalFormatting sqref="B1745">
    <cfRule type="cellIs" dxfId="123" priority="268" stopIfTrue="1" operator="equal">
      <formula>"Adjustment to Income/Expense/Rate Base:"</formula>
    </cfRule>
  </conditionalFormatting>
  <conditionalFormatting sqref="B1747">
    <cfRule type="cellIs" dxfId="122" priority="266" stopIfTrue="1" operator="equal">
      <formula>"Adjustment to Income/Expense/Rate Base:"</formula>
    </cfRule>
  </conditionalFormatting>
  <conditionalFormatting sqref="B1745">
    <cfRule type="cellIs" dxfId="121" priority="264" stopIfTrue="1" operator="equal">
      <formula>"Adjustment to Income/Expense/Rate Base:"</formula>
    </cfRule>
  </conditionalFormatting>
  <conditionalFormatting sqref="B1746">
    <cfRule type="cellIs" dxfId="120" priority="258" stopIfTrue="1" operator="equal">
      <formula>"Adjustment to Income/Expense/Rate Base:"</formula>
    </cfRule>
  </conditionalFormatting>
  <conditionalFormatting sqref="B1745">
    <cfRule type="cellIs" dxfId="119" priority="245" stopIfTrue="1" operator="equal">
      <formula>"Adjustment to Income/Expense/Rate Base:"</formula>
    </cfRule>
  </conditionalFormatting>
  <conditionalFormatting sqref="B1745">
    <cfRule type="cellIs" dxfId="118" priority="237" stopIfTrue="1" operator="equal">
      <formula>"Adjustment to Income/Expense/Rate Base:"</formula>
    </cfRule>
  </conditionalFormatting>
  <conditionalFormatting sqref="B1745">
    <cfRule type="cellIs" dxfId="117" priority="235" stopIfTrue="1" operator="equal">
      <formula>"Adjustment to Income/Expense/Rate Base:"</formula>
    </cfRule>
  </conditionalFormatting>
  <conditionalFormatting sqref="B1746">
    <cfRule type="cellIs" dxfId="116" priority="233" stopIfTrue="1" operator="equal">
      <formula>"Adjustment to Income/Expense/Rate Base:"</formula>
    </cfRule>
  </conditionalFormatting>
  <conditionalFormatting sqref="B1745">
    <cfRule type="cellIs" dxfId="115" priority="232" stopIfTrue="1" operator="equal">
      <formula>"Adjustment to Income/Expense/Rate Base:"</formula>
    </cfRule>
  </conditionalFormatting>
  <conditionalFormatting sqref="B1748">
    <cfRule type="cellIs" dxfId="114" priority="231" stopIfTrue="1" operator="equal">
      <formula>"Adjustment to Income/Expense/Rate Base:"</formula>
    </cfRule>
  </conditionalFormatting>
  <conditionalFormatting sqref="B1746">
    <cfRule type="cellIs" dxfId="113" priority="225" stopIfTrue="1" operator="equal">
      <formula>"Adjustment to Income/Expense/Rate Base:"</formula>
    </cfRule>
  </conditionalFormatting>
  <conditionalFormatting sqref="B1745">
    <cfRule type="cellIs" dxfId="112" priority="213" stopIfTrue="1" operator="equal">
      <formula>"Adjustment to Income/Expense/Rate Base:"</formula>
    </cfRule>
  </conditionalFormatting>
  <conditionalFormatting sqref="B1747">
    <cfRule type="cellIs" dxfId="111" priority="211" stopIfTrue="1" operator="equal">
      <formula>"Adjustment to Income/Expense/Rate Base:"</formula>
    </cfRule>
  </conditionalFormatting>
  <conditionalFormatting sqref="B1745">
    <cfRule type="cellIs" dxfId="110" priority="209" stopIfTrue="1" operator="equal">
      <formula>"Adjustment to Income/Expense/Rate Base:"</formula>
    </cfRule>
  </conditionalFormatting>
  <conditionalFormatting sqref="B1745">
    <cfRule type="cellIs" dxfId="109" priority="207" stopIfTrue="1" operator="equal">
      <formula>"Adjustment to Income/Expense/Rate Base:"</formula>
    </cfRule>
  </conditionalFormatting>
  <conditionalFormatting sqref="B1746">
    <cfRule type="cellIs" dxfId="108" priority="204" stopIfTrue="1" operator="equal">
      <formula>"Adjustment to Income/Expense/Rate Base:"</formula>
    </cfRule>
  </conditionalFormatting>
  <conditionalFormatting sqref="B1745">
    <cfRule type="cellIs" dxfId="107" priority="202" stopIfTrue="1" operator="equal">
      <formula>"Adjustment to Income/Expense/Rate Base:"</formula>
    </cfRule>
  </conditionalFormatting>
  <conditionalFormatting sqref="B1745">
    <cfRule type="cellIs" dxfId="106" priority="198" stopIfTrue="1" operator="equal">
      <formula>"Adjustment to Income/Expense/Rate Base:"</formula>
    </cfRule>
  </conditionalFormatting>
  <conditionalFormatting sqref="B1747">
    <cfRule type="cellIs" dxfId="105" priority="196" stopIfTrue="1" operator="equal">
      <formula>"Adjustment to Income/Expense/Rate Base:"</formula>
    </cfRule>
  </conditionalFormatting>
  <conditionalFormatting sqref="B1745">
    <cfRule type="cellIs" dxfId="104" priority="195" stopIfTrue="1" operator="equal">
      <formula>"Adjustment to Income/Expense/Rate Base:"</formula>
    </cfRule>
  </conditionalFormatting>
  <conditionalFormatting sqref="B1746">
    <cfRule type="cellIs" dxfId="103" priority="193" stopIfTrue="1" operator="equal">
      <formula>"Adjustment to Income/Expense/Rate Base:"</formula>
    </cfRule>
  </conditionalFormatting>
  <conditionalFormatting sqref="B1745">
    <cfRule type="cellIs" dxfId="102" priority="191" stopIfTrue="1" operator="equal">
      <formula>"Adjustment to Income/Expense/Rate Base:"</formula>
    </cfRule>
  </conditionalFormatting>
  <conditionalFormatting sqref="B1746">
    <cfRule type="cellIs" dxfId="101" priority="188" stopIfTrue="1" operator="equal">
      <formula>"Adjustment to Income/Expense/Rate Base:"</formula>
    </cfRule>
  </conditionalFormatting>
  <conditionalFormatting sqref="B1745">
    <cfRule type="cellIs" dxfId="100" priority="186" stopIfTrue="1" operator="equal">
      <formula>"Adjustment to Income/Expense/Rate Base:"</formula>
    </cfRule>
  </conditionalFormatting>
  <conditionalFormatting sqref="B1745">
    <cfRule type="cellIs" dxfId="99" priority="182" stopIfTrue="1" operator="equal">
      <formula>"Adjustment to Income/Expense/Rate Base:"</formula>
    </cfRule>
  </conditionalFormatting>
  <conditionalFormatting sqref="B1747">
    <cfRule type="cellIs" dxfId="98" priority="180" stopIfTrue="1" operator="equal">
      <formula>"Adjustment to Income/Expense/Rate Base:"</formula>
    </cfRule>
  </conditionalFormatting>
  <conditionalFormatting sqref="B1745">
    <cfRule type="cellIs" dxfId="97" priority="179" stopIfTrue="1" operator="equal">
      <formula>"Adjustment to Income/Expense/Rate Base:"</formula>
    </cfRule>
  </conditionalFormatting>
  <conditionalFormatting sqref="B1746">
    <cfRule type="cellIs" dxfId="96" priority="177" stopIfTrue="1" operator="equal">
      <formula>"Adjustment to Income/Expense/Rate Base:"</formula>
    </cfRule>
  </conditionalFormatting>
  <conditionalFormatting sqref="B1745">
    <cfRule type="cellIs" dxfId="95" priority="172" stopIfTrue="1" operator="equal">
      <formula>"Adjustment to Income/Expense/Rate Base:"</formula>
    </cfRule>
  </conditionalFormatting>
  <conditionalFormatting sqref="B1745">
    <cfRule type="cellIs" dxfId="94" priority="168" stopIfTrue="1" operator="equal">
      <formula>"Adjustment to Income/Expense/Rate Base:"</formula>
    </cfRule>
  </conditionalFormatting>
  <conditionalFormatting sqref="B1745">
    <cfRule type="cellIs" dxfId="93" priority="166" stopIfTrue="1" operator="equal">
      <formula>"Adjustment to Income/Expense/Rate Base:"</formula>
    </cfRule>
  </conditionalFormatting>
  <conditionalFormatting sqref="B1746">
    <cfRule type="cellIs" dxfId="92" priority="164" stopIfTrue="1" operator="equal">
      <formula>"Adjustment to Income/Expense/Rate Base:"</formula>
    </cfRule>
  </conditionalFormatting>
  <conditionalFormatting sqref="B1745">
    <cfRule type="cellIs" dxfId="91" priority="163" stopIfTrue="1" operator="equal">
      <formula>"Adjustment to Income/Expense/Rate Base:"</formula>
    </cfRule>
  </conditionalFormatting>
  <conditionalFormatting sqref="B1748">
    <cfRule type="cellIs" dxfId="90" priority="162" stopIfTrue="1" operator="equal">
      <formula>"Adjustment to Income/Expense/Rate Base:"</formula>
    </cfRule>
  </conditionalFormatting>
  <conditionalFormatting sqref="B1746">
    <cfRule type="cellIs" dxfId="89" priority="160" stopIfTrue="1" operator="equal">
      <formula>"Adjustment to Income/Expense/Rate Base:"</formula>
    </cfRule>
  </conditionalFormatting>
  <conditionalFormatting sqref="B1745">
    <cfRule type="cellIs" dxfId="88" priority="156" stopIfTrue="1" operator="equal">
      <formula>"Adjustment to Income/Expense/Rate Base:"</formula>
    </cfRule>
  </conditionalFormatting>
  <conditionalFormatting sqref="B1747">
    <cfRule type="cellIs" dxfId="87" priority="154" stopIfTrue="1" operator="equal">
      <formula>"Adjustment to Income/Expense/Rate Base:"</formula>
    </cfRule>
  </conditionalFormatting>
  <conditionalFormatting sqref="B1745">
    <cfRule type="cellIs" dxfId="86" priority="153" stopIfTrue="1" operator="equal">
      <formula>"Adjustment to Income/Expense/Rate Base:"</formula>
    </cfRule>
  </conditionalFormatting>
  <conditionalFormatting sqref="B1745">
    <cfRule type="cellIs" dxfId="85" priority="152" stopIfTrue="1" operator="equal">
      <formula>"Adjustment to Income/Expense/Rate Base:"</formula>
    </cfRule>
  </conditionalFormatting>
  <conditionalFormatting sqref="B1746">
    <cfRule type="cellIs" dxfId="84" priority="149" stopIfTrue="1" operator="equal">
      <formula>"Adjustment to Income/Expense/Rate Base:"</formula>
    </cfRule>
  </conditionalFormatting>
  <conditionalFormatting sqref="B1745">
    <cfRule type="cellIs" dxfId="83" priority="147" stopIfTrue="1" operator="equal">
      <formula>"Adjustment to Income/Expense/Rate Base:"</formula>
    </cfRule>
  </conditionalFormatting>
  <conditionalFormatting sqref="B1745">
    <cfRule type="cellIs" dxfId="82" priority="143" stopIfTrue="1" operator="equal">
      <formula>"Adjustment to Income/Expense/Rate Base:"</formula>
    </cfRule>
  </conditionalFormatting>
  <conditionalFormatting sqref="B1747">
    <cfRule type="cellIs" dxfId="81" priority="141" stopIfTrue="1" operator="equal">
      <formula>"Adjustment to Income/Expense/Rate Base:"</formula>
    </cfRule>
  </conditionalFormatting>
  <conditionalFormatting sqref="B1745">
    <cfRule type="cellIs" dxfId="80" priority="140" stopIfTrue="1" operator="equal">
      <formula>"Adjustment to Income/Expense/Rate Base:"</formula>
    </cfRule>
  </conditionalFormatting>
  <conditionalFormatting sqref="B1746">
    <cfRule type="cellIs" dxfId="79" priority="138" stopIfTrue="1" operator="equal">
      <formula>"Adjustment to Income/Expense/Rate Base:"</formula>
    </cfRule>
  </conditionalFormatting>
  <conditionalFormatting sqref="B1745">
    <cfRule type="cellIs" dxfId="78" priority="133" stopIfTrue="1" operator="equal">
      <formula>"Adjustment to Income/Expense/Rate Base:"</formula>
    </cfRule>
  </conditionalFormatting>
  <conditionalFormatting sqref="B1745">
    <cfRule type="cellIs" dxfId="77" priority="129" stopIfTrue="1" operator="equal">
      <formula>"Adjustment to Income/Expense/Rate Base:"</formula>
    </cfRule>
  </conditionalFormatting>
  <conditionalFormatting sqref="B1745">
    <cfRule type="cellIs" dxfId="76" priority="127" stopIfTrue="1" operator="equal">
      <formula>"Adjustment to Income/Expense/Rate Base:"</formula>
    </cfRule>
  </conditionalFormatting>
  <conditionalFormatting sqref="B1746">
    <cfRule type="cellIs" dxfId="75" priority="125" stopIfTrue="1" operator="equal">
      <formula>"Adjustment to Income/Expense/Rate Base:"</formula>
    </cfRule>
  </conditionalFormatting>
  <conditionalFormatting sqref="B1745">
    <cfRule type="cellIs" dxfId="74" priority="124" stopIfTrue="1" operator="equal">
      <formula>"Adjustment to Income/Expense/Rate Base:"</formula>
    </cfRule>
  </conditionalFormatting>
  <conditionalFormatting sqref="B1748">
    <cfRule type="cellIs" dxfId="73" priority="123" stopIfTrue="1" operator="equal">
      <formula>"Adjustment to Income/Expense/Rate Base:"</formula>
    </cfRule>
  </conditionalFormatting>
  <conditionalFormatting sqref="B1746">
    <cfRule type="cellIs" dxfId="72" priority="121" stopIfTrue="1" operator="equal">
      <formula>"Adjustment to Income/Expense/Rate Base:"</formula>
    </cfRule>
  </conditionalFormatting>
  <conditionalFormatting sqref="B1745">
    <cfRule type="cellIs" dxfId="71" priority="117" stopIfTrue="1" operator="equal">
      <formula>"Adjustment to Income/Expense/Rate Base:"</formula>
    </cfRule>
  </conditionalFormatting>
  <conditionalFormatting sqref="B1747">
    <cfRule type="cellIs" dxfId="70" priority="115" stopIfTrue="1" operator="equal">
      <formula>"Adjustment to Income/Expense/Rate Base:"</formula>
    </cfRule>
  </conditionalFormatting>
  <conditionalFormatting sqref="B1745">
    <cfRule type="cellIs" dxfId="69" priority="114" stopIfTrue="1" operator="equal">
      <formula>"Adjustment to Income/Expense/Rate Base:"</formula>
    </cfRule>
  </conditionalFormatting>
  <conditionalFormatting sqref="B1746">
    <cfRule type="cellIs" dxfId="68" priority="112" stopIfTrue="1" operator="equal">
      <formula>"Adjustment to Income/Expense/Rate Base:"</formula>
    </cfRule>
  </conditionalFormatting>
  <conditionalFormatting sqref="B1745">
    <cfRule type="cellIs" dxfId="67" priority="110" stopIfTrue="1" operator="equal">
      <formula>"Adjustment to Income/Expense/Rate Base:"</formula>
    </cfRule>
  </conditionalFormatting>
  <conditionalFormatting sqref="B1745">
    <cfRule type="cellIs" dxfId="66" priority="106" stopIfTrue="1" operator="equal">
      <formula>"Adjustment to Income/Expense/Rate Base:"</formula>
    </cfRule>
  </conditionalFormatting>
  <conditionalFormatting sqref="B1747">
    <cfRule type="cellIs" dxfId="65" priority="104" stopIfTrue="1" operator="equal">
      <formula>"Adjustment to Income/Expense/Rate Base:"</formula>
    </cfRule>
  </conditionalFormatting>
  <conditionalFormatting sqref="B1745">
    <cfRule type="cellIs" dxfId="64" priority="103" stopIfTrue="1" operator="equal">
      <formula>"Adjustment to Income/Expense/Rate Base:"</formula>
    </cfRule>
  </conditionalFormatting>
  <conditionalFormatting sqref="B1746">
    <cfRule type="cellIs" dxfId="63" priority="101" stopIfTrue="1" operator="equal">
      <formula>"Adjustment to Income/Expense/Rate Base:"</formula>
    </cfRule>
  </conditionalFormatting>
  <conditionalFormatting sqref="B1745">
    <cfRule type="cellIs" dxfId="62" priority="96" stopIfTrue="1" operator="equal">
      <formula>"Adjustment to Income/Expense/Rate Base:"</formula>
    </cfRule>
  </conditionalFormatting>
  <conditionalFormatting sqref="B1745">
    <cfRule type="cellIs" dxfId="61" priority="92" stopIfTrue="1" operator="equal">
      <formula>"Adjustment to Income/Expense/Rate Base:"</formula>
    </cfRule>
  </conditionalFormatting>
  <conditionalFormatting sqref="B1745">
    <cfRule type="cellIs" dxfId="60" priority="90" stopIfTrue="1" operator="equal">
      <formula>"Adjustment to Income/Expense/Rate Base:"</formula>
    </cfRule>
  </conditionalFormatting>
  <conditionalFormatting sqref="B1746">
    <cfRule type="cellIs" dxfId="59" priority="88" stopIfTrue="1" operator="equal">
      <formula>"Adjustment to Income/Expense/Rate Base:"</formula>
    </cfRule>
  </conditionalFormatting>
  <conditionalFormatting sqref="B1745">
    <cfRule type="cellIs" dxfId="58" priority="87" stopIfTrue="1" operator="equal">
      <formula>"Adjustment to Income/Expense/Rate Base:"</formula>
    </cfRule>
  </conditionalFormatting>
  <conditionalFormatting sqref="B1748">
    <cfRule type="cellIs" dxfId="57" priority="86" stopIfTrue="1" operator="equal">
      <formula>"Adjustment to Income/Expense/Rate Base:"</formula>
    </cfRule>
  </conditionalFormatting>
  <conditionalFormatting sqref="B1746">
    <cfRule type="cellIs" dxfId="56" priority="84" stopIfTrue="1" operator="equal">
      <formula>"Adjustment to Income/Expense/Rate Base:"</formula>
    </cfRule>
  </conditionalFormatting>
  <conditionalFormatting sqref="B1745">
    <cfRule type="cellIs" dxfId="55" priority="80" stopIfTrue="1" operator="equal">
      <formula>"Adjustment to Income/Expense/Rate Base:"</formula>
    </cfRule>
  </conditionalFormatting>
  <conditionalFormatting sqref="B1747">
    <cfRule type="cellIs" dxfId="54" priority="78" stopIfTrue="1" operator="equal">
      <formula>"Adjustment to Income/Expense/Rate Base:"</formula>
    </cfRule>
  </conditionalFormatting>
  <conditionalFormatting sqref="B1745">
    <cfRule type="cellIs" dxfId="53" priority="77" stopIfTrue="1" operator="equal">
      <formula>"Adjustment to Income/Expense/Rate Base:"</formula>
    </cfRule>
  </conditionalFormatting>
  <conditionalFormatting sqref="B1745">
    <cfRule type="cellIs" dxfId="52" priority="73" stopIfTrue="1" operator="equal">
      <formula>"Adjustment to Income/Expense/Rate Base:"</formula>
    </cfRule>
  </conditionalFormatting>
  <conditionalFormatting sqref="B1745">
    <cfRule type="cellIs" dxfId="51" priority="69" stopIfTrue="1" operator="equal">
      <formula>"Adjustment to Income/Expense/Rate Base:"</formula>
    </cfRule>
  </conditionalFormatting>
  <conditionalFormatting sqref="B1745">
    <cfRule type="cellIs" dxfId="50" priority="67" stopIfTrue="1" operator="equal">
      <formula>"Adjustment to Income/Expense/Rate Base:"</formula>
    </cfRule>
  </conditionalFormatting>
  <conditionalFormatting sqref="B1746">
    <cfRule type="cellIs" dxfId="49" priority="65" stopIfTrue="1" operator="equal">
      <formula>"Adjustment to Income/Expense/Rate Base:"</formula>
    </cfRule>
  </conditionalFormatting>
  <conditionalFormatting sqref="B1745">
    <cfRule type="cellIs" dxfId="48" priority="64" stopIfTrue="1" operator="equal">
      <formula>"Adjustment to Income/Expense/Rate Base:"</formula>
    </cfRule>
  </conditionalFormatting>
  <conditionalFormatting sqref="B1745">
    <cfRule type="cellIs" dxfId="47" priority="61" stopIfTrue="1" operator="equal">
      <formula>"Adjustment to Income/Expense/Rate Base:"</formula>
    </cfRule>
  </conditionalFormatting>
  <conditionalFormatting sqref="B1745">
    <cfRule type="cellIs" dxfId="46" priority="59" stopIfTrue="1" operator="equal">
      <formula>"Adjustment to Income/Expense/Rate Base:"</formula>
    </cfRule>
  </conditionalFormatting>
  <conditionalFormatting sqref="B1746">
    <cfRule type="cellIs" dxfId="45" priority="57" stopIfTrue="1" operator="equal">
      <formula>"Adjustment to Income/Expense/Rate Base:"</formula>
    </cfRule>
  </conditionalFormatting>
  <conditionalFormatting sqref="B1745">
    <cfRule type="cellIs" dxfId="44" priority="56" stopIfTrue="1" operator="equal">
      <formula>"Adjustment to Income/Expense/Rate Base:"</formula>
    </cfRule>
  </conditionalFormatting>
  <conditionalFormatting sqref="B1746">
    <cfRule type="cellIs" dxfId="43" priority="55" stopIfTrue="1" operator="equal">
      <formula>"Adjustment to Income/Expense/Rate Base:"</formula>
    </cfRule>
  </conditionalFormatting>
  <conditionalFormatting sqref="B1745">
    <cfRule type="cellIs" dxfId="42" priority="54" stopIfTrue="1" operator="equal">
      <formula>"Adjustment to Income/Expense/Rate Base:"</formula>
    </cfRule>
  </conditionalFormatting>
  <conditionalFormatting sqref="B1747">
    <cfRule type="cellIs" dxfId="41" priority="53" stopIfTrue="1" operator="equal">
      <formula>"Adjustment to Income/Expense/Rate Base:"</formula>
    </cfRule>
  </conditionalFormatting>
  <conditionalFormatting sqref="B1746">
    <cfRule type="cellIs" dxfId="40" priority="52" stopIfTrue="1" operator="equal">
      <formula>"Adjustment to Income/Expense/Rate Base:"</formula>
    </cfRule>
  </conditionalFormatting>
  <conditionalFormatting sqref="B1749">
    <cfRule type="cellIs" dxfId="39" priority="51" stopIfTrue="1" operator="equal">
      <formula>"Adjustment to Income/Expense/Rate Base:"</formula>
    </cfRule>
  </conditionalFormatting>
  <conditionalFormatting sqref="B1745">
    <cfRule type="cellIs" dxfId="38" priority="47" stopIfTrue="1" operator="equal">
      <formula>"Adjustment to Income/Expense/Rate Base:"</formula>
    </cfRule>
  </conditionalFormatting>
  <conditionalFormatting sqref="B1747">
    <cfRule type="cellIs" dxfId="37" priority="45" stopIfTrue="1" operator="equal">
      <formula>"Adjustment to Income/Expense/Rate Base:"</formula>
    </cfRule>
  </conditionalFormatting>
  <conditionalFormatting sqref="B1745">
    <cfRule type="cellIs" dxfId="36" priority="41" stopIfTrue="1" operator="equal">
      <formula>"Adjustment to Income/Expense/Rate Base:"</formula>
    </cfRule>
  </conditionalFormatting>
  <conditionalFormatting sqref="B1745">
    <cfRule type="cellIs" dxfId="35" priority="37" stopIfTrue="1" operator="equal">
      <formula>"Adjustment to Income/Expense/Rate Base:"</formula>
    </cfRule>
  </conditionalFormatting>
  <conditionalFormatting sqref="B1745">
    <cfRule type="cellIs" dxfId="34" priority="35" stopIfTrue="1" operator="equal">
      <formula>"Adjustment to Income/Expense/Rate Base:"</formula>
    </cfRule>
  </conditionalFormatting>
  <conditionalFormatting sqref="B1746">
    <cfRule type="cellIs" dxfId="33" priority="33" stopIfTrue="1" operator="equal">
      <formula>"Adjustment to Income/Expense/Rate Base:"</formula>
    </cfRule>
  </conditionalFormatting>
  <conditionalFormatting sqref="B1745">
    <cfRule type="cellIs" dxfId="32" priority="32" stopIfTrue="1" operator="equal">
      <formula>"Adjustment to Income/Expense/Rate Base:"</formula>
    </cfRule>
  </conditionalFormatting>
  <conditionalFormatting sqref="B1748">
    <cfRule type="cellIs" dxfId="31" priority="31" stopIfTrue="1" operator="equal">
      <formula>"Adjustment to Income/Expense/Rate Base:"</formula>
    </cfRule>
  </conditionalFormatting>
  <conditionalFormatting sqref="B1746">
    <cfRule type="cellIs" dxfId="30" priority="29" stopIfTrue="1" operator="equal">
      <formula>"Adjustment to Income/Expense/Rate Base:"</formula>
    </cfRule>
  </conditionalFormatting>
  <conditionalFormatting sqref="B1715">
    <cfRule type="cellIs" dxfId="29" priority="28" stopIfTrue="1" operator="equal">
      <formula>"Title"</formula>
    </cfRule>
  </conditionalFormatting>
  <conditionalFormatting sqref="B1717">
    <cfRule type="cellIs" dxfId="28" priority="27" stopIfTrue="1" operator="equal">
      <formula>"Title"</formula>
    </cfRule>
  </conditionalFormatting>
  <conditionalFormatting sqref="B1717">
    <cfRule type="cellIs" dxfId="27" priority="26" stopIfTrue="1" operator="equal">
      <formula>"Title"</formula>
    </cfRule>
  </conditionalFormatting>
  <conditionalFormatting sqref="B1721">
    <cfRule type="cellIs" dxfId="26" priority="25" stopIfTrue="1" operator="equal">
      <formula>"Title"</formula>
    </cfRule>
  </conditionalFormatting>
  <conditionalFormatting sqref="B1721">
    <cfRule type="cellIs" dxfId="25" priority="24" stopIfTrue="1" operator="equal">
      <formula>"Title"</formula>
    </cfRule>
  </conditionalFormatting>
  <conditionalFormatting sqref="B1652">
    <cfRule type="cellIs" dxfId="24" priority="19" stopIfTrue="1" operator="equal">
      <formula>"Title"</formula>
    </cfRule>
  </conditionalFormatting>
  <conditionalFormatting sqref="B1657">
    <cfRule type="cellIs" dxfId="23" priority="20" stopIfTrue="1" operator="equal">
      <formula>"Adjustment to Income/Expense/Rate Base:"</formula>
    </cfRule>
  </conditionalFormatting>
  <conditionalFormatting sqref="B1658">
    <cfRule type="cellIs" dxfId="22" priority="18" stopIfTrue="1" operator="equal">
      <formula>"Adjustment to Income/Expense/Rate Base:"</formula>
    </cfRule>
  </conditionalFormatting>
  <conditionalFormatting sqref="B1650">
    <cfRule type="cellIs" dxfId="21" priority="16" stopIfTrue="1" operator="equal">
      <formula>"Title"</formula>
    </cfRule>
  </conditionalFormatting>
  <conditionalFormatting sqref="B1655">
    <cfRule type="cellIs" dxfId="20" priority="17" stopIfTrue="1" operator="equal">
      <formula>"Adjustment to Income/Expense/Rate Base:"</formula>
    </cfRule>
  </conditionalFormatting>
  <conditionalFormatting sqref="B1656">
    <cfRule type="cellIs" dxfId="19" priority="15" stopIfTrue="1" operator="equal">
      <formula>"Adjustment to Income/Expense/Rate Base:"</formula>
    </cfRule>
  </conditionalFormatting>
  <conditionalFormatting sqref="B1650">
    <cfRule type="cellIs" dxfId="18" priority="13" stopIfTrue="1" operator="equal">
      <formula>"Title"</formula>
    </cfRule>
  </conditionalFormatting>
  <conditionalFormatting sqref="B1655">
    <cfRule type="cellIs" dxfId="17" priority="14" stopIfTrue="1" operator="equal">
      <formula>"Adjustment to Income/Expense/Rate Base:"</formula>
    </cfRule>
  </conditionalFormatting>
  <conditionalFormatting sqref="B1656">
    <cfRule type="cellIs" dxfId="16" priority="12" stopIfTrue="1" operator="equal">
      <formula>"Adjustment to Income/Expense/Rate Base:"</formula>
    </cfRule>
  </conditionalFormatting>
  <conditionalFormatting sqref="B1648">
    <cfRule type="cellIs" dxfId="15" priority="10" stopIfTrue="1" operator="equal">
      <formula>"Title"</formula>
    </cfRule>
  </conditionalFormatting>
  <conditionalFormatting sqref="B1653">
    <cfRule type="cellIs" dxfId="14" priority="11" stopIfTrue="1" operator="equal">
      <formula>"Adjustment to Income/Expense/Rate Base:"</formula>
    </cfRule>
  </conditionalFormatting>
  <conditionalFormatting sqref="B1654">
    <cfRule type="cellIs" dxfId="13" priority="9" stopIfTrue="1" operator="equal">
      <formula>"Adjustment to Income/Expense/Rate Base:"</formula>
    </cfRule>
  </conditionalFormatting>
  <conditionalFormatting sqref="B1655">
    <cfRule type="cellIs" dxfId="12" priority="8" stopIfTrue="1" operator="equal">
      <formula>"Adjustment to Income/Expense/Rate Base:"</formula>
    </cfRule>
  </conditionalFormatting>
  <conditionalFormatting sqref="B1656">
    <cfRule type="cellIs" dxfId="11" priority="7" stopIfTrue="1" operator="equal">
      <formula>"Adjustment to Income/Expense/Rate Base:"</formula>
    </cfRule>
  </conditionalFormatting>
  <conditionalFormatting sqref="B1653">
    <cfRule type="cellIs" dxfId="10" priority="6" stopIfTrue="1" operator="equal">
      <formula>"Adjustment to Income/Expense/Rate Base:"</formula>
    </cfRule>
  </conditionalFormatting>
  <conditionalFormatting sqref="B1654">
    <cfRule type="cellIs" dxfId="9" priority="5" stopIfTrue="1" operator="equal">
      <formula>"Adjustment to Income/Expense/Rate Base:"</formula>
    </cfRule>
  </conditionalFormatting>
  <conditionalFormatting sqref="B1653">
    <cfRule type="cellIs" dxfId="8" priority="4" stopIfTrue="1" operator="equal">
      <formula>"Adjustment to Income/Expense/Rate Base:"</formula>
    </cfRule>
  </conditionalFormatting>
  <conditionalFormatting sqref="B1654">
    <cfRule type="cellIs" dxfId="7" priority="3" stopIfTrue="1" operator="equal">
      <formula>"Adjustment to Income/Expense/Rate Base:"</formula>
    </cfRule>
  </conditionalFormatting>
  <conditionalFormatting sqref="B1651">
    <cfRule type="cellIs" dxfId="6" priority="2" stopIfTrue="1" operator="equal">
      <formula>"Adjustment to Income/Expense/Rate Base:"</formula>
    </cfRule>
  </conditionalFormatting>
  <conditionalFormatting sqref="B1652">
    <cfRule type="cellIs" dxfId="5" priority="1" stopIfTrue="1" operator="equal">
      <formula>"Adjustment to Income/Expense/Rate Base:"</formula>
    </cfRule>
  </conditionalFormatting>
  <dataValidations count="41">
    <dataValidation type="list" errorStyle="warning" allowBlank="1" showInputMessage="1" showErrorMessage="1" errorTitle="Factor" error="This factor is not included in the drop-down list. Is this the factor you want to use?" sqref="G366 G364 G370:G372">
      <formula1>$G$398:$G$476</formula1>
    </dataValidation>
    <dataValidation type="list" errorStyle="warning" allowBlank="1" showInputMessage="1" showErrorMessage="1" errorTitle="Factor" error="This factor is not included in the drop-down list. Is this the factor you want to use?" sqref="G361">
      <formula1>$G$390:$G$476</formula1>
    </dataValidation>
    <dataValidation type="list" errorStyle="warning" allowBlank="1" showInputMessage="1" showErrorMessage="1" errorTitle="Factor" error="This factor is not included in the drop-down list. Is this the factor you want to use?" sqref="G419:G425 G431:G432 G233">
      <formula1>$G$399:$G$476</formula1>
    </dataValidation>
    <dataValidation errorStyle="warning" allowBlank="1" showInputMessage="1" showErrorMessage="1" errorTitle="Factor" error="This factor is not included in the drop-down list. Is this the factor you want to use?" sqref="G849:G850 G645:G646"/>
    <dataValidation type="list" errorStyle="warning" allowBlank="1" showInputMessage="1" showErrorMessage="1" errorTitle="Factor" error="This factor is not included in the drop-down list. Is this the factor you want to use?" sqref="G418 G1650 G1642 G1646 G1654:G1664 G1846 H1406:H1416 H1371:H1381 G426:G430 G433:G441 G2000:G2003 G1370:H1370 G1042:G1044 G1038 H1399:H1404 G350 G1778:G1779 G82 G690 G1518:G1523 G894 G1184:G1194 G1446 G1106 G1242:G1247 G1314:G1319 G78:G79 G1166:G1167 G1172:G1173 G1178:G1179 G1438 G1442 G1450:G1460 G1102 G1110:G1115 G1098 G1238 G1234 G1306 G1302 G1310 G1514 G1510 G1506 G1982:G1984 G1989:G1990 G1995:G1998 G1030:G1032 G1034:G1035 G1578:G1579 G1582 G1574:G1576 G1586:G1589">
      <formula1>$G$413:$G$476</formula1>
    </dataValidation>
    <dataValidation type="list" errorStyle="warning" allowBlank="1" showInputMessage="1" showErrorMessage="1" errorTitle="FERC ACCOUNT" error="This FERC Account is not included in the drop-down list. Is this the account you want to use?" sqref="E519:E522 E503:E504 E515 E510:E512 D636 D839:D840 D831:D832">
      <formula1>#REF!</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826 E631:E641 E168:E170 E292 E831:E832 E575:E577 E553:E569 E359 E767:E771 E419:E420 E422:E443 E282:E283 E156:E162 E145 E847:E850 E839:E845 E498:E502 E643:E646 E351:E357 E758:E764 E285:E290 E369:E375 E377 E361 E364:E367 E704:E705 E486:E487 E1997:E1998 E245 E1860:E1861 E1914 E92:E93 E908:E909 E10:E51 E1515:E1516 E962:E976 E1181:E1182 E1447:E1448 E1107:E1108 F975 E1311:E1312 E1380:E1381 E1928:E1929 E217:E227 E230:E233 E1651:E1652">
      <formula1>"1, 2, 3"</formula1>
    </dataValidation>
    <dataValidation type="list" allowBlank="1" showInputMessage="1" showErrorMessage="1" errorTitle="Adjsutment Type Input Error" error="An invalid adjustment type was entered._x000a__x000a_Valid values are 1, 2, or 3." sqref="E827:E830 E146:E148 E628:E630 E622:E626 E488:E493 E691:E692 E1180 E1174 E1371:E1372 E1847:E1848 E485 E79:E80 E895:E896 E1168 E1915:E1916">
      <formula1>"1,2,3"</formula1>
    </dataValidation>
    <dataValidation type="list" allowBlank="1" showInputMessage="1" showErrorMessage="1" errorTitle="Account Input Error" error="The account number entered is not valid." sqref="D146:D152 D827:D830 D628:D630 D622:D626 D488:D493 D691:D692 D1712:D1714 D1174 D1180 D1847:D1848 D485 D79:D80 D895:D896 D1168 D1371:D1372 D1915:D1916 D1780:D1784">
      <formula1>ValidAccount</formula1>
    </dataValidation>
    <dataValidation type="list" errorStyle="warning" allowBlank="1" showInputMessage="1" showErrorMessage="1" errorTitle="Factor" error="This factor is not included in the drop-down list. Is this the factor you want to use?" sqref="G282:G283 G285 G287:G288 G292">
      <formula1>$G$383:$G$476</formula1>
    </dataValidation>
    <dataValidation type="list" errorStyle="warning" allowBlank="1" showInputMessage="1" showErrorMessage="1" errorTitle="Factor" error="This factor is not included in the drop-down list. Is this the factor you want to use?" sqref="G284 G286 G289:G290">
      <formula1>$G$397:$G$476</formula1>
    </dataValidation>
    <dataValidation type="list" errorStyle="warning" allowBlank="1" showInputMessage="1" showErrorMessage="1" errorTitle="Factor" error="This factor is not included in the drop-down list. Is this the factor you want to use?" sqref="G836:G837 G839:G840 G636">
      <formula1>$G$415:$G$476</formula1>
    </dataValidation>
    <dataValidation type="list" errorStyle="warning" allowBlank="1" showInputMessage="1" showErrorMessage="1" errorTitle="Factor" error="This factor is not included in the drop-down list. Is this the factor you want to use?" sqref="G145 G553">
      <formula1>$G$409:$G$476</formula1>
    </dataValidation>
    <dataValidation type="list" errorStyle="warning" allowBlank="1" showInputMessage="1" showErrorMessage="1" errorTitle="Factor" error="This factor is not included in the drop-down list. Is this the factor you want to use?" sqref="G162 G573 G559 G631 G569 G561:G563 G565:G566 G764 G157:G159 G760:G761 G767 G498">
      <formula1>$G$410:$G$476</formula1>
    </dataValidation>
    <dataValidation type="list" errorStyle="warning" allowBlank="1" showInputMessage="1" showErrorMessage="1" errorTitle="Factor" error="This factor is not included in the drop-down list. Is this the factor you want to use?" sqref="G705 G1651:G1652 G1107:G1108 G1381 G1861 G1929 G93 G909 G1311:G1312 G1515:G1516 G1181:G1182 G1447:G1448 G1731">
      <formula1>$G$405:$G$476</formula1>
    </dataValidation>
    <dataValidation type="list" errorStyle="warning" allowBlank="1" showInputMessage="1" showErrorMessage="1" errorTitle="Factor" error="This factor is not included in the drop-down list. Is this the factor you want to use?" sqref="G704 G908 G1380 G1860 G1928 G92 G1730">
      <formula1>$G$406:$G$476</formula1>
    </dataValidation>
    <dataValidation type="list" errorStyle="warning" allowBlank="1" showInputMessage="1" showErrorMessage="1" errorTitle="Factor" error="This factor is not included in the drop-down list. Is this the factor you want to use?" sqref="G240 G214 G217:G227 G230:G232 G238 G245">
      <formula1>$G$402:$G$476</formula1>
    </dataValidation>
    <dataValidation type="list" errorStyle="warning" allowBlank="1" showInputMessage="1" showErrorMessage="1" errorTitle="FERC ACCOUNT" error="This FERC Account is not included in the drop-down list. Is this the account you want to use?" sqref="D217:D227 E228:E229 D230:D233 D245">
      <formula1>$D$205:$D$340</formula1>
    </dataValidation>
    <dataValidation type="list" errorStyle="warning" allowBlank="1" showInputMessage="1" showErrorMessage="1" errorTitle="Factor" error="This factor is not included in the drop-down list. Is this the factor you want to use?" sqref="G1914">
      <formula1>$G$205:$G$230</formula1>
    </dataValidation>
    <dataValidation type="list" errorStyle="warning" allowBlank="1" showInputMessage="1" showErrorMessage="1" errorTitle="Factor" error="This factor is not included in the drop-down list. Is this the factor you want to use?" sqref="G962:G973">
      <formula1>$G$205:$G$218</formula1>
    </dataValidation>
    <dataValidation type="list" errorStyle="warning" allowBlank="1" showInputMessage="1" showErrorMessage="1" errorTitle="Factor" error="This factor is not included in the drop-down list. Is this the factor you want to use?" sqref="G976">
      <formula1>$G$205:$G$220</formula1>
    </dataValidation>
    <dataValidation type="list" errorStyle="warning" allowBlank="1" showInputMessage="1" showErrorMessage="1" errorTitle="FERC ACCOUNT" error="This FERC Account is not included in the drop-down list. Is this the account you want to use?" sqref="D631:D635 D486:D487 D498:D502 D767:D771 D758:D764 D554:D557 D559:D569 D826 D156:D162">
      <formula1>$D$410:$D$680</formula1>
    </dataValidation>
    <dataValidation type="list" errorStyle="warning" allowBlank="1" showInputMessage="1" showErrorMessage="1" errorTitle="FERC ACCOUNT" error="This FERC Account is not included in the drop-down list. Is this the account you want to use?" sqref="D34:D35 D44:D48 D10 D15:D18 D25:D27">
      <formula1>$D$205:$D$272</formula1>
    </dataValidation>
    <dataValidation type="list" errorStyle="warning" allowBlank="1" showInputMessage="1" showErrorMessage="1" errorTitle="FERC ACCOUNT" error="This FERC Account is not included in the drop-down list. Is this the account you want to use?" sqref="D690 D1710:D1711 D426:D430 D433:D443 D350 D1370 D418 D1778:D1779 D1846 D78 D894">
      <formula1>$D$413:$D$680</formula1>
    </dataValidation>
    <dataValidation type="list" errorStyle="warning" allowBlank="1" showInputMessage="1" showErrorMessage="1" errorTitle="FERC ACCOUNT" error="This FERC Account is not included in the drop-down list. Is this the account you want to use?" sqref="D705 D1651:D1652 D1311:D1312 D1381 D1861 D1929 D93 D909 D1998 D1515:D1516 D1181:D1182 D1799 D1447:D1448 D1107:D1108 D1731">
      <formula1>$D$405:$D$680</formula1>
    </dataValidation>
    <dataValidation type="list" errorStyle="warning" allowBlank="1" showInputMessage="1" showErrorMessage="1" errorTitle="FERC ACCOUNT" error="This FERC Account is not included in the drop-down list. Is this the account you want to use?" sqref="D704 D1798 D1380 D1860 D1928 D92 D908 D1997 D1730">
      <formula1>$D$406:$D$680</formula1>
    </dataValidation>
    <dataValidation type="list" errorStyle="warning" allowBlank="1" showInputMessage="1" showErrorMessage="1" errorTitle="FERC ACCOUNT" error="This FERC Account is not included in the drop-down list. Is this the account you want to use?" sqref="D637:D646 D841:D850">
      <formula1>$D$415:$D$680</formula1>
    </dataValidation>
    <dataValidation type="list" errorStyle="warning" allowBlank="1" showInputMessage="1" showErrorMessage="1" errorTitle="FERC ACCOUNT" error="This FERC Account is not included in the drop-down list. Is this the account you want to use?" sqref="D1914">
      <formula1>$D$411:$D$881</formula1>
    </dataValidation>
    <dataValidation type="list" errorStyle="warning" allowBlank="1" showInputMessage="1" showErrorMessage="1" errorTitle="FERC ACCOUNT" error="This FERC Account is not included in the drop-down list. Is this the account you want to use?" sqref="C972:C973">
      <formula1>$D$408:$D$803</formula1>
    </dataValidation>
    <dataValidation type="list" errorStyle="warning" allowBlank="1" showInputMessage="1" showErrorMessage="1" errorTitle="FERC ACCOUNT" error="This FERC Account is not included in the drop-down list. Is this the account you want to use?" sqref="D962:D971">
      <formula1>$D$399:$D$747</formula1>
    </dataValidation>
    <dataValidation type="list" errorStyle="warning" allowBlank="1" showInputMessage="1" showErrorMessage="1" errorTitle="FERC ACCOUNT" error="This FERC Account is not included in the drop-down list. Is this the account you want to use?" sqref="D975:D976">
      <formula1>$D$403:$D$747</formula1>
    </dataValidation>
    <dataValidation type="list" errorStyle="warning" allowBlank="1" showInputMessage="1" showErrorMessage="1" errorTitle="FERC ACCOUNT" error="This FERC Account is not included in the drop-down list. Is this the account you want to use?" sqref="D145 D553">
      <formula1>$D$409:$D$680</formula1>
    </dataValidation>
    <dataValidation type="list" errorStyle="warning" allowBlank="1" showInputMessage="1" showErrorMessage="1" errorTitle="FERC ACCOUNT" error="This FERC Account is not included in the drop-down list. Is this the account you want to use?" sqref="D168:D169 D575:D576">
      <formula1>$D$407:$D$680</formula1>
    </dataValidation>
    <dataValidation type="list" errorStyle="warning" allowBlank="1" showInputMessage="1" showErrorMessage="1" errorTitle="FERC ACCOUNT" error="This FERC Account is not included in the drop-down list. Is this the account you want to use?" sqref="D170 D577">
      <formula1>$D$408:$D$680</formula1>
    </dataValidation>
    <dataValidation type="list" errorStyle="warning" allowBlank="1" showInputMessage="1" showErrorMessage="1" errorTitle="FERC ACCOUNT" error="This FERC Account is not included in the drop-down list. Is this the account you want to use?" sqref="D558">
      <formula1>$D$411:$D$680</formula1>
    </dataValidation>
    <dataValidation type="list" errorStyle="warning" allowBlank="1" showInputMessage="1" showErrorMessage="1" errorTitle="FERC ACCOUNT" error="This FERC Account is not included in the drop-down list. Is this the account you want to use?" sqref="D351:D357 D359">
      <formula1>$D$391:$D$884</formula1>
    </dataValidation>
    <dataValidation type="list" errorStyle="warning" allowBlank="1" showInputMessage="1" showErrorMessage="1" errorTitle="FERC ACCOUNT" error="This FERC Account is not included in the drop-down list. Is this the account you want to use?" sqref="D364:D367 D377 D369:D375">
      <formula1>$D$398:$D$680</formula1>
    </dataValidation>
    <dataValidation type="list" errorStyle="warning" allowBlank="1" showInputMessage="1" showErrorMessage="1" errorTitle="FERC ACCOUNT" error="This FERC Account is not included in the drop-down list. Is this the account you want to use?" sqref="D361">
      <formula1>$D$390:$D$680</formula1>
    </dataValidation>
    <dataValidation type="list" errorStyle="warning" allowBlank="1" showInputMessage="1" showErrorMessage="1" errorTitle="FERC ACCOUNT" error="This FERC Account is not included in the drop-down list. Is this the account you want to use?" sqref="D431:D432 D419:D425">
      <formula1>$D$399:$D$680</formula1>
    </dataValidation>
    <dataValidation type="list" errorStyle="warning" allowBlank="1" showInputMessage="1" showErrorMessage="1" errorTitle="FERC ACCOUNT" error="This FERC Account is not included in the drop-down list. Is this the account you want to use?" sqref="D283">
      <formula1>$D$383:$D$680</formula1>
    </dataValidation>
    <dataValidation type="list" errorStyle="warning" allowBlank="1" showInputMessage="1" showErrorMessage="1" errorTitle="FERC ACCOUNT" error="This FERC Account is not included in the drop-down list. Is this the account you want to use?" sqref="D282 D284:D290 D292">
      <formula1>$D$397:$D$680</formula1>
    </dataValidation>
  </dataValidations>
  <pageMargins left="0.75" right="0" top="1" bottom="0.75" header="0.5" footer="0.5"/>
  <pageSetup scale="73" orientation="portrait" r:id="rId1"/>
  <headerFooter alignWithMargins="0"/>
  <rowBreaks count="48" manualBreakCount="48">
    <brk id="68" max="9" man="1"/>
    <brk id="136" max="9" man="1"/>
    <brk id="204" max="9" man="1"/>
    <brk id="272" max="9" man="1"/>
    <brk id="340" max="9" man="1"/>
    <brk id="408" max="9" man="1"/>
    <brk id="204" max="9" man="1"/>
    <brk id="272" max="9" man="1"/>
    <brk id="476" max="9" man="1"/>
    <brk id="544" max="9" man="1"/>
    <brk id="612" max="9" man="1"/>
    <brk id="680" max="9" man="1"/>
    <brk id="748" max="9" man="1"/>
    <brk id="476" max="9" man="1"/>
    <brk id="816" max="9" man="1"/>
    <brk id="136" max="9" man="1"/>
    <brk id="612" max="9" man="1"/>
    <brk id="680" max="9" man="1"/>
    <brk id="884" max="9" man="1"/>
    <brk id="952" max="9" man="1"/>
    <brk id="1020" max="9" man="1"/>
    <brk id="1088" max="9" man="1"/>
    <brk id="1156" max="9" man="1"/>
    <brk id="1224" max="9" man="1"/>
    <brk id="1292" max="9" man="1"/>
    <brk id="1360" max="9" man="1"/>
    <brk id="1428" max="9" man="1"/>
    <brk id="1496" max="9" man="1"/>
    <brk id="1564" max="9" man="1"/>
    <brk id="1632" max="9" man="1"/>
    <brk id="1700" max="9" man="1"/>
    <brk id="1768" max="9" man="1"/>
    <brk id="1836" max="9" man="1"/>
    <brk id="884" max="9" man="1"/>
    <brk id="952" max="9" man="1"/>
    <brk id="68" max="9" man="1"/>
    <brk id="884" max="9" man="1"/>
    <brk id="1020" max="9" man="1"/>
    <brk id="1088" max="9" man="1"/>
    <brk id="1156" max="9" man="1"/>
    <brk id="1428" max="9" man="1"/>
    <brk id="1088" max="9" man="1"/>
    <brk id="1224" max="9" man="1"/>
    <brk id="1292" max="9" man="1"/>
    <brk id="1496" max="9" man="1"/>
    <brk id="1564" max="9" man="1"/>
    <brk id="1904" max="9" man="1"/>
    <brk id="1972"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S112"/>
  <sheetViews>
    <sheetView zoomScale="70" zoomScaleNormal="70" workbookViewId="0">
      <pane ySplit="2" topLeftCell="A3" activePane="bottomLeft" state="frozen"/>
      <selection activeCell="D250" sqref="D250"/>
      <selection pane="bottomLeft" activeCell="T38" sqref="T37:T38"/>
    </sheetView>
  </sheetViews>
  <sheetFormatPr defaultRowHeight="12.75"/>
  <cols>
    <col min="1" max="1" width="45.28515625" style="3" bestFit="1" customWidth="1"/>
    <col min="2" max="2" width="19.7109375" style="49" customWidth="1"/>
    <col min="3" max="4" width="12.7109375" style="49" customWidth="1"/>
    <col min="5" max="5" width="14.7109375" style="49" bestFit="1" customWidth="1"/>
    <col min="6" max="12" width="12.7109375" style="49" customWidth="1"/>
    <col min="13" max="13" width="17" style="49" bestFit="1" customWidth="1"/>
    <col min="14" max="14" width="9.7109375" style="303" customWidth="1"/>
    <col min="15" max="16" width="9.140625" style="49"/>
    <col min="17" max="18" width="9.140625" style="3"/>
    <col min="19" max="20" width="12.5703125" style="3" bestFit="1" customWidth="1"/>
    <col min="21" max="16384" width="9.140625" style="3"/>
  </cols>
  <sheetData>
    <row r="1" spans="1:19">
      <c r="A1" s="42" t="s">
        <v>312</v>
      </c>
      <c r="B1" s="25" t="s">
        <v>504</v>
      </c>
      <c r="N1" s="303" t="s">
        <v>13</v>
      </c>
    </row>
    <row r="2" spans="1:19">
      <c r="A2" s="2" t="s">
        <v>14</v>
      </c>
      <c r="B2" s="304" t="s">
        <v>5</v>
      </c>
      <c r="C2" s="305" t="s">
        <v>15</v>
      </c>
      <c r="D2" s="305" t="s">
        <v>16</v>
      </c>
      <c r="E2" s="305" t="s">
        <v>17</v>
      </c>
      <c r="F2" s="305" t="s">
        <v>18</v>
      </c>
      <c r="G2" s="305" t="s">
        <v>19</v>
      </c>
      <c r="H2" s="305" t="s">
        <v>20</v>
      </c>
      <c r="I2" s="305" t="s">
        <v>21</v>
      </c>
      <c r="J2" s="305" t="s">
        <v>22</v>
      </c>
      <c r="K2" s="305" t="s">
        <v>23</v>
      </c>
      <c r="L2" s="305" t="s">
        <v>24</v>
      </c>
      <c r="M2" s="305" t="s">
        <v>25</v>
      </c>
      <c r="N2" s="306" t="s">
        <v>302</v>
      </c>
    </row>
    <row r="3" spans="1:19">
      <c r="A3" s="3" t="s">
        <v>26</v>
      </c>
      <c r="B3" s="49" t="s">
        <v>188</v>
      </c>
      <c r="C3" s="301">
        <v>1</v>
      </c>
      <c r="D3" s="301">
        <v>0</v>
      </c>
      <c r="E3" s="301">
        <v>0</v>
      </c>
      <c r="F3" s="301">
        <v>0</v>
      </c>
      <c r="G3" s="301">
        <v>0</v>
      </c>
      <c r="H3" s="301">
        <v>0</v>
      </c>
      <c r="I3" s="301">
        <v>0</v>
      </c>
      <c r="J3" s="301">
        <v>0</v>
      </c>
      <c r="K3" s="301">
        <v>0</v>
      </c>
      <c r="L3" s="301">
        <v>0</v>
      </c>
      <c r="M3" s="301"/>
      <c r="N3" s="303">
        <f>SUM(C3:M3)</f>
        <v>1</v>
      </c>
    </row>
    <row r="4" spans="1:19">
      <c r="A4" s="3" t="s">
        <v>26</v>
      </c>
      <c r="B4" s="112" t="s">
        <v>191</v>
      </c>
      <c r="C4" s="301">
        <v>0</v>
      </c>
      <c r="D4" s="301">
        <v>0</v>
      </c>
      <c r="E4" s="301">
        <v>0</v>
      </c>
      <c r="F4" s="301">
        <v>0</v>
      </c>
      <c r="G4" s="301">
        <v>0</v>
      </c>
      <c r="H4" s="301">
        <v>0</v>
      </c>
      <c r="I4" s="301">
        <v>1</v>
      </c>
      <c r="J4" s="301">
        <v>0</v>
      </c>
      <c r="K4" s="301">
        <v>0</v>
      </c>
      <c r="L4" s="301">
        <v>0</v>
      </c>
      <c r="M4" s="301"/>
      <c r="N4" s="303">
        <f t="shared" ref="N4:N68" si="0">SUM(C4:M4)</f>
        <v>1</v>
      </c>
      <c r="S4" s="5"/>
    </row>
    <row r="5" spans="1:19">
      <c r="A5" s="3" t="s">
        <v>26</v>
      </c>
      <c r="B5" s="49" t="s">
        <v>189</v>
      </c>
      <c r="C5" s="301">
        <v>0</v>
      </c>
      <c r="D5" s="301">
        <v>1</v>
      </c>
      <c r="E5" s="301">
        <v>0</v>
      </c>
      <c r="F5" s="301">
        <v>0</v>
      </c>
      <c r="G5" s="301">
        <v>0</v>
      </c>
      <c r="H5" s="301">
        <v>0</v>
      </c>
      <c r="I5" s="301">
        <v>0</v>
      </c>
      <c r="J5" s="301">
        <v>0</v>
      </c>
      <c r="K5" s="301">
        <v>0</v>
      </c>
      <c r="L5" s="301">
        <v>0</v>
      </c>
      <c r="M5" s="301"/>
      <c r="N5" s="303">
        <f t="shared" si="0"/>
        <v>1</v>
      </c>
    </row>
    <row r="6" spans="1:19">
      <c r="A6" s="3" t="s">
        <v>26</v>
      </c>
      <c r="B6" s="49" t="s">
        <v>190</v>
      </c>
      <c r="C6" s="301">
        <v>0</v>
      </c>
      <c r="D6" s="301">
        <v>0</v>
      </c>
      <c r="E6" s="301">
        <v>1</v>
      </c>
      <c r="F6" s="301">
        <v>0</v>
      </c>
      <c r="G6" s="301">
        <v>0</v>
      </c>
      <c r="H6" s="301">
        <v>0</v>
      </c>
      <c r="I6" s="301">
        <v>0</v>
      </c>
      <c r="J6" s="301">
        <v>0</v>
      </c>
      <c r="K6" s="301">
        <v>0</v>
      </c>
      <c r="L6" s="301">
        <v>0</v>
      </c>
      <c r="M6" s="301"/>
      <c r="N6" s="303">
        <f t="shared" si="0"/>
        <v>1</v>
      </c>
    </row>
    <row r="7" spans="1:19">
      <c r="A7" s="3" t="s">
        <v>26</v>
      </c>
      <c r="B7" s="49" t="s">
        <v>304</v>
      </c>
      <c r="C7" s="301">
        <v>0</v>
      </c>
      <c r="D7" s="301">
        <v>0</v>
      </c>
      <c r="E7" s="301">
        <v>0</v>
      </c>
      <c r="F7" s="301">
        <v>1</v>
      </c>
      <c r="G7" s="301">
        <v>0</v>
      </c>
      <c r="H7" s="301">
        <v>0</v>
      </c>
      <c r="I7" s="301">
        <v>0</v>
      </c>
      <c r="J7" s="301">
        <v>0</v>
      </c>
      <c r="K7" s="301">
        <v>0</v>
      </c>
      <c r="L7" s="301">
        <v>0</v>
      </c>
      <c r="M7" s="301"/>
      <c r="N7" s="303">
        <f t="shared" si="0"/>
        <v>1</v>
      </c>
    </row>
    <row r="8" spans="1:19">
      <c r="A8" s="3" t="s">
        <v>26</v>
      </c>
      <c r="B8" s="49" t="s">
        <v>196</v>
      </c>
      <c r="C8" s="301">
        <v>0</v>
      </c>
      <c r="D8" s="301">
        <v>0</v>
      </c>
      <c r="E8" s="301">
        <v>0</v>
      </c>
      <c r="F8" s="301">
        <v>0</v>
      </c>
      <c r="G8" s="301">
        <v>0</v>
      </c>
      <c r="H8" s="301">
        <v>0</v>
      </c>
      <c r="I8" s="301">
        <v>0</v>
      </c>
      <c r="J8" s="301">
        <v>1</v>
      </c>
      <c r="K8" s="301">
        <v>0</v>
      </c>
      <c r="L8" s="301">
        <v>0</v>
      </c>
      <c r="M8" s="301"/>
      <c r="N8" s="303">
        <f t="shared" si="0"/>
        <v>1</v>
      </c>
    </row>
    <row r="9" spans="1:19">
      <c r="A9" s="3" t="s">
        <v>26</v>
      </c>
      <c r="B9" s="49" t="s">
        <v>135</v>
      </c>
      <c r="C9" s="301">
        <v>0</v>
      </c>
      <c r="D9" s="301">
        <v>0</v>
      </c>
      <c r="E9" s="301">
        <v>0</v>
      </c>
      <c r="F9" s="301">
        <v>0</v>
      </c>
      <c r="G9" s="301">
        <v>1</v>
      </c>
      <c r="H9" s="301">
        <v>0</v>
      </c>
      <c r="I9" s="301">
        <v>0</v>
      </c>
      <c r="J9" s="301">
        <v>0</v>
      </c>
      <c r="K9" s="301">
        <v>0</v>
      </c>
      <c r="L9" s="301">
        <v>0</v>
      </c>
      <c r="M9" s="301"/>
      <c r="N9" s="303">
        <f t="shared" si="0"/>
        <v>1</v>
      </c>
    </row>
    <row r="10" spans="1:19">
      <c r="A10" s="3" t="s">
        <v>26</v>
      </c>
      <c r="B10" s="49" t="s">
        <v>295</v>
      </c>
      <c r="C10" s="301">
        <v>0</v>
      </c>
      <c r="D10" s="301">
        <v>0</v>
      </c>
      <c r="E10" s="301">
        <v>0</v>
      </c>
      <c r="F10" s="301">
        <v>0</v>
      </c>
      <c r="G10" s="301">
        <v>1</v>
      </c>
      <c r="H10" s="301">
        <v>0</v>
      </c>
      <c r="I10" s="301">
        <v>0</v>
      </c>
      <c r="J10" s="301">
        <v>0</v>
      </c>
      <c r="K10" s="301">
        <v>0</v>
      </c>
      <c r="L10" s="301">
        <v>0</v>
      </c>
      <c r="M10" s="301"/>
      <c r="N10" s="303">
        <f>SUM(C10:M10)</f>
        <v>1</v>
      </c>
    </row>
    <row r="11" spans="1:19">
      <c r="A11" s="3" t="s">
        <v>26</v>
      </c>
      <c r="B11" s="49" t="s">
        <v>185</v>
      </c>
      <c r="C11" s="301">
        <v>0</v>
      </c>
      <c r="D11" s="301">
        <v>0</v>
      </c>
      <c r="E11" s="301">
        <v>0</v>
      </c>
      <c r="F11" s="301">
        <v>0</v>
      </c>
      <c r="G11" s="301">
        <v>1</v>
      </c>
      <c r="H11" s="301">
        <v>0</v>
      </c>
      <c r="I11" s="301">
        <v>0</v>
      </c>
      <c r="J11" s="301">
        <v>0</v>
      </c>
      <c r="K11" s="301">
        <v>0</v>
      </c>
      <c r="L11" s="301">
        <v>0</v>
      </c>
      <c r="M11" s="301"/>
      <c r="N11" s="303">
        <f>SUM(C11:M11)</f>
        <v>1</v>
      </c>
    </row>
    <row r="12" spans="1:19">
      <c r="A12" s="3" t="s">
        <v>26</v>
      </c>
      <c r="B12" s="49" t="s">
        <v>187</v>
      </c>
      <c r="C12" s="301">
        <v>0</v>
      </c>
      <c r="D12" s="301">
        <v>0</v>
      </c>
      <c r="E12" s="301">
        <v>0</v>
      </c>
      <c r="F12" s="301">
        <v>0</v>
      </c>
      <c r="G12" s="301">
        <v>0</v>
      </c>
      <c r="H12" s="301">
        <v>1</v>
      </c>
      <c r="I12" s="301">
        <v>0</v>
      </c>
      <c r="J12" s="301">
        <v>0</v>
      </c>
      <c r="K12" s="301">
        <v>0</v>
      </c>
      <c r="L12" s="301">
        <v>0</v>
      </c>
      <c r="M12" s="301"/>
      <c r="N12" s="303">
        <f t="shared" si="0"/>
        <v>1</v>
      </c>
    </row>
    <row r="13" spans="1:19">
      <c r="A13" s="3" t="s">
        <v>26</v>
      </c>
      <c r="B13" s="49" t="s">
        <v>198</v>
      </c>
      <c r="C13" s="301">
        <v>0</v>
      </c>
      <c r="D13" s="301">
        <v>0</v>
      </c>
      <c r="E13" s="301">
        <v>0</v>
      </c>
      <c r="F13" s="301">
        <v>0</v>
      </c>
      <c r="G13" s="301">
        <v>0</v>
      </c>
      <c r="H13" s="301">
        <v>0</v>
      </c>
      <c r="I13" s="301">
        <v>0</v>
      </c>
      <c r="J13" s="301">
        <v>0</v>
      </c>
      <c r="K13" s="301">
        <v>1</v>
      </c>
      <c r="L13" s="301">
        <v>0</v>
      </c>
      <c r="N13" s="303">
        <f t="shared" si="0"/>
        <v>1</v>
      </c>
    </row>
    <row r="14" spans="1:19">
      <c r="A14" s="3" t="s">
        <v>26</v>
      </c>
      <c r="B14" s="49" t="s">
        <v>24</v>
      </c>
      <c r="C14" s="301">
        <v>0</v>
      </c>
      <c r="D14" s="301">
        <v>0</v>
      </c>
      <c r="E14" s="301">
        <v>0</v>
      </c>
      <c r="F14" s="301">
        <v>0</v>
      </c>
      <c r="G14" s="301">
        <v>0</v>
      </c>
      <c r="H14" s="301">
        <v>0</v>
      </c>
      <c r="I14" s="301">
        <v>0</v>
      </c>
      <c r="J14" s="301">
        <v>0</v>
      </c>
      <c r="K14" s="301">
        <v>0</v>
      </c>
      <c r="L14" s="301">
        <v>1</v>
      </c>
      <c r="N14" s="303">
        <f t="shared" si="0"/>
        <v>1</v>
      </c>
    </row>
    <row r="15" spans="1:19">
      <c r="A15" s="3" t="s">
        <v>27</v>
      </c>
      <c r="B15" s="49" t="s">
        <v>28</v>
      </c>
      <c r="C15" s="212">
        <v>1.5704583932766605E-2</v>
      </c>
      <c r="D15" s="212">
        <v>0.26021982070300487</v>
      </c>
      <c r="E15" s="212">
        <v>7.8572543203026896E-2</v>
      </c>
      <c r="F15" s="212">
        <v>0</v>
      </c>
      <c r="G15" s="212">
        <v>0.12587980235043225</v>
      </c>
      <c r="H15" s="212">
        <v>0.4262831716003761</v>
      </c>
      <c r="I15" s="212">
        <v>5.5751124251933674E-2</v>
      </c>
      <c r="J15" s="212">
        <v>3.3786178850105764E-2</v>
      </c>
      <c r="K15" s="212">
        <v>3.80277510835392E-3</v>
      </c>
      <c r="L15" s="212"/>
      <c r="N15" s="303">
        <f t="shared" si="0"/>
        <v>1.0000000000000002</v>
      </c>
    </row>
    <row r="16" spans="1:19">
      <c r="A16" s="3" t="s">
        <v>29</v>
      </c>
      <c r="B16" s="49" t="s">
        <v>30</v>
      </c>
      <c r="C16" s="212">
        <v>1.5704583932766605E-2</v>
      </c>
      <c r="D16" s="212">
        <v>0.26021982070300487</v>
      </c>
      <c r="E16" s="212">
        <v>7.8572543203026896E-2</v>
      </c>
      <c r="F16" s="212">
        <v>0</v>
      </c>
      <c r="G16" s="212">
        <v>0.12587980235043225</v>
      </c>
      <c r="H16" s="212">
        <v>0.4262831716003761</v>
      </c>
      <c r="I16" s="212">
        <v>5.5751124251933674E-2</v>
      </c>
      <c r="J16" s="212">
        <v>3.3786178850105764E-2</v>
      </c>
      <c r="K16" s="212">
        <v>3.80277510835392E-3</v>
      </c>
      <c r="N16" s="303">
        <f t="shared" si="0"/>
        <v>1.0000000000000002</v>
      </c>
    </row>
    <row r="17" spans="1:14">
      <c r="A17" s="3" t="s">
        <v>31</v>
      </c>
      <c r="B17" s="49" t="s">
        <v>32</v>
      </c>
      <c r="C17" s="212">
        <v>1.5704583932766605E-2</v>
      </c>
      <c r="D17" s="212">
        <v>0.26021982070300487</v>
      </c>
      <c r="E17" s="212">
        <v>7.8572543203026896E-2</v>
      </c>
      <c r="F17" s="212">
        <v>0</v>
      </c>
      <c r="G17" s="212">
        <v>0.12587980235043225</v>
      </c>
      <c r="H17" s="212">
        <v>0.4262831716003761</v>
      </c>
      <c r="I17" s="212">
        <v>5.5751124251933674E-2</v>
      </c>
      <c r="J17" s="212">
        <v>3.3786178850105764E-2</v>
      </c>
      <c r="K17" s="212">
        <v>3.80277510835392E-3</v>
      </c>
      <c r="N17" s="303">
        <f t="shared" si="0"/>
        <v>1.0000000000000002</v>
      </c>
    </row>
    <row r="18" spans="1:14">
      <c r="A18" s="3" t="s">
        <v>33</v>
      </c>
      <c r="B18" s="49" t="s">
        <v>34</v>
      </c>
      <c r="C18" s="212">
        <v>3.2692223190610777E-2</v>
      </c>
      <c r="D18" s="212">
        <v>0.54169944861090535</v>
      </c>
      <c r="E18" s="212">
        <v>0.16356441724557963</v>
      </c>
      <c r="F18" s="212">
        <v>0</v>
      </c>
      <c r="G18" s="212">
        <v>0.26204391095290419</v>
      </c>
      <c r="H18" s="212">
        <v>0</v>
      </c>
      <c r="I18" s="212">
        <v>0</v>
      </c>
      <c r="J18" s="212">
        <v>0</v>
      </c>
      <c r="K18" s="212">
        <v>0</v>
      </c>
      <c r="N18" s="303">
        <f t="shared" si="0"/>
        <v>1</v>
      </c>
    </row>
    <row r="19" spans="1:14">
      <c r="A19" s="3" t="s">
        <v>35</v>
      </c>
      <c r="B19" s="49" t="s">
        <v>36</v>
      </c>
      <c r="C19" s="212">
        <v>0</v>
      </c>
      <c r="D19" s="212">
        <v>0</v>
      </c>
      <c r="E19" s="212">
        <v>0</v>
      </c>
      <c r="F19" s="212">
        <v>0</v>
      </c>
      <c r="G19" s="212">
        <v>0</v>
      </c>
      <c r="H19" s="212">
        <v>0.82036970392609476</v>
      </c>
      <c r="I19" s="212">
        <v>0.10729143523165388</v>
      </c>
      <c r="J19" s="212">
        <v>6.5020529513276457E-2</v>
      </c>
      <c r="K19" s="212">
        <v>7.3183313289749289E-3</v>
      </c>
      <c r="N19" s="303">
        <f t="shared" si="0"/>
        <v>1</v>
      </c>
    </row>
    <row r="20" spans="1:14">
      <c r="A20" s="3" t="s">
        <v>37</v>
      </c>
      <c r="B20" s="49" t="s">
        <v>38</v>
      </c>
      <c r="C20" s="212">
        <v>1.595785767393304E-2</v>
      </c>
      <c r="D20" s="212">
        <v>0.26436701978580412</v>
      </c>
      <c r="E20" s="212">
        <v>7.986194644168948E-2</v>
      </c>
      <c r="F20" s="212">
        <v>0</v>
      </c>
      <c r="G20" s="212">
        <v>0.12203336514853463</v>
      </c>
      <c r="H20" s="212">
        <v>0.42847181989253352</v>
      </c>
      <c r="I20" s="212">
        <v>5.3415337816364906E-2</v>
      </c>
      <c r="J20" s="212">
        <v>3.212426370592282E-2</v>
      </c>
      <c r="K20" s="212">
        <v>3.7683895352175253E-3</v>
      </c>
      <c r="N20" s="303">
        <f t="shared" si="0"/>
        <v>1</v>
      </c>
    </row>
    <row r="21" spans="1:14">
      <c r="A21" s="3" t="s">
        <v>39</v>
      </c>
      <c r="B21" s="49" t="s">
        <v>9</v>
      </c>
      <c r="C21" s="212">
        <v>1.49447627092673E-2</v>
      </c>
      <c r="D21" s="212">
        <v>0.24777822345460704</v>
      </c>
      <c r="E21" s="212">
        <v>7.4704333487039171E-2</v>
      </c>
      <c r="F21" s="212">
        <v>0</v>
      </c>
      <c r="G21" s="212">
        <v>0.13741911395612513</v>
      </c>
      <c r="H21" s="212">
        <v>0.41971722672390366</v>
      </c>
      <c r="I21" s="212">
        <v>6.2758483558639971E-2</v>
      </c>
      <c r="J21" s="212">
        <v>3.877192428265458E-2</v>
      </c>
      <c r="K21" s="212">
        <v>3.9059318277631034E-3</v>
      </c>
      <c r="N21" s="303">
        <f t="shared" si="0"/>
        <v>1</v>
      </c>
    </row>
    <row r="22" spans="1:14">
      <c r="A22" s="3" t="s">
        <v>40</v>
      </c>
      <c r="B22" s="49" t="s">
        <v>41</v>
      </c>
      <c r="C22" s="212">
        <v>1.49447627092673E-2</v>
      </c>
      <c r="D22" s="212">
        <v>0.24777822345460704</v>
      </c>
      <c r="E22" s="212">
        <v>7.4704333487039171E-2</v>
      </c>
      <c r="F22" s="212">
        <v>0</v>
      </c>
      <c r="G22" s="212">
        <v>0.13741911395612513</v>
      </c>
      <c r="H22" s="212">
        <v>0.41971722672390366</v>
      </c>
      <c r="I22" s="212">
        <v>6.2758483558639971E-2</v>
      </c>
      <c r="J22" s="212">
        <v>3.877192428265458E-2</v>
      </c>
      <c r="K22" s="212">
        <v>3.9059318277631034E-3</v>
      </c>
      <c r="N22" s="303">
        <f t="shared" si="0"/>
        <v>1</v>
      </c>
    </row>
    <row r="23" spans="1:14">
      <c r="A23" s="3" t="s">
        <v>42</v>
      </c>
      <c r="B23" s="49" t="s">
        <v>43</v>
      </c>
      <c r="C23" s="212">
        <v>1.49447627092673E-2</v>
      </c>
      <c r="D23" s="212">
        <v>0.24777822345460704</v>
      </c>
      <c r="E23" s="212">
        <v>7.4704333487039171E-2</v>
      </c>
      <c r="F23" s="212">
        <v>0</v>
      </c>
      <c r="G23" s="212">
        <v>0.13741911395612513</v>
      </c>
      <c r="H23" s="212">
        <v>0.41971722672390366</v>
      </c>
      <c r="I23" s="212">
        <v>6.2758483558639971E-2</v>
      </c>
      <c r="J23" s="212">
        <v>3.877192428265458E-2</v>
      </c>
      <c r="K23" s="212">
        <v>3.9059318277631034E-3</v>
      </c>
      <c r="N23" s="303">
        <f t="shared" si="0"/>
        <v>1</v>
      </c>
    </row>
    <row r="24" spans="1:14">
      <c r="A24" s="3" t="s">
        <v>44</v>
      </c>
      <c r="B24" s="49" t="s">
        <v>45</v>
      </c>
      <c r="C24" s="212">
        <v>3.1472833428996344E-2</v>
      </c>
      <c r="D24" s="212">
        <v>0.52180706417531397</v>
      </c>
      <c r="E24" s="212">
        <v>0.15732314323089364</v>
      </c>
      <c r="F24" s="212">
        <v>0</v>
      </c>
      <c r="G24" s="212">
        <v>0.28939695916479585</v>
      </c>
      <c r="H24" s="212">
        <v>0</v>
      </c>
      <c r="I24" s="212">
        <v>0</v>
      </c>
      <c r="J24" s="212">
        <v>0</v>
      </c>
      <c r="K24" s="212">
        <v>0</v>
      </c>
      <c r="N24" s="303">
        <f t="shared" si="0"/>
        <v>0.99999999999999978</v>
      </c>
    </row>
    <row r="25" spans="1:14">
      <c r="A25" s="3" t="s">
        <v>46</v>
      </c>
      <c r="B25" s="49" t="s">
        <v>47</v>
      </c>
      <c r="C25" s="212">
        <v>0</v>
      </c>
      <c r="D25" s="212">
        <v>0</v>
      </c>
      <c r="E25" s="212">
        <v>0</v>
      </c>
      <c r="F25" s="212">
        <v>0</v>
      </c>
      <c r="G25" s="212">
        <v>0</v>
      </c>
      <c r="H25" s="212">
        <v>0.7992276042353641</v>
      </c>
      <c r="I25" s="212">
        <v>0.11950501258079456</v>
      </c>
      <c r="J25" s="212">
        <v>7.382968861653387E-2</v>
      </c>
      <c r="K25" s="212">
        <v>7.4376945673075316E-3</v>
      </c>
      <c r="N25" s="303">
        <f t="shared" si="0"/>
        <v>1</v>
      </c>
    </row>
    <row r="26" spans="1:14">
      <c r="A26" s="3" t="s">
        <v>48</v>
      </c>
      <c r="B26" s="49" t="s">
        <v>49</v>
      </c>
      <c r="C26" s="212">
        <v>2.2205174284840503E-2</v>
      </c>
      <c r="D26" s="212">
        <v>0.27217614662194384</v>
      </c>
      <c r="E26" s="212">
        <v>7.677702979615697E-2</v>
      </c>
      <c r="F26" s="212">
        <v>0</v>
      </c>
      <c r="G26" s="212">
        <v>0.11682063657108406</v>
      </c>
      <c r="H26" s="212">
        <v>0.42474154366522493</v>
      </c>
      <c r="I26" s="212">
        <v>5.5038617936534751E-2</v>
      </c>
      <c r="J26" s="212">
        <v>2.9480922335544644E-2</v>
      </c>
      <c r="K26" s="212">
        <v>2.7599287886702528E-3</v>
      </c>
      <c r="L26" s="294"/>
      <c r="M26" s="302"/>
      <c r="N26" s="303">
        <f t="shared" si="0"/>
        <v>1</v>
      </c>
    </row>
    <row r="27" spans="1:14">
      <c r="A27" s="3" t="s">
        <v>50</v>
      </c>
      <c r="B27" s="49" t="s">
        <v>51</v>
      </c>
      <c r="C27" s="212">
        <v>2.2205174284840503E-2</v>
      </c>
      <c r="D27" s="212">
        <v>0.27217614662194384</v>
      </c>
      <c r="E27" s="212">
        <v>7.677702979615697E-2</v>
      </c>
      <c r="F27" s="212">
        <v>0</v>
      </c>
      <c r="G27" s="212">
        <v>0.11682063657108406</v>
      </c>
      <c r="H27" s="212">
        <v>0.42474154366522493</v>
      </c>
      <c r="I27" s="212">
        <v>5.5038617936534751E-2</v>
      </c>
      <c r="J27" s="212">
        <v>2.9480922335544644E-2</v>
      </c>
      <c r="K27" s="212">
        <v>2.7599287886702528E-3</v>
      </c>
      <c r="N27" s="303">
        <f t="shared" si="0"/>
        <v>1</v>
      </c>
    </row>
    <row r="28" spans="1:14">
      <c r="A28" s="3" t="s">
        <v>52</v>
      </c>
      <c r="B28" s="49" t="s">
        <v>53</v>
      </c>
      <c r="C28" s="212">
        <v>2.2205174284840503E-2</v>
      </c>
      <c r="D28" s="212">
        <v>0.27217614662194384</v>
      </c>
      <c r="E28" s="212">
        <v>7.677702979615697E-2</v>
      </c>
      <c r="F28" s="212">
        <v>0</v>
      </c>
      <c r="G28" s="212">
        <v>0.11682063657108406</v>
      </c>
      <c r="H28" s="212">
        <v>0.42474154366522493</v>
      </c>
      <c r="I28" s="212">
        <v>5.5038617936534751E-2</v>
      </c>
      <c r="J28" s="212">
        <v>2.9480922335544644E-2</v>
      </c>
      <c r="K28" s="212">
        <v>2.7599287886702528E-3</v>
      </c>
      <c r="N28" s="303">
        <f t="shared" si="0"/>
        <v>1</v>
      </c>
    </row>
    <row r="29" spans="1:14">
      <c r="A29" s="3" t="s">
        <v>54</v>
      </c>
      <c r="B29" s="49" t="s">
        <v>55</v>
      </c>
      <c r="C29" s="212">
        <v>0</v>
      </c>
      <c r="D29" s="212">
        <v>0</v>
      </c>
      <c r="E29" s="212">
        <v>0</v>
      </c>
      <c r="F29" s="212">
        <v>0</v>
      </c>
      <c r="G29" s="212">
        <v>0</v>
      </c>
      <c r="H29" s="212">
        <v>0</v>
      </c>
      <c r="I29" s="212">
        <v>0</v>
      </c>
      <c r="J29" s="212">
        <v>0</v>
      </c>
      <c r="K29" s="212">
        <v>0</v>
      </c>
      <c r="N29" s="303">
        <f t="shared" si="0"/>
        <v>0</v>
      </c>
    </row>
    <row r="30" spans="1:14">
      <c r="A30" s="3" t="s">
        <v>308</v>
      </c>
      <c r="B30" s="49" t="s">
        <v>56</v>
      </c>
      <c r="C30" s="212">
        <v>0</v>
      </c>
      <c r="D30" s="212">
        <v>0</v>
      </c>
      <c r="E30" s="212">
        <v>0</v>
      </c>
      <c r="F30" s="212">
        <v>0</v>
      </c>
      <c r="G30" s="212">
        <v>0</v>
      </c>
      <c r="H30" s="212">
        <v>0</v>
      </c>
      <c r="I30" s="212">
        <v>0</v>
      </c>
      <c r="J30" s="212">
        <v>0</v>
      </c>
      <c r="K30" s="212">
        <v>0</v>
      </c>
      <c r="N30" s="303">
        <f t="shared" si="0"/>
        <v>0</v>
      </c>
    </row>
    <row r="31" spans="1:14">
      <c r="A31" s="3" t="s">
        <v>57</v>
      </c>
      <c r="B31" s="49" t="s">
        <v>58</v>
      </c>
      <c r="C31" s="212">
        <v>2.220517428484051E-2</v>
      </c>
      <c r="D31" s="212">
        <v>0.27217614662194389</v>
      </c>
      <c r="E31" s="212">
        <v>7.6777029796156998E-2</v>
      </c>
      <c r="F31" s="212">
        <v>0</v>
      </c>
      <c r="G31" s="212">
        <v>0.11682063657108407</v>
      </c>
      <c r="H31" s="212">
        <v>0.42474154366522504</v>
      </c>
      <c r="I31" s="212">
        <v>5.5038617936534757E-2</v>
      </c>
      <c r="J31" s="212">
        <v>2.9480922335544647E-2</v>
      </c>
      <c r="K31" s="212">
        <v>2.7599287886702533E-3</v>
      </c>
      <c r="N31" s="303">
        <f t="shared" si="0"/>
        <v>1.0000000000000002</v>
      </c>
    </row>
    <row r="32" spans="1:14">
      <c r="A32" s="3" t="s">
        <v>59</v>
      </c>
      <c r="B32" s="49" t="s">
        <v>60</v>
      </c>
      <c r="C32" s="212">
        <v>0</v>
      </c>
      <c r="D32" s="212">
        <v>0</v>
      </c>
      <c r="E32" s="212">
        <v>0</v>
      </c>
      <c r="F32" s="212">
        <v>0</v>
      </c>
      <c r="G32" s="212">
        <v>0</v>
      </c>
      <c r="H32" s="212">
        <v>0</v>
      </c>
      <c r="I32" s="212">
        <v>0</v>
      </c>
      <c r="J32" s="212">
        <v>0</v>
      </c>
      <c r="K32" s="212">
        <v>0</v>
      </c>
      <c r="N32" s="303">
        <f t="shared" si="0"/>
        <v>0</v>
      </c>
    </row>
    <row r="33" spans="1:14">
      <c r="A33" s="3" t="s">
        <v>61</v>
      </c>
      <c r="B33" s="49" t="s">
        <v>62</v>
      </c>
      <c r="C33" s="212">
        <v>0</v>
      </c>
      <c r="D33" s="212">
        <v>0</v>
      </c>
      <c r="E33" s="212">
        <v>0</v>
      </c>
      <c r="F33" s="212">
        <v>0</v>
      </c>
      <c r="G33" s="212">
        <v>0</v>
      </c>
      <c r="H33" s="212">
        <v>0</v>
      </c>
      <c r="I33" s="212">
        <v>0</v>
      </c>
      <c r="J33" s="212">
        <v>0</v>
      </c>
      <c r="K33" s="212">
        <v>0</v>
      </c>
      <c r="N33" s="303">
        <f t="shared" si="0"/>
        <v>0</v>
      </c>
    </row>
    <row r="34" spans="1:14">
      <c r="A34" s="3" t="s">
        <v>63</v>
      </c>
      <c r="B34" s="49" t="s">
        <v>64</v>
      </c>
      <c r="C34" s="212">
        <v>2.0554340200968746E-2</v>
      </c>
      <c r="D34" s="212">
        <v>0.26174006497776192</v>
      </c>
      <c r="E34" s="212">
        <v>7.479846425685803E-2</v>
      </c>
      <c r="F34" s="212">
        <v>0</v>
      </c>
      <c r="G34" s="212">
        <v>0.11816411994971149</v>
      </c>
      <c r="H34" s="212">
        <v>0.4372572179204256</v>
      </c>
      <c r="I34" s="212">
        <v>5.4880637046895969E-2</v>
      </c>
      <c r="J34" s="212">
        <v>2.9732469748796671E-2</v>
      </c>
      <c r="K34" s="212">
        <v>2.872685898581875E-3</v>
      </c>
      <c r="N34" s="303">
        <f t="shared" si="0"/>
        <v>1.0000000000000002</v>
      </c>
    </row>
    <row r="35" spans="1:14">
      <c r="A35" s="3" t="s">
        <v>66</v>
      </c>
      <c r="B35" s="49" t="s">
        <v>67</v>
      </c>
      <c r="C35" s="212">
        <v>1.6182850528858657E-2</v>
      </c>
      <c r="D35" s="212">
        <v>0.27290399052703013</v>
      </c>
      <c r="E35" s="212">
        <v>8.2694236718521649E-2</v>
      </c>
      <c r="F35" s="212">
        <v>0</v>
      </c>
      <c r="G35" s="212">
        <v>0.12216921173573617</v>
      </c>
      <c r="H35" s="212">
        <v>0.41761388366896424</v>
      </c>
      <c r="I35" s="212">
        <v>5.2682447583675011E-2</v>
      </c>
      <c r="J35" s="212">
        <v>3.2239817796205252E-2</v>
      </c>
      <c r="K35" s="212">
        <v>3.5135614410089452E-3</v>
      </c>
      <c r="N35" s="303">
        <f t="shared" si="0"/>
        <v>1</v>
      </c>
    </row>
    <row r="36" spans="1:14">
      <c r="A36" s="3" t="s">
        <v>68</v>
      </c>
      <c r="B36" s="49" t="s">
        <v>69</v>
      </c>
      <c r="C36" s="212">
        <v>1.4812535457587084E-2</v>
      </c>
      <c r="D36" s="212">
        <v>0.25270108277556858</v>
      </c>
      <c r="E36" s="212">
        <v>7.7210309630795879E-2</v>
      </c>
      <c r="F36" s="212">
        <v>0</v>
      </c>
      <c r="G36" s="212">
        <v>0.13633074013219926</v>
      </c>
      <c r="H36" s="212">
        <v>0.41692788828122818</v>
      </c>
      <c r="I36" s="212">
        <v>5.973115973425628E-2</v>
      </c>
      <c r="J36" s="212">
        <v>3.8549332879696474E-2</v>
      </c>
      <c r="K36" s="212">
        <v>3.7369511086680499E-3</v>
      </c>
      <c r="N36" s="303">
        <f t="shared" si="0"/>
        <v>0.99999999999999978</v>
      </c>
    </row>
    <row r="37" spans="1:14">
      <c r="A37" s="3" t="s">
        <v>70</v>
      </c>
      <c r="B37" s="49" t="s">
        <v>71</v>
      </c>
      <c r="C37" s="212">
        <v>1.595785767393304E-2</v>
      </c>
      <c r="D37" s="212">
        <v>0.26436701978580412</v>
      </c>
      <c r="E37" s="212">
        <v>7.986194644168948E-2</v>
      </c>
      <c r="F37" s="212">
        <v>0</v>
      </c>
      <c r="G37" s="212">
        <v>0.12203336514853465</v>
      </c>
      <c r="H37" s="212">
        <v>0.42847181989253341</v>
      </c>
      <c r="I37" s="212">
        <v>5.3415337816364913E-2</v>
      </c>
      <c r="J37" s="212">
        <v>3.212426370592282E-2</v>
      </c>
      <c r="K37" s="212">
        <v>3.7683895352175253E-3</v>
      </c>
      <c r="N37" s="303">
        <f t="shared" si="0"/>
        <v>0.99999999999999989</v>
      </c>
    </row>
    <row r="38" spans="1:14">
      <c r="A38" s="3" t="s">
        <v>72</v>
      </c>
      <c r="B38" s="49" t="s">
        <v>73</v>
      </c>
      <c r="C38" s="212">
        <v>1.4944762709267296E-2</v>
      </c>
      <c r="D38" s="212">
        <v>0.24777822345460704</v>
      </c>
      <c r="E38" s="212">
        <v>7.4704333487039157E-2</v>
      </c>
      <c r="F38" s="212">
        <v>0</v>
      </c>
      <c r="G38" s="212">
        <v>0.13741911395612513</v>
      </c>
      <c r="H38" s="212">
        <v>0.4197172267239036</v>
      </c>
      <c r="I38" s="212">
        <v>6.2758483558639958E-2</v>
      </c>
      <c r="J38" s="212">
        <v>3.877192428265458E-2</v>
      </c>
      <c r="K38" s="212">
        <v>3.9059318277631042E-3</v>
      </c>
      <c r="N38" s="303">
        <f t="shared" si="0"/>
        <v>0.99999999999999989</v>
      </c>
    </row>
    <row r="39" spans="1:14">
      <c r="A39" s="3" t="s">
        <v>74</v>
      </c>
      <c r="B39" s="49" t="s">
        <v>75</v>
      </c>
      <c r="C39" s="212">
        <v>1.5704583932766605E-2</v>
      </c>
      <c r="D39" s="212">
        <v>0.26021982070300487</v>
      </c>
      <c r="E39" s="212">
        <v>7.8572543203026896E-2</v>
      </c>
      <c r="F39" s="212">
        <v>0</v>
      </c>
      <c r="G39" s="212">
        <v>0.12587980235043228</v>
      </c>
      <c r="H39" s="212">
        <v>0.42628317160037593</v>
      </c>
      <c r="I39" s="212">
        <v>5.5751124251933667E-2</v>
      </c>
      <c r="J39" s="212">
        <v>3.3786178850105764E-2</v>
      </c>
      <c r="K39" s="212">
        <v>3.80277510835392E-3</v>
      </c>
      <c r="N39" s="303">
        <f t="shared" si="0"/>
        <v>0.99999999999999989</v>
      </c>
    </row>
    <row r="40" spans="1:14">
      <c r="A40" s="3" t="s">
        <v>76</v>
      </c>
      <c r="B40" s="49" t="s">
        <v>77</v>
      </c>
      <c r="C40" s="212">
        <v>0</v>
      </c>
      <c r="D40" s="212">
        <v>0</v>
      </c>
      <c r="E40" s="212">
        <v>0</v>
      </c>
      <c r="F40" s="212">
        <v>0</v>
      </c>
      <c r="G40" s="212">
        <v>0</v>
      </c>
      <c r="H40" s="212">
        <v>0</v>
      </c>
      <c r="I40" s="212">
        <v>0</v>
      </c>
      <c r="J40" s="212">
        <v>0</v>
      </c>
      <c r="K40" s="212">
        <v>0</v>
      </c>
      <c r="N40" s="303">
        <f t="shared" si="0"/>
        <v>0</v>
      </c>
    </row>
    <row r="41" spans="1:14">
      <c r="A41" s="3" t="s">
        <v>78</v>
      </c>
      <c r="B41" s="49" t="s">
        <v>79</v>
      </c>
      <c r="C41" s="212">
        <v>0</v>
      </c>
      <c r="D41" s="212">
        <v>0</v>
      </c>
      <c r="E41" s="212">
        <v>0</v>
      </c>
      <c r="F41" s="212">
        <v>0</v>
      </c>
      <c r="G41" s="212">
        <v>0</v>
      </c>
      <c r="H41" s="212">
        <v>0</v>
      </c>
      <c r="I41" s="212">
        <v>0</v>
      </c>
      <c r="J41" s="212">
        <v>0</v>
      </c>
      <c r="K41" s="212">
        <v>0</v>
      </c>
      <c r="N41" s="303">
        <f t="shared" si="0"/>
        <v>0</v>
      </c>
    </row>
    <row r="42" spans="1:14">
      <c r="A42" s="3" t="s">
        <v>80</v>
      </c>
      <c r="B42" s="49" t="s">
        <v>81</v>
      </c>
      <c r="C42" s="212">
        <v>0</v>
      </c>
      <c r="D42" s="212">
        <v>0</v>
      </c>
      <c r="E42" s="212">
        <v>0</v>
      </c>
      <c r="F42" s="212">
        <v>0</v>
      </c>
      <c r="G42" s="212">
        <v>0</v>
      </c>
      <c r="H42" s="212">
        <v>0</v>
      </c>
      <c r="I42" s="212">
        <v>0</v>
      </c>
      <c r="J42" s="212">
        <v>0</v>
      </c>
      <c r="K42" s="212">
        <v>0</v>
      </c>
      <c r="N42" s="303">
        <f t="shared" si="0"/>
        <v>0</v>
      </c>
    </row>
    <row r="43" spans="1:14">
      <c r="A43" s="3" t="s">
        <v>82</v>
      </c>
      <c r="B43" s="49" t="s">
        <v>83</v>
      </c>
      <c r="C43" s="212">
        <v>1.5840271761040765E-2</v>
      </c>
      <c r="D43" s="212">
        <v>0.26785326358916473</v>
      </c>
      <c r="E43" s="212">
        <v>8.1323254946590207E-2</v>
      </c>
      <c r="F43" s="212">
        <v>0</v>
      </c>
      <c r="G43" s="212">
        <v>0.12570959383485195</v>
      </c>
      <c r="H43" s="212">
        <v>0.41744238482203022</v>
      </c>
      <c r="I43" s="212">
        <v>5.4444625621320325E-2</v>
      </c>
      <c r="J43" s="212">
        <v>3.3817196567078059E-2</v>
      </c>
      <c r="K43" s="212">
        <v>3.5694088579237213E-3</v>
      </c>
      <c r="N43" s="303">
        <f t="shared" si="0"/>
        <v>0.99999999999999989</v>
      </c>
    </row>
    <row r="44" spans="1:14">
      <c r="A44" s="3" t="s">
        <v>84</v>
      </c>
      <c r="B44" s="49" t="s">
        <v>85</v>
      </c>
      <c r="C44" s="212">
        <v>1.010638631085364E-2</v>
      </c>
      <c r="D44" s="212">
        <v>0.47544134650551262</v>
      </c>
      <c r="E44" s="212">
        <v>9.9051054524639109E-2</v>
      </c>
      <c r="F44" s="212">
        <v>0</v>
      </c>
      <c r="G44" s="212">
        <v>8.1007552745986977E-2</v>
      </c>
      <c r="H44" s="212">
        <v>0.27432642777759736</v>
      </c>
      <c r="I44" s="212">
        <v>3.5877575704432167E-2</v>
      </c>
      <c r="J44" s="212">
        <v>2.1742452833426251E-2</v>
      </c>
      <c r="K44" s="212">
        <v>2.4472035975519526E-3</v>
      </c>
      <c r="N44" s="303">
        <f t="shared" si="0"/>
        <v>1</v>
      </c>
    </row>
    <row r="45" spans="1:14">
      <c r="A45" s="3" t="s">
        <v>86</v>
      </c>
      <c r="B45" s="49" t="s">
        <v>87</v>
      </c>
      <c r="C45" s="212">
        <v>3.5657606070979626E-2</v>
      </c>
      <c r="D45" s="212">
        <v>0.26173322015096256</v>
      </c>
      <c r="E45" s="212">
        <v>6.2733274118465618E-2</v>
      </c>
      <c r="F45" s="212">
        <v>0</v>
      </c>
      <c r="G45" s="212">
        <v>9.134577973285031E-2</v>
      </c>
      <c r="H45" s="212">
        <v>0.48324018651065487</v>
      </c>
      <c r="I45" s="212">
        <v>4.9165146223483579E-2</v>
      </c>
      <c r="J45" s="212">
        <v>1.6124787192603626E-2</v>
      </c>
      <c r="K45" s="212">
        <v>0</v>
      </c>
      <c r="N45" s="303">
        <f t="shared" si="0"/>
        <v>1.0000000000000002</v>
      </c>
    </row>
    <row r="46" spans="1:14">
      <c r="A46" s="3" t="s">
        <v>88</v>
      </c>
      <c r="B46" s="49" t="s">
        <v>89</v>
      </c>
      <c r="C46" s="212">
        <v>0</v>
      </c>
      <c r="D46" s="212">
        <v>0</v>
      </c>
      <c r="E46" s="212">
        <v>0</v>
      </c>
      <c r="F46" s="212">
        <v>0</v>
      </c>
      <c r="G46" s="212">
        <v>0</v>
      </c>
      <c r="H46" s="212">
        <v>0.82036970392609476</v>
      </c>
      <c r="I46" s="212">
        <v>0.10729143523165388</v>
      </c>
      <c r="J46" s="212">
        <v>6.5020529513276457E-2</v>
      </c>
      <c r="K46" s="212">
        <v>7.3183313289749289E-3</v>
      </c>
      <c r="N46" s="303">
        <f t="shared" si="0"/>
        <v>1</v>
      </c>
    </row>
    <row r="47" spans="1:14">
      <c r="A47" s="3" t="s">
        <v>90</v>
      </c>
      <c r="B47" s="49" t="s">
        <v>91</v>
      </c>
      <c r="C47" s="212">
        <v>0</v>
      </c>
      <c r="D47" s="212">
        <v>0</v>
      </c>
      <c r="E47" s="212">
        <v>0</v>
      </c>
      <c r="F47" s="212">
        <v>0</v>
      </c>
      <c r="G47" s="212">
        <v>0</v>
      </c>
      <c r="H47" s="212">
        <v>0.7992276042353641</v>
      </c>
      <c r="I47" s="212">
        <v>0.11950501258079456</v>
      </c>
      <c r="J47" s="212">
        <v>7.382968861653387E-2</v>
      </c>
      <c r="K47" s="212">
        <v>7.4376945673075316E-3</v>
      </c>
      <c r="N47" s="303">
        <f t="shared" si="0"/>
        <v>1</v>
      </c>
    </row>
    <row r="48" spans="1:14">
      <c r="A48" s="3" t="s">
        <v>92</v>
      </c>
      <c r="B48" s="49" t="s">
        <v>93</v>
      </c>
      <c r="C48" s="212">
        <v>0</v>
      </c>
      <c r="D48" s="212">
        <v>0</v>
      </c>
      <c r="E48" s="212">
        <v>0</v>
      </c>
      <c r="F48" s="212">
        <v>0</v>
      </c>
      <c r="G48" s="212">
        <v>0</v>
      </c>
      <c r="H48" s="212">
        <v>0</v>
      </c>
      <c r="I48" s="212">
        <v>0</v>
      </c>
      <c r="J48" s="212">
        <v>0</v>
      </c>
      <c r="K48" s="212">
        <v>0</v>
      </c>
      <c r="N48" s="303">
        <f t="shared" si="0"/>
        <v>0</v>
      </c>
    </row>
    <row r="49" spans="1:19">
      <c r="A49" s="3" t="s">
        <v>94</v>
      </c>
      <c r="B49" s="49" t="s">
        <v>95</v>
      </c>
      <c r="C49" s="212">
        <v>1.4944762709267303E-2</v>
      </c>
      <c r="D49" s="212">
        <v>0.24777822345460707</v>
      </c>
      <c r="E49" s="212">
        <v>7.4704333487039171E-2</v>
      </c>
      <c r="F49" s="212">
        <v>0</v>
      </c>
      <c r="G49" s="212">
        <v>0.13741911395612516</v>
      </c>
      <c r="H49" s="212">
        <v>0.41971722672390366</v>
      </c>
      <c r="I49" s="212">
        <v>6.2758483558639971E-2</v>
      </c>
      <c r="J49" s="212">
        <v>3.877192428265458E-2</v>
      </c>
      <c r="K49" s="212">
        <v>3.9059318277631042E-3</v>
      </c>
      <c r="N49" s="303">
        <f t="shared" si="0"/>
        <v>1</v>
      </c>
    </row>
    <row r="50" spans="1:19">
      <c r="A50" s="3" t="s">
        <v>96</v>
      </c>
      <c r="B50" s="49" t="s">
        <v>97</v>
      </c>
      <c r="C50" s="212">
        <v>0</v>
      </c>
      <c r="D50" s="212">
        <v>0</v>
      </c>
      <c r="E50" s="212">
        <v>0</v>
      </c>
      <c r="F50" s="212">
        <v>0</v>
      </c>
      <c r="G50" s="212">
        <v>0</v>
      </c>
      <c r="H50" s="212">
        <v>0</v>
      </c>
      <c r="I50" s="212">
        <v>0</v>
      </c>
      <c r="J50" s="212">
        <v>0</v>
      </c>
      <c r="K50" s="212">
        <v>0</v>
      </c>
      <c r="N50" s="303">
        <f t="shared" si="0"/>
        <v>0</v>
      </c>
    </row>
    <row r="51" spans="1:19">
      <c r="A51" s="3" t="s">
        <v>98</v>
      </c>
      <c r="B51" s="49" t="s">
        <v>99</v>
      </c>
      <c r="C51" s="212">
        <v>0</v>
      </c>
      <c r="D51" s="212">
        <v>0</v>
      </c>
      <c r="E51" s="212">
        <v>0</v>
      </c>
      <c r="F51" s="212">
        <v>0</v>
      </c>
      <c r="G51" s="212">
        <v>0</v>
      </c>
      <c r="H51" s="212">
        <v>0</v>
      </c>
      <c r="I51" s="212">
        <v>0</v>
      </c>
      <c r="J51" s="212">
        <v>0</v>
      </c>
      <c r="K51" s="212">
        <v>0</v>
      </c>
      <c r="N51" s="303">
        <f t="shared" si="0"/>
        <v>0</v>
      </c>
    </row>
    <row r="52" spans="1:19">
      <c r="A52" s="3" t="s">
        <v>100</v>
      </c>
      <c r="B52" s="49" t="s">
        <v>101</v>
      </c>
      <c r="C52" s="212">
        <v>0</v>
      </c>
      <c r="D52" s="212">
        <v>0</v>
      </c>
      <c r="E52" s="212">
        <v>0</v>
      </c>
      <c r="F52" s="212">
        <v>0</v>
      </c>
      <c r="G52" s="212">
        <v>0</v>
      </c>
      <c r="H52" s="212">
        <v>0</v>
      </c>
      <c r="I52" s="212">
        <v>0</v>
      </c>
      <c r="J52" s="212">
        <v>0</v>
      </c>
      <c r="K52" s="212">
        <v>0</v>
      </c>
      <c r="N52" s="303">
        <f t="shared" si="0"/>
        <v>0</v>
      </c>
    </row>
    <row r="53" spans="1:19">
      <c r="A53" s="3" t="s">
        <v>102</v>
      </c>
      <c r="B53" s="49" t="s">
        <v>103</v>
      </c>
      <c r="C53" s="212">
        <v>0</v>
      </c>
      <c r="D53" s="212">
        <v>0</v>
      </c>
      <c r="E53" s="212">
        <v>0</v>
      </c>
      <c r="F53" s="212">
        <v>0</v>
      </c>
      <c r="G53" s="212">
        <v>0</v>
      </c>
      <c r="H53" s="212">
        <v>0</v>
      </c>
      <c r="I53" s="212">
        <v>0</v>
      </c>
      <c r="J53" s="212">
        <v>0</v>
      </c>
      <c r="K53" s="212">
        <v>0</v>
      </c>
      <c r="N53" s="303">
        <f t="shared" si="0"/>
        <v>0</v>
      </c>
    </row>
    <row r="54" spans="1:19">
      <c r="A54" s="3" t="s">
        <v>104</v>
      </c>
      <c r="B54" s="49" t="s">
        <v>105</v>
      </c>
      <c r="C54" s="212">
        <v>0</v>
      </c>
      <c r="D54" s="212">
        <v>0</v>
      </c>
      <c r="E54" s="212">
        <v>0</v>
      </c>
      <c r="F54" s="212">
        <v>0</v>
      </c>
      <c r="G54" s="212">
        <v>0</v>
      </c>
      <c r="H54" s="212">
        <v>0</v>
      </c>
      <c r="I54" s="212">
        <v>0</v>
      </c>
      <c r="J54" s="212">
        <v>0</v>
      </c>
      <c r="K54" s="212">
        <v>0</v>
      </c>
      <c r="N54" s="303">
        <f t="shared" si="0"/>
        <v>0</v>
      </c>
    </row>
    <row r="55" spans="1:19">
      <c r="A55" s="3" t="s">
        <v>106</v>
      </c>
      <c r="B55" s="49" t="s">
        <v>107</v>
      </c>
      <c r="C55" s="212">
        <v>0</v>
      </c>
      <c r="D55" s="212">
        <v>0</v>
      </c>
      <c r="E55" s="212">
        <v>0</v>
      </c>
      <c r="F55" s="212">
        <v>0</v>
      </c>
      <c r="G55" s="212">
        <v>0</v>
      </c>
      <c r="H55" s="212">
        <v>0</v>
      </c>
      <c r="I55" s="212">
        <v>0</v>
      </c>
      <c r="J55" s="212">
        <v>0</v>
      </c>
      <c r="K55" s="212">
        <v>0</v>
      </c>
      <c r="N55" s="303">
        <f t="shared" si="0"/>
        <v>0</v>
      </c>
    </row>
    <row r="56" spans="1:19">
      <c r="A56" s="3" t="s">
        <v>108</v>
      </c>
      <c r="B56" s="49" t="s">
        <v>109</v>
      </c>
      <c r="C56" s="212">
        <v>1.5704583932766608E-2</v>
      </c>
      <c r="D56" s="212">
        <v>0.26021982070300492</v>
      </c>
      <c r="E56" s="212">
        <v>7.8572543203026882E-2</v>
      </c>
      <c r="F56" s="212">
        <v>0</v>
      </c>
      <c r="G56" s="212">
        <v>0.12587980235043228</v>
      </c>
      <c r="H56" s="212">
        <v>0.42628317160037626</v>
      </c>
      <c r="I56" s="212">
        <v>5.5751124251933661E-2</v>
      </c>
      <c r="J56" s="212">
        <v>3.3786178850105764E-2</v>
      </c>
      <c r="K56" s="212">
        <v>3.8027751083539209E-3</v>
      </c>
      <c r="N56" s="303">
        <f t="shared" si="0"/>
        <v>1.0000000000000004</v>
      </c>
    </row>
    <row r="57" spans="1:19">
      <c r="A57" s="3" t="s">
        <v>110</v>
      </c>
      <c r="B57" s="49" t="s">
        <v>111</v>
      </c>
      <c r="C57" s="212">
        <v>1.5704583932766608E-2</v>
      </c>
      <c r="D57" s="212">
        <v>0.26021982070300492</v>
      </c>
      <c r="E57" s="212">
        <v>7.8572543203026882E-2</v>
      </c>
      <c r="F57" s="212">
        <v>0</v>
      </c>
      <c r="G57" s="212">
        <v>0.12587980235043228</v>
      </c>
      <c r="H57" s="212">
        <v>0.42628317160037626</v>
      </c>
      <c r="I57" s="212">
        <v>5.5751124251933661E-2</v>
      </c>
      <c r="J57" s="212">
        <v>3.3786178850105764E-2</v>
      </c>
      <c r="K57" s="212">
        <v>3.8027751083539209E-3</v>
      </c>
      <c r="N57" s="303">
        <f t="shared" si="0"/>
        <v>1.0000000000000004</v>
      </c>
    </row>
    <row r="58" spans="1:19">
      <c r="A58" s="3" t="s">
        <v>112</v>
      </c>
      <c r="B58" s="49" t="s">
        <v>113</v>
      </c>
      <c r="C58" s="212">
        <v>2.5791895215780562E-2</v>
      </c>
      <c r="D58" s="212">
        <v>0.31916676928885807</v>
      </c>
      <c r="E58" s="212">
        <v>7.2263744275987335E-2</v>
      </c>
      <c r="F58" s="212">
        <v>0</v>
      </c>
      <c r="G58" s="212">
        <v>7.0471879439992058E-2</v>
      </c>
      <c r="H58" s="212">
        <v>0.461289372337361</v>
      </c>
      <c r="I58" s="212">
        <v>4.196045094451295E-2</v>
      </c>
      <c r="J58" s="212">
        <v>9.0558884975080432E-3</v>
      </c>
      <c r="K58" s="212">
        <v>0</v>
      </c>
      <c r="L58" s="303">
        <v>0</v>
      </c>
      <c r="M58" s="303">
        <v>0</v>
      </c>
      <c r="N58" s="303">
        <f t="shared" si="0"/>
        <v>1</v>
      </c>
    </row>
    <row r="59" spans="1:19">
      <c r="A59" s="3" t="s">
        <v>114</v>
      </c>
      <c r="B59" s="49" t="s">
        <v>115</v>
      </c>
      <c r="C59" s="212">
        <v>5.2885374790596476E-2</v>
      </c>
      <c r="D59" s="212">
        <v>0.6544402446322618</v>
      </c>
      <c r="E59" s="212">
        <v>0.14817426822783994</v>
      </c>
      <c r="F59" s="212">
        <v>0</v>
      </c>
      <c r="G59" s="212">
        <v>0.14450011234930177</v>
      </c>
      <c r="H59" s="212">
        <v>0</v>
      </c>
      <c r="I59" s="212">
        <v>0</v>
      </c>
      <c r="J59" s="212">
        <v>0</v>
      </c>
      <c r="K59" s="212">
        <v>0</v>
      </c>
      <c r="L59" s="303">
        <v>0</v>
      </c>
      <c r="M59" s="303">
        <v>0</v>
      </c>
      <c r="N59" s="303">
        <f t="shared" si="0"/>
        <v>1</v>
      </c>
    </row>
    <row r="60" spans="1:19">
      <c r="A60" s="3" t="s">
        <v>116</v>
      </c>
      <c r="B60" s="307" t="s">
        <v>117</v>
      </c>
      <c r="C60" s="212">
        <v>0</v>
      </c>
      <c r="D60" s="212">
        <v>0</v>
      </c>
      <c r="E60" s="212">
        <v>0</v>
      </c>
      <c r="F60" s="212">
        <v>0</v>
      </c>
      <c r="G60" s="212">
        <v>0</v>
      </c>
      <c r="H60" s="212">
        <v>0.90041817167170191</v>
      </c>
      <c r="I60" s="212">
        <v>8.190510076253589E-2</v>
      </c>
      <c r="J60" s="212">
        <v>1.7676727565762235E-2</v>
      </c>
      <c r="K60" s="212">
        <v>0</v>
      </c>
      <c r="L60" s="303">
        <v>0</v>
      </c>
      <c r="M60" s="303">
        <v>0</v>
      </c>
      <c r="N60" s="303">
        <f t="shared" si="0"/>
        <v>1</v>
      </c>
      <c r="S60" s="46"/>
    </row>
    <row r="61" spans="1:19">
      <c r="A61" s="3" t="s">
        <v>118</v>
      </c>
      <c r="B61" s="49" t="s">
        <v>119</v>
      </c>
      <c r="C61" s="212">
        <v>0</v>
      </c>
      <c r="D61" s="212">
        <v>0</v>
      </c>
      <c r="E61" s="212">
        <v>1</v>
      </c>
      <c r="F61" s="212">
        <v>0</v>
      </c>
      <c r="G61" s="212">
        <v>0</v>
      </c>
      <c r="H61" s="212">
        <v>0</v>
      </c>
      <c r="I61" s="212">
        <v>0</v>
      </c>
      <c r="J61" s="212">
        <v>0</v>
      </c>
      <c r="K61" s="212">
        <v>0</v>
      </c>
      <c r="L61" s="303">
        <v>0</v>
      </c>
      <c r="M61" s="303">
        <v>0</v>
      </c>
      <c r="N61" s="303">
        <f t="shared" si="0"/>
        <v>1</v>
      </c>
    </row>
    <row r="62" spans="1:19">
      <c r="A62" s="3" t="s">
        <v>120</v>
      </c>
      <c r="B62" s="49" t="s">
        <v>121</v>
      </c>
      <c r="C62" s="212">
        <v>0</v>
      </c>
      <c r="D62" s="212">
        <v>0</v>
      </c>
      <c r="E62" s="212">
        <v>0</v>
      </c>
      <c r="F62" s="212">
        <v>0</v>
      </c>
      <c r="G62" s="212">
        <v>0</v>
      </c>
      <c r="H62" s="212">
        <v>0</v>
      </c>
      <c r="I62" s="212">
        <v>0</v>
      </c>
      <c r="J62" s="212">
        <v>0</v>
      </c>
      <c r="K62" s="212">
        <v>0</v>
      </c>
      <c r="N62" s="303">
        <f t="shared" si="0"/>
        <v>0</v>
      </c>
    </row>
    <row r="63" spans="1:19">
      <c r="A63" s="3" t="s">
        <v>122</v>
      </c>
      <c r="B63" s="49" t="s">
        <v>123</v>
      </c>
      <c r="C63" s="212">
        <v>0</v>
      </c>
      <c r="D63" s="212">
        <v>0</v>
      </c>
      <c r="E63" s="212">
        <v>0</v>
      </c>
      <c r="F63" s="212">
        <v>0</v>
      </c>
      <c r="G63" s="212">
        <v>0</v>
      </c>
      <c r="H63" s="212">
        <v>0</v>
      </c>
      <c r="I63" s="212">
        <v>0</v>
      </c>
      <c r="J63" s="212">
        <v>0</v>
      </c>
      <c r="K63" s="212">
        <v>0</v>
      </c>
      <c r="N63" s="303">
        <f t="shared" si="0"/>
        <v>0</v>
      </c>
    </row>
    <row r="64" spans="1:19">
      <c r="A64" s="3" t="s">
        <v>124</v>
      </c>
      <c r="B64" s="49" t="s">
        <v>125</v>
      </c>
      <c r="C64" s="212">
        <v>3.4904988407986087E-2</v>
      </c>
      <c r="D64" s="212">
        <v>0.31465622612382865</v>
      </c>
      <c r="E64" s="212">
        <v>3.053594198250793E-2</v>
      </c>
      <c r="F64" s="212">
        <v>0</v>
      </c>
      <c r="G64" s="212">
        <v>0.10733271907850424</v>
      </c>
      <c r="H64" s="212">
        <v>0.3564082470856067</v>
      </c>
      <c r="I64" s="212">
        <v>4.029307956717787E-2</v>
      </c>
      <c r="J64" s="212">
        <v>3.5415208552931573E-3</v>
      </c>
      <c r="K64" s="212">
        <v>2.3025722406121194E-5</v>
      </c>
      <c r="L64" s="212">
        <v>0.11261356299960973</v>
      </c>
      <c r="M64" s="212">
        <v>-3.0931182292029521E-4</v>
      </c>
      <c r="N64" s="303">
        <f t="shared" si="0"/>
        <v>1.0000000000000002</v>
      </c>
    </row>
    <row r="65" spans="1:14">
      <c r="A65" s="3" t="s">
        <v>126</v>
      </c>
      <c r="B65" s="49" t="s">
        <v>127</v>
      </c>
      <c r="C65" s="212">
        <v>2.0554340200968746E-2</v>
      </c>
      <c r="D65" s="212">
        <v>0.26174006497776192</v>
      </c>
      <c r="E65" s="212">
        <v>7.479846425685803E-2</v>
      </c>
      <c r="F65" s="212">
        <v>0</v>
      </c>
      <c r="G65" s="212">
        <v>0.11816411994971149</v>
      </c>
      <c r="H65" s="212">
        <v>0.4372572179204256</v>
      </c>
      <c r="I65" s="212">
        <v>5.4880637046895969E-2</v>
      </c>
      <c r="J65" s="212">
        <v>2.9732469748796671E-2</v>
      </c>
      <c r="K65" s="212">
        <v>2.872685898581875E-3</v>
      </c>
      <c r="M65" s="212">
        <v>0</v>
      </c>
      <c r="N65" s="303">
        <f t="shared" si="0"/>
        <v>1.0000000000000002</v>
      </c>
    </row>
    <row r="66" spans="1:14">
      <c r="A66" s="3" t="s">
        <v>128</v>
      </c>
      <c r="B66" s="49" t="s">
        <v>128</v>
      </c>
      <c r="C66" s="212">
        <v>3.5657606070979626E-2</v>
      </c>
      <c r="D66" s="212">
        <v>0.26173322015096256</v>
      </c>
      <c r="E66" s="212">
        <v>6.2733274118465618E-2</v>
      </c>
      <c r="F66" s="212">
        <v>0</v>
      </c>
      <c r="G66" s="212">
        <v>9.134577973285031E-2</v>
      </c>
      <c r="H66" s="212">
        <v>0.48324018651065487</v>
      </c>
      <c r="I66" s="212">
        <v>4.9165146223483579E-2</v>
      </c>
      <c r="J66" s="212">
        <v>1.6124787192603626E-2</v>
      </c>
      <c r="K66" s="212">
        <v>0</v>
      </c>
      <c r="N66" s="303">
        <f t="shared" si="0"/>
        <v>1.0000000000000002</v>
      </c>
    </row>
    <row r="67" spans="1:14">
      <c r="A67" s="3" t="s">
        <v>129</v>
      </c>
      <c r="B67" s="49" t="s">
        <v>130</v>
      </c>
      <c r="C67" s="212">
        <v>0</v>
      </c>
      <c r="D67" s="212">
        <v>0</v>
      </c>
      <c r="E67" s="212">
        <v>0</v>
      </c>
      <c r="F67" s="212">
        <v>0</v>
      </c>
      <c r="G67" s="212">
        <v>0</v>
      </c>
      <c r="H67" s="212">
        <v>0</v>
      </c>
      <c r="I67" s="212">
        <v>1</v>
      </c>
      <c r="J67" s="212">
        <v>0</v>
      </c>
      <c r="K67" s="212">
        <v>0</v>
      </c>
      <c r="M67" s="303">
        <v>0</v>
      </c>
      <c r="N67" s="303">
        <f t="shared" si="0"/>
        <v>1</v>
      </c>
    </row>
    <row r="68" spans="1:14">
      <c r="A68" s="4" t="s">
        <v>131</v>
      </c>
      <c r="B68" s="49" t="s">
        <v>132</v>
      </c>
      <c r="C68" s="212">
        <v>0</v>
      </c>
      <c r="D68" s="212">
        <v>0</v>
      </c>
      <c r="E68" s="212">
        <v>0</v>
      </c>
      <c r="F68" s="212">
        <v>0</v>
      </c>
      <c r="G68" s="212">
        <v>0</v>
      </c>
      <c r="H68" s="212">
        <v>0</v>
      </c>
      <c r="I68" s="212">
        <v>0</v>
      </c>
      <c r="J68" s="212">
        <v>0</v>
      </c>
      <c r="K68" s="212">
        <v>0</v>
      </c>
      <c r="L68" s="212"/>
      <c r="M68" s="212"/>
      <c r="N68" s="303">
        <f t="shared" si="0"/>
        <v>0</v>
      </c>
    </row>
    <row r="69" spans="1:14">
      <c r="A69" s="3" t="s">
        <v>133</v>
      </c>
      <c r="B69" s="49" t="s">
        <v>134</v>
      </c>
      <c r="C69" s="294">
        <v>4.5920776190047856E-2</v>
      </c>
      <c r="D69" s="294">
        <v>0.43885958378584672</v>
      </c>
      <c r="E69" s="294">
        <v>0.1360231228173335</v>
      </c>
      <c r="F69" s="294">
        <v>0</v>
      </c>
      <c r="G69" s="294">
        <v>4.7215325072351481E-2</v>
      </c>
      <c r="H69" s="294">
        <v>0.29706251501337633</v>
      </c>
      <c r="I69" s="294">
        <v>3.4908348547939054E-2</v>
      </c>
      <c r="J69" s="294">
        <v>1.0328573105187901E-5</v>
      </c>
      <c r="K69" s="294">
        <v>0</v>
      </c>
      <c r="L69" s="212">
        <v>0</v>
      </c>
      <c r="M69" s="212">
        <v>0</v>
      </c>
      <c r="N69" s="303">
        <f t="shared" ref="N69:N100" si="1">SUM(C69:M69)</f>
        <v>1</v>
      </c>
    </row>
    <row r="70" spans="1:14">
      <c r="A70" s="4" t="s">
        <v>131</v>
      </c>
      <c r="B70" s="49" t="s">
        <v>132</v>
      </c>
      <c r="C70" s="212">
        <v>0</v>
      </c>
      <c r="D70" s="212">
        <v>0</v>
      </c>
      <c r="E70" s="212">
        <v>0</v>
      </c>
      <c r="F70" s="212">
        <v>0</v>
      </c>
      <c r="G70" s="212">
        <v>0</v>
      </c>
      <c r="H70" s="212">
        <v>0</v>
      </c>
      <c r="I70" s="212">
        <v>0</v>
      </c>
      <c r="J70" s="212">
        <v>0</v>
      </c>
      <c r="K70" s="212">
        <v>0</v>
      </c>
      <c r="L70" s="212">
        <v>0</v>
      </c>
      <c r="M70" s="212">
        <v>0</v>
      </c>
      <c r="N70" s="303">
        <f t="shared" si="1"/>
        <v>0</v>
      </c>
    </row>
    <row r="71" spans="1:14">
      <c r="A71" s="4" t="s">
        <v>131</v>
      </c>
      <c r="B71" s="49" t="s">
        <v>132</v>
      </c>
      <c r="C71" s="212">
        <v>0</v>
      </c>
      <c r="D71" s="212">
        <v>0</v>
      </c>
      <c r="E71" s="212">
        <v>0</v>
      </c>
      <c r="F71" s="212">
        <v>0</v>
      </c>
      <c r="G71" s="212">
        <v>0</v>
      </c>
      <c r="H71" s="212">
        <v>0</v>
      </c>
      <c r="I71" s="212">
        <v>0</v>
      </c>
      <c r="J71" s="212">
        <v>0</v>
      </c>
      <c r="K71" s="212">
        <v>0</v>
      </c>
      <c r="L71" s="212">
        <v>0</v>
      </c>
      <c r="M71" s="212">
        <v>0</v>
      </c>
      <c r="N71" s="303">
        <f t="shared" si="1"/>
        <v>0</v>
      </c>
    </row>
    <row r="72" spans="1:14">
      <c r="A72" s="3" t="s">
        <v>136</v>
      </c>
      <c r="B72" s="49" t="s">
        <v>137</v>
      </c>
      <c r="C72" s="303">
        <v>3.2870000000000003E-2</v>
      </c>
      <c r="D72" s="303">
        <v>0.70975999999999995</v>
      </c>
      <c r="E72" s="303">
        <v>0.14180000000000001</v>
      </c>
      <c r="F72" s="303">
        <v>0</v>
      </c>
      <c r="G72" s="303">
        <v>0.10946</v>
      </c>
      <c r="L72" s="303"/>
      <c r="M72" s="303">
        <v>6.11E-3</v>
      </c>
      <c r="N72" s="303">
        <f t="shared" si="1"/>
        <v>0.99999999999999989</v>
      </c>
    </row>
    <row r="73" spans="1:14">
      <c r="A73" s="3" t="s">
        <v>138</v>
      </c>
      <c r="B73" s="49" t="s">
        <v>139</v>
      </c>
      <c r="C73" s="303">
        <v>5.4199999999999998E-2</v>
      </c>
      <c r="D73" s="303">
        <v>0.67689999999999995</v>
      </c>
      <c r="E73" s="303">
        <v>0.1336</v>
      </c>
      <c r="F73" s="303">
        <v>0</v>
      </c>
      <c r="G73" s="303">
        <v>0.11609999999999999</v>
      </c>
      <c r="L73" s="303"/>
      <c r="M73" s="303">
        <v>1.9199999999999998E-2</v>
      </c>
      <c r="N73" s="303">
        <f t="shared" si="1"/>
        <v>1</v>
      </c>
    </row>
    <row r="74" spans="1:14">
      <c r="A74" s="3" t="s">
        <v>140</v>
      </c>
      <c r="B74" s="49" t="s">
        <v>141</v>
      </c>
      <c r="C74" s="303">
        <v>4.7890000000000002E-2</v>
      </c>
      <c r="D74" s="303">
        <v>0.64607999999999999</v>
      </c>
      <c r="E74" s="303">
        <v>0.13125999999999999</v>
      </c>
      <c r="F74" s="303">
        <v>0</v>
      </c>
      <c r="G74" s="303">
        <v>0.155</v>
      </c>
      <c r="L74" s="303"/>
      <c r="M74" s="303">
        <v>1.9769999999999999E-2</v>
      </c>
      <c r="N74" s="303">
        <f t="shared" si="1"/>
        <v>0.99999999999999989</v>
      </c>
    </row>
    <row r="75" spans="1:14">
      <c r="A75" s="3" t="s">
        <v>142</v>
      </c>
      <c r="B75" s="49" t="s">
        <v>143</v>
      </c>
      <c r="C75" s="303">
        <v>4.2700000000000002E-2</v>
      </c>
      <c r="D75" s="303">
        <v>0.61199999999999999</v>
      </c>
      <c r="E75" s="303">
        <v>0.14960000000000001</v>
      </c>
      <c r="F75" s="303">
        <v>0</v>
      </c>
      <c r="G75" s="303">
        <v>0.1671</v>
      </c>
      <c r="L75" s="303"/>
      <c r="M75" s="303">
        <v>2.86E-2</v>
      </c>
      <c r="N75" s="303">
        <f t="shared" si="1"/>
        <v>1</v>
      </c>
    </row>
    <row r="76" spans="1:14">
      <c r="A76" s="3" t="s">
        <v>144</v>
      </c>
      <c r="B76" s="49" t="s">
        <v>145</v>
      </c>
      <c r="C76" s="303">
        <v>4.8806000000000002E-2</v>
      </c>
      <c r="D76" s="303">
        <v>0.563558</v>
      </c>
      <c r="E76" s="303">
        <v>0.15268799999999999</v>
      </c>
      <c r="F76" s="303">
        <v>0</v>
      </c>
      <c r="G76" s="303">
        <v>0.20677599999999999</v>
      </c>
      <c r="L76" s="303"/>
      <c r="M76" s="303">
        <v>2.8171999999999999E-2</v>
      </c>
      <c r="N76" s="303">
        <f t="shared" si="1"/>
        <v>1</v>
      </c>
    </row>
    <row r="77" spans="1:14">
      <c r="A77" s="3" t="s">
        <v>146</v>
      </c>
      <c r="B77" s="49" t="s">
        <v>147</v>
      </c>
      <c r="C77" s="303">
        <v>1.5047E-2</v>
      </c>
      <c r="D77" s="303">
        <v>0.159356</v>
      </c>
      <c r="E77" s="303">
        <v>3.9132E-2</v>
      </c>
      <c r="F77" s="303">
        <v>0</v>
      </c>
      <c r="G77" s="303">
        <v>3.8051000000000001E-2</v>
      </c>
      <c r="H77" s="303">
        <v>0.46935500000000002</v>
      </c>
      <c r="I77" s="303">
        <v>0.13981499999999999</v>
      </c>
      <c r="J77" s="303">
        <v>0.135384</v>
      </c>
      <c r="L77" s="303"/>
      <c r="M77" s="303">
        <v>3.8600000000000001E-3</v>
      </c>
      <c r="N77" s="303">
        <f t="shared" si="1"/>
        <v>1</v>
      </c>
    </row>
    <row r="78" spans="1:14">
      <c r="A78" s="3" t="s">
        <v>148</v>
      </c>
      <c r="B78" s="49" t="s">
        <v>24</v>
      </c>
      <c r="C78" s="303">
        <v>0</v>
      </c>
      <c r="D78" s="303">
        <v>0</v>
      </c>
      <c r="E78" s="303">
        <v>0</v>
      </c>
      <c r="F78" s="303">
        <v>0</v>
      </c>
      <c r="G78" s="303">
        <v>0</v>
      </c>
      <c r="H78" s="303">
        <v>0</v>
      </c>
      <c r="I78" s="303">
        <v>0</v>
      </c>
      <c r="J78" s="303">
        <v>0</v>
      </c>
      <c r="K78" s="303">
        <v>0</v>
      </c>
      <c r="L78" s="303">
        <v>1</v>
      </c>
      <c r="M78" s="303">
        <v>0</v>
      </c>
      <c r="N78" s="303">
        <f t="shared" si="1"/>
        <v>1</v>
      </c>
    </row>
    <row r="79" spans="1:14">
      <c r="A79" s="3" t="s">
        <v>149</v>
      </c>
      <c r="B79" s="49" t="s">
        <v>150</v>
      </c>
      <c r="C79" s="303">
        <v>0</v>
      </c>
      <c r="D79" s="303">
        <v>0</v>
      </c>
      <c r="E79" s="303">
        <v>0</v>
      </c>
      <c r="F79" s="303">
        <v>0</v>
      </c>
      <c r="G79" s="303">
        <v>0</v>
      </c>
      <c r="H79" s="303">
        <v>0</v>
      </c>
      <c r="I79" s="303">
        <v>0</v>
      </c>
      <c r="J79" s="303">
        <v>0</v>
      </c>
      <c r="K79" s="303">
        <v>0</v>
      </c>
      <c r="L79" s="303">
        <v>0</v>
      </c>
      <c r="M79" s="303">
        <v>1</v>
      </c>
      <c r="N79" s="303">
        <f t="shared" si="1"/>
        <v>1</v>
      </c>
    </row>
    <row r="80" spans="1:14">
      <c r="A80" s="3" t="s">
        <v>151</v>
      </c>
      <c r="B80" s="49" t="s">
        <v>152</v>
      </c>
      <c r="C80" s="212">
        <v>1.5704583932766594E-2</v>
      </c>
      <c r="D80" s="212">
        <v>0.26021982070300481</v>
      </c>
      <c r="E80" s="212">
        <v>7.8572543203026882E-2</v>
      </c>
      <c r="F80" s="212">
        <v>0</v>
      </c>
      <c r="G80" s="212">
        <v>0.12587980235043222</v>
      </c>
      <c r="H80" s="212">
        <v>0.42628317160037593</v>
      </c>
      <c r="I80" s="212">
        <v>5.5751124251933688E-2</v>
      </c>
      <c r="J80" s="212">
        <v>3.3786178850105764E-2</v>
      </c>
      <c r="K80" s="212">
        <v>3.8027751083539204E-3</v>
      </c>
      <c r="N80" s="303">
        <f t="shared" si="1"/>
        <v>0.99999999999999989</v>
      </c>
    </row>
    <row r="81" spans="1:19">
      <c r="A81" s="3" t="s">
        <v>153</v>
      </c>
      <c r="B81" s="49" t="s">
        <v>154</v>
      </c>
      <c r="C81" s="212">
        <v>1.5704583932766598E-2</v>
      </c>
      <c r="D81" s="212">
        <v>0.26021982070300481</v>
      </c>
      <c r="E81" s="212">
        <v>7.8572543203026882E-2</v>
      </c>
      <c r="F81" s="212">
        <v>0</v>
      </c>
      <c r="G81" s="212">
        <v>0.12587980235043222</v>
      </c>
      <c r="H81" s="212">
        <v>0.42628317160037593</v>
      </c>
      <c r="I81" s="212">
        <v>5.5751124251933654E-2</v>
      </c>
      <c r="J81" s="212">
        <v>3.3786178850105757E-2</v>
      </c>
      <c r="K81" s="212">
        <v>3.8027751083539191E-3</v>
      </c>
      <c r="N81" s="303">
        <f t="shared" si="1"/>
        <v>0.99999999999999967</v>
      </c>
    </row>
    <row r="82" spans="1:19">
      <c r="A82" s="3" t="s">
        <v>155</v>
      </c>
      <c r="B82" s="49" t="s">
        <v>156</v>
      </c>
      <c r="C82" s="212">
        <v>1.570448298036561E-2</v>
      </c>
      <c r="D82" s="212">
        <v>0.26022457616711803</v>
      </c>
      <c r="E82" s="212">
        <v>7.8572038122031285E-2</v>
      </c>
      <c r="F82" s="212">
        <v>0</v>
      </c>
      <c r="G82" s="212">
        <v>0.12587899316832735</v>
      </c>
      <c r="H82" s="212">
        <v>0.42628043136161153</v>
      </c>
      <c r="I82" s="212">
        <v>5.5750765871866101E-2</v>
      </c>
      <c r="J82" s="212">
        <v>3.3785961665372323E-2</v>
      </c>
      <c r="K82" s="212">
        <v>3.8027506633078589E-3</v>
      </c>
      <c r="N82" s="303">
        <f t="shared" si="1"/>
        <v>1</v>
      </c>
    </row>
    <row r="83" spans="1:19">
      <c r="A83" s="3" t="s">
        <v>157</v>
      </c>
      <c r="B83" s="49" t="s">
        <v>158</v>
      </c>
      <c r="C83" s="212">
        <v>1.5704583932766608E-2</v>
      </c>
      <c r="D83" s="212">
        <v>0.26021982070300492</v>
      </c>
      <c r="E83" s="212">
        <v>7.8572543203026882E-2</v>
      </c>
      <c r="F83" s="212">
        <v>0</v>
      </c>
      <c r="G83" s="212">
        <v>0.12587980235043228</v>
      </c>
      <c r="H83" s="212">
        <v>0.42628317160037626</v>
      </c>
      <c r="I83" s="212">
        <v>5.5751124251933661E-2</v>
      </c>
      <c r="J83" s="212">
        <v>3.3786178850105764E-2</v>
      </c>
      <c r="K83" s="212">
        <v>3.8027751083539209E-3</v>
      </c>
      <c r="N83" s="303">
        <f t="shared" si="1"/>
        <v>1.0000000000000004</v>
      </c>
    </row>
    <row r="84" spans="1:19">
      <c r="A84" s="3" t="s">
        <v>159</v>
      </c>
      <c r="B84" s="49" t="s">
        <v>160</v>
      </c>
      <c r="C84" s="212">
        <v>1.5704583932766608E-2</v>
      </c>
      <c r="D84" s="212">
        <v>0.26021982070300487</v>
      </c>
      <c r="E84" s="212">
        <v>7.8572543203026896E-2</v>
      </c>
      <c r="F84" s="212">
        <v>0</v>
      </c>
      <c r="G84" s="212">
        <v>0.12587980235043225</v>
      </c>
      <c r="H84" s="212">
        <v>0.42628317160037604</v>
      </c>
      <c r="I84" s="212">
        <v>5.5751124251933667E-2</v>
      </c>
      <c r="J84" s="212">
        <v>3.3786178850105771E-2</v>
      </c>
      <c r="K84" s="212">
        <v>3.80277510835392E-3</v>
      </c>
      <c r="N84" s="303">
        <f t="shared" si="1"/>
        <v>1.0000000000000002</v>
      </c>
    </row>
    <row r="85" spans="1:19">
      <c r="A85" s="3" t="s">
        <v>161</v>
      </c>
      <c r="B85" s="49" t="s">
        <v>162</v>
      </c>
      <c r="C85" s="212">
        <v>1.5704331671989858E-2</v>
      </c>
      <c r="D85" s="212">
        <v>0.26023170369993442</v>
      </c>
      <c r="E85" s="212">
        <v>7.8571281102046447E-2</v>
      </c>
      <c r="F85" s="212">
        <v>0</v>
      </c>
      <c r="G85" s="212">
        <v>0.12587778035883709</v>
      </c>
      <c r="H85" s="212">
        <v>0.42627632426685597</v>
      </c>
      <c r="I85" s="212">
        <v>5.575022872856493E-2</v>
      </c>
      <c r="J85" s="212">
        <v>3.3785636146920726E-2</v>
      </c>
      <c r="K85" s="212">
        <v>3.8027140248507395E-3</v>
      </c>
      <c r="N85" s="303">
        <f t="shared" si="1"/>
        <v>1.0000000000000002</v>
      </c>
    </row>
    <row r="86" spans="1:19">
      <c r="A86" s="3" t="s">
        <v>163</v>
      </c>
      <c r="B86" s="49" t="s">
        <v>164</v>
      </c>
      <c r="C86" s="212">
        <v>2.7089076946862412E-2</v>
      </c>
      <c r="D86" s="212">
        <v>0.2904709198297673</v>
      </c>
      <c r="E86" s="212">
        <v>7.1980702829478493E-2</v>
      </c>
      <c r="F86" s="212">
        <v>0</v>
      </c>
      <c r="G86" s="212">
        <v>0.11921669289544037</v>
      </c>
      <c r="H86" s="212">
        <v>0.39870246343003046</v>
      </c>
      <c r="I86" s="212">
        <v>6.291338008636882E-2</v>
      </c>
      <c r="J86" s="212">
        <v>2.8080401349286778E-2</v>
      </c>
      <c r="K86" s="212">
        <v>1.5463626327656061E-3</v>
      </c>
      <c r="N86" s="303">
        <f t="shared" si="1"/>
        <v>1.0000000000000002</v>
      </c>
    </row>
    <row r="87" spans="1:19">
      <c r="A87" s="3" t="s">
        <v>165</v>
      </c>
      <c r="B87" s="49" t="s">
        <v>166</v>
      </c>
      <c r="C87" s="212">
        <v>1.8604240562460125E-2</v>
      </c>
      <c r="D87" s="212">
        <v>0.26897257012454268</v>
      </c>
      <c r="E87" s="212">
        <v>7.9543363055517596E-2</v>
      </c>
      <c r="F87" s="212">
        <v>0</v>
      </c>
      <c r="G87" s="212">
        <v>0.11782710997743354</v>
      </c>
      <c r="H87" s="212">
        <v>0.41759028986921876</v>
      </c>
      <c r="I87" s="212">
        <v>6.4341058200691872E-2</v>
      </c>
      <c r="J87" s="212">
        <v>2.995846325284298E-2</v>
      </c>
      <c r="K87" s="212">
        <v>3.1629049572924279E-3</v>
      </c>
      <c r="N87" s="303">
        <f t="shared" si="1"/>
        <v>1</v>
      </c>
    </row>
    <row r="88" spans="1:19">
      <c r="A88" s="3" t="s">
        <v>167</v>
      </c>
      <c r="B88" s="49" t="s">
        <v>168</v>
      </c>
      <c r="C88" s="212">
        <v>1.5589161273908124E-2</v>
      </c>
      <c r="D88" s="212">
        <v>0.25832984686383936</v>
      </c>
      <c r="E88" s="212">
        <v>7.7984932543265009E-2</v>
      </c>
      <c r="F88" s="212">
        <v>0</v>
      </c>
      <c r="G88" s="212">
        <v>0.12763271209516353</v>
      </c>
      <c r="H88" s="212">
        <v>0.42528575432362453</v>
      </c>
      <c r="I88" s="212">
        <v>5.6815595758838724E-2</v>
      </c>
      <c r="J88" s="212">
        <v>3.4543551737856941E-2</v>
      </c>
      <c r="K88" s="212">
        <v>3.8184454035037328E-3</v>
      </c>
      <c r="N88" s="303">
        <f t="shared" si="1"/>
        <v>1</v>
      </c>
    </row>
    <row r="89" spans="1:19">
      <c r="A89" s="3" t="s">
        <v>169</v>
      </c>
      <c r="B89" s="49" t="s">
        <v>170</v>
      </c>
      <c r="C89" s="212">
        <v>1.5568775299655099E-2</v>
      </c>
      <c r="D89" s="212">
        <v>0.25799603928736203</v>
      </c>
      <c r="E89" s="212">
        <v>7.788114862510559E-2</v>
      </c>
      <c r="F89" s="212">
        <v>0</v>
      </c>
      <c r="G89" s="212">
        <v>0.12794231138249049</v>
      </c>
      <c r="H89" s="212">
        <v>0.42510959027468942</v>
      </c>
      <c r="I89" s="212">
        <v>5.7003602939988941E-2</v>
      </c>
      <c r="J89" s="212">
        <v>3.4677319096383719E-2</v>
      </c>
      <c r="K89" s="212">
        <v>3.8212130943247619E-3</v>
      </c>
      <c r="N89" s="303">
        <f t="shared" si="1"/>
        <v>1</v>
      </c>
    </row>
    <row r="90" spans="1:19">
      <c r="A90" s="3" t="s">
        <v>171</v>
      </c>
      <c r="B90" s="49" t="s">
        <v>172</v>
      </c>
      <c r="C90" s="212">
        <v>3.5011775520903801E-2</v>
      </c>
      <c r="D90" s="212">
        <v>0.3156188744867674</v>
      </c>
      <c r="E90" s="212">
        <v>3.0629362586073825E-2</v>
      </c>
      <c r="F90" s="212">
        <v>0</v>
      </c>
      <c r="G90" s="212">
        <v>0.1076610890827578</v>
      </c>
      <c r="H90" s="212">
        <v>0.35749863013577343</v>
      </c>
      <c r="I90" s="212">
        <v>4.0416350819620347E-2</v>
      </c>
      <c r="J90" s="212">
        <v>3.5523556615693883E-3</v>
      </c>
      <c r="K90" s="212">
        <v>2.3096166503963432E-5</v>
      </c>
      <c r="L90" s="212">
        <v>0.10989820970026944</v>
      </c>
      <c r="M90" s="212">
        <v>-3.0974416023945135E-4</v>
      </c>
      <c r="N90" s="303">
        <f t="shared" si="1"/>
        <v>1</v>
      </c>
    </row>
    <row r="91" spans="1:19">
      <c r="A91" s="3" t="s">
        <v>11</v>
      </c>
      <c r="B91" s="49" t="s">
        <v>173</v>
      </c>
      <c r="C91" s="212">
        <v>1.9141955588282758E-2</v>
      </c>
      <c r="D91" s="212">
        <v>0.27398036455512026</v>
      </c>
      <c r="E91" s="212">
        <v>3.2100059840287035E-2</v>
      </c>
      <c r="F91" s="212">
        <v>0</v>
      </c>
      <c r="G91" s="212">
        <v>0.12117948257707835</v>
      </c>
      <c r="H91" s="212">
        <v>0.41769949533400635</v>
      </c>
      <c r="I91" s="212">
        <v>4.9355006141802826E-2</v>
      </c>
      <c r="J91" s="212">
        <v>2.6508898015263672E-2</v>
      </c>
      <c r="K91" s="212">
        <v>3.2247311804357438E-3</v>
      </c>
      <c r="L91" s="212">
        <v>0</v>
      </c>
      <c r="M91" s="212">
        <v>5.6810006767722993E-2</v>
      </c>
      <c r="N91" s="303">
        <f t="shared" si="1"/>
        <v>1</v>
      </c>
    </row>
    <row r="92" spans="1:19">
      <c r="A92" s="3" t="s">
        <v>174</v>
      </c>
      <c r="B92" s="49" t="s">
        <v>175</v>
      </c>
      <c r="C92" s="212">
        <v>2.1508961387296018E-2</v>
      </c>
      <c r="D92" s="212">
        <v>0.27024456448823519</v>
      </c>
      <c r="E92" s="212">
        <v>6.1806493446445981E-2</v>
      </c>
      <c r="F92" s="212">
        <v>0</v>
      </c>
      <c r="G92" s="212">
        <v>0.11613420836546938</v>
      </c>
      <c r="H92" s="212">
        <v>0.43239410988302956</v>
      </c>
      <c r="I92" s="212">
        <v>5.5915571885509628E-2</v>
      </c>
      <c r="J92" s="212">
        <v>2.5242816352429115E-2</v>
      </c>
      <c r="K92" s="212">
        <v>2.8996953054697232E-3</v>
      </c>
      <c r="L92" s="212">
        <v>0</v>
      </c>
      <c r="M92" s="212">
        <v>1.3853578886115403E-2</v>
      </c>
      <c r="N92" s="303">
        <f t="shared" si="1"/>
        <v>1.0000000000000002</v>
      </c>
    </row>
    <row r="93" spans="1:19">
      <c r="A93" s="3" t="s">
        <v>176</v>
      </c>
      <c r="B93" s="49" t="s">
        <v>177</v>
      </c>
      <c r="C93" s="212">
        <v>1.9671729007917346E-2</v>
      </c>
      <c r="D93" s="212">
        <v>0.26300826137413141</v>
      </c>
      <c r="E93" s="212">
        <v>7.5534221799142126E-2</v>
      </c>
      <c r="F93" s="212">
        <v>0</v>
      </c>
      <c r="G93" s="212">
        <v>0.11836665934515983</v>
      </c>
      <c r="H93" s="212">
        <v>0.43902941164823761</v>
      </c>
      <c r="I93" s="212">
        <v>5.3902843930170329E-2</v>
      </c>
      <c r="J93" s="212">
        <v>3.0219990898190177E-2</v>
      </c>
      <c r="K93" s="212">
        <v>0</v>
      </c>
      <c r="L93" s="212">
        <v>0</v>
      </c>
      <c r="M93" s="212">
        <v>2.6688199705119178E-4</v>
      </c>
      <c r="N93" s="303">
        <f t="shared" si="1"/>
        <v>0.99999999999999989</v>
      </c>
    </row>
    <row r="94" spans="1:19">
      <c r="A94" s="3" t="s">
        <v>131</v>
      </c>
      <c r="B94" s="178" t="s">
        <v>132</v>
      </c>
      <c r="C94" s="212">
        <v>0</v>
      </c>
      <c r="D94" s="212">
        <v>0</v>
      </c>
      <c r="E94" s="212">
        <v>0</v>
      </c>
      <c r="F94" s="212">
        <v>0</v>
      </c>
      <c r="G94" s="212">
        <v>0</v>
      </c>
      <c r="H94" s="212">
        <v>0</v>
      </c>
      <c r="I94" s="212">
        <v>0</v>
      </c>
      <c r="J94" s="212">
        <v>0</v>
      </c>
      <c r="K94" s="212">
        <v>0</v>
      </c>
      <c r="L94" s="212">
        <v>0</v>
      </c>
      <c r="M94" s="212">
        <v>0</v>
      </c>
      <c r="N94" s="303">
        <f t="shared" si="1"/>
        <v>0</v>
      </c>
      <c r="S94" s="4"/>
    </row>
    <row r="95" spans="1:19">
      <c r="A95" s="3" t="s">
        <v>131</v>
      </c>
      <c r="B95" s="49" t="s">
        <v>132</v>
      </c>
      <c r="C95" s="212">
        <v>0</v>
      </c>
      <c r="D95" s="212">
        <v>0</v>
      </c>
      <c r="E95" s="212">
        <v>0</v>
      </c>
      <c r="F95" s="212">
        <v>0</v>
      </c>
      <c r="G95" s="212">
        <v>0</v>
      </c>
      <c r="H95" s="212">
        <v>0</v>
      </c>
      <c r="I95" s="212">
        <v>0</v>
      </c>
      <c r="J95" s="212">
        <v>0</v>
      </c>
      <c r="K95" s="212">
        <v>0</v>
      </c>
      <c r="L95" s="212">
        <v>0</v>
      </c>
      <c r="M95" s="212">
        <v>0</v>
      </c>
      <c r="N95" s="303">
        <f t="shared" si="1"/>
        <v>0</v>
      </c>
    </row>
    <row r="96" spans="1:19">
      <c r="A96" s="3" t="s">
        <v>131</v>
      </c>
      <c r="B96" s="49" t="s">
        <v>132</v>
      </c>
      <c r="C96" s="212">
        <v>0</v>
      </c>
      <c r="D96" s="212">
        <v>0</v>
      </c>
      <c r="E96" s="212">
        <v>0</v>
      </c>
      <c r="F96" s="212">
        <v>0</v>
      </c>
      <c r="G96" s="212">
        <v>0</v>
      </c>
      <c r="H96" s="212">
        <v>0</v>
      </c>
      <c r="I96" s="212">
        <v>0</v>
      </c>
      <c r="J96" s="212">
        <v>0</v>
      </c>
      <c r="K96" s="212">
        <v>0</v>
      </c>
      <c r="L96" s="212">
        <v>0</v>
      </c>
      <c r="M96" s="212">
        <v>0</v>
      </c>
      <c r="N96" s="303">
        <f t="shared" si="1"/>
        <v>0</v>
      </c>
    </row>
    <row r="97" spans="1:14">
      <c r="A97" s="3" t="s">
        <v>178</v>
      </c>
      <c r="B97" s="49" t="s">
        <v>179</v>
      </c>
      <c r="C97" s="212">
        <v>2.3936757469967984E-2</v>
      </c>
      <c r="D97" s="212">
        <v>0.28011251035702339</v>
      </c>
      <c r="E97" s="212">
        <v>8.1343586859587716E-2</v>
      </c>
      <c r="F97" s="212">
        <v>0</v>
      </c>
      <c r="G97" s="212">
        <v>0.1215266024066223</v>
      </c>
      <c r="H97" s="212">
        <v>0.40532495596129386</v>
      </c>
      <c r="I97" s="212">
        <v>5.3425942574532106E-2</v>
      </c>
      <c r="J97" s="212">
        <v>3.143034829369145E-2</v>
      </c>
      <c r="K97" s="212">
        <v>2.8992960772814057E-3</v>
      </c>
      <c r="L97" s="212">
        <v>0</v>
      </c>
      <c r="M97" s="212">
        <v>0</v>
      </c>
      <c r="N97" s="303">
        <f t="shared" si="1"/>
        <v>1.0000000000000002</v>
      </c>
    </row>
    <row r="98" spans="1:14">
      <c r="A98" s="3" t="s">
        <v>180</v>
      </c>
      <c r="B98" s="49" t="s">
        <v>181</v>
      </c>
      <c r="C98" s="212">
        <v>1.8737160898668025E-2</v>
      </c>
      <c r="D98" s="212">
        <v>0.23376235196580991</v>
      </c>
      <c r="E98" s="212">
        <v>6.5921820721224669E-2</v>
      </c>
      <c r="F98" s="212">
        <v>0</v>
      </c>
      <c r="G98" s="212">
        <v>0.11536690254654462</v>
      </c>
      <c r="H98" s="212">
        <v>0.45154148560758189</v>
      </c>
      <c r="I98" s="212">
        <v>4.7463327465367453E-2</v>
      </c>
      <c r="J98" s="212">
        <v>2.4609029206480885E-2</v>
      </c>
      <c r="K98" s="212">
        <v>2.448453198354435E-3</v>
      </c>
      <c r="L98" s="212">
        <v>4.0149468389968156E-2</v>
      </c>
      <c r="M98" s="212">
        <v>0</v>
      </c>
      <c r="N98" s="303">
        <f t="shared" si="1"/>
        <v>0.99999999999999989</v>
      </c>
    </row>
    <row r="99" spans="1:14">
      <c r="A99" s="3" t="s">
        <v>182</v>
      </c>
      <c r="B99" s="49" t="s">
        <v>183</v>
      </c>
      <c r="C99" s="212">
        <v>1.5764532906096734E-2</v>
      </c>
      <c r="D99" s="212">
        <v>0.26121315558905345</v>
      </c>
      <c r="E99" s="212">
        <v>7.8872477497187399E-2</v>
      </c>
      <c r="F99" s="212">
        <v>0</v>
      </c>
      <c r="G99" s="212">
        <v>0.12636032223852448</v>
      </c>
      <c r="H99" s="212">
        <v>0.42791041868917257</v>
      </c>
      <c r="I99" s="212">
        <v>5.5963942539588564E-2</v>
      </c>
      <c r="J99" s="212">
        <v>3.3915150540376783E-2</v>
      </c>
      <c r="K99" s="212"/>
      <c r="L99" s="212"/>
      <c r="M99" s="212"/>
      <c r="N99" s="303">
        <f t="shared" si="1"/>
        <v>1</v>
      </c>
    </row>
    <row r="100" spans="1:14">
      <c r="B100" s="49" t="s">
        <v>307</v>
      </c>
      <c r="C100" s="212">
        <f>C15</f>
        <v>1.5704583932766605E-2</v>
      </c>
      <c r="D100" s="212">
        <f t="shared" ref="D100:M100" si="2">D15</f>
        <v>0.26021982070300487</v>
      </c>
      <c r="E100" s="212">
        <f t="shared" si="2"/>
        <v>7.8572543203026896E-2</v>
      </c>
      <c r="F100" s="212">
        <f t="shared" si="2"/>
        <v>0</v>
      </c>
      <c r="G100" s="212">
        <f t="shared" si="2"/>
        <v>0.12587980235043225</v>
      </c>
      <c r="H100" s="212">
        <f t="shared" si="2"/>
        <v>0.4262831716003761</v>
      </c>
      <c r="I100" s="212">
        <f t="shared" si="2"/>
        <v>5.5751124251933674E-2</v>
      </c>
      <c r="J100" s="212">
        <f t="shared" si="2"/>
        <v>3.3786178850105764E-2</v>
      </c>
      <c r="K100" s="212">
        <f t="shared" si="2"/>
        <v>3.80277510835392E-3</v>
      </c>
      <c r="L100" s="212">
        <f t="shared" si="2"/>
        <v>0</v>
      </c>
      <c r="M100" s="212">
        <f t="shared" si="2"/>
        <v>0</v>
      </c>
      <c r="N100" s="303">
        <f t="shared" si="1"/>
        <v>1.0000000000000002</v>
      </c>
    </row>
    <row r="101" spans="1:14">
      <c r="B101" s="49" t="s">
        <v>188</v>
      </c>
      <c r="C101" s="301">
        <v>1</v>
      </c>
      <c r="D101" s="301">
        <v>0</v>
      </c>
      <c r="E101" s="301">
        <v>0</v>
      </c>
      <c r="F101" s="301">
        <v>0</v>
      </c>
      <c r="G101" s="301">
        <v>0</v>
      </c>
      <c r="H101" s="301">
        <v>0</v>
      </c>
      <c r="I101" s="301">
        <v>0</v>
      </c>
      <c r="J101" s="301">
        <v>0</v>
      </c>
      <c r="K101" s="301">
        <v>0</v>
      </c>
      <c r="L101" s="301">
        <v>0</v>
      </c>
      <c r="M101" s="301"/>
      <c r="N101" s="303">
        <f>SUM(C101:M101)</f>
        <v>1</v>
      </c>
    </row>
    <row r="102" spans="1:14">
      <c r="B102" s="112" t="s">
        <v>191</v>
      </c>
      <c r="C102" s="301">
        <v>0</v>
      </c>
      <c r="D102" s="301">
        <v>0</v>
      </c>
      <c r="E102" s="301">
        <v>0</v>
      </c>
      <c r="F102" s="301">
        <v>0</v>
      </c>
      <c r="G102" s="301">
        <v>0</v>
      </c>
      <c r="H102" s="301">
        <v>0</v>
      </c>
      <c r="I102" s="301">
        <v>1</v>
      </c>
      <c r="J102" s="301">
        <v>0</v>
      </c>
      <c r="K102" s="301">
        <v>0</v>
      </c>
      <c r="L102" s="301">
        <v>0</v>
      </c>
      <c r="M102" s="301"/>
      <c r="N102" s="303">
        <f t="shared" ref="N102:N112" si="3">SUM(C102:M102)</f>
        <v>1</v>
      </c>
    </row>
    <row r="103" spans="1:14">
      <c r="B103" s="49" t="s">
        <v>189</v>
      </c>
      <c r="C103" s="301">
        <v>0</v>
      </c>
      <c r="D103" s="301">
        <v>1</v>
      </c>
      <c r="E103" s="301">
        <v>0</v>
      </c>
      <c r="F103" s="301">
        <v>0</v>
      </c>
      <c r="G103" s="301">
        <v>0</v>
      </c>
      <c r="H103" s="301">
        <v>0</v>
      </c>
      <c r="I103" s="301">
        <v>0</v>
      </c>
      <c r="J103" s="301">
        <v>0</v>
      </c>
      <c r="K103" s="301">
        <v>0</v>
      </c>
      <c r="L103" s="301">
        <v>0</v>
      </c>
      <c r="M103" s="301"/>
      <c r="N103" s="303">
        <f t="shared" si="3"/>
        <v>1</v>
      </c>
    </row>
    <row r="104" spans="1:14">
      <c r="B104" s="49" t="s">
        <v>190</v>
      </c>
      <c r="C104" s="301">
        <v>0</v>
      </c>
      <c r="D104" s="301">
        <v>0</v>
      </c>
      <c r="E104" s="301">
        <v>1</v>
      </c>
      <c r="F104" s="301">
        <v>0</v>
      </c>
      <c r="G104" s="301">
        <v>0</v>
      </c>
      <c r="H104" s="301">
        <v>0</v>
      </c>
      <c r="I104" s="301">
        <v>0</v>
      </c>
      <c r="J104" s="301">
        <v>0</v>
      </c>
      <c r="K104" s="301">
        <v>0</v>
      </c>
      <c r="L104" s="301">
        <v>0</v>
      </c>
      <c r="M104" s="301"/>
      <c r="N104" s="303">
        <f t="shared" si="3"/>
        <v>1</v>
      </c>
    </row>
    <row r="105" spans="1:14">
      <c r="B105" s="49" t="s">
        <v>304</v>
      </c>
      <c r="C105" s="301">
        <v>0</v>
      </c>
      <c r="D105" s="301">
        <v>0</v>
      </c>
      <c r="E105" s="301">
        <v>0</v>
      </c>
      <c r="F105" s="301">
        <v>1</v>
      </c>
      <c r="G105" s="301">
        <v>0</v>
      </c>
      <c r="H105" s="301">
        <v>0</v>
      </c>
      <c r="I105" s="301">
        <v>0</v>
      </c>
      <c r="J105" s="301">
        <v>0</v>
      </c>
      <c r="K105" s="301">
        <v>0</v>
      </c>
      <c r="L105" s="301">
        <v>0</v>
      </c>
      <c r="M105" s="301"/>
      <c r="N105" s="303">
        <f t="shared" si="3"/>
        <v>1</v>
      </c>
    </row>
    <row r="106" spans="1:14">
      <c r="B106" s="49" t="s">
        <v>196</v>
      </c>
      <c r="C106" s="301">
        <v>0</v>
      </c>
      <c r="D106" s="301">
        <v>0</v>
      </c>
      <c r="E106" s="301">
        <v>0</v>
      </c>
      <c r="F106" s="301">
        <v>0</v>
      </c>
      <c r="G106" s="301">
        <v>0</v>
      </c>
      <c r="H106" s="301">
        <v>0</v>
      </c>
      <c r="I106" s="301">
        <v>0</v>
      </c>
      <c r="J106" s="301">
        <v>1</v>
      </c>
      <c r="K106" s="301">
        <v>0</v>
      </c>
      <c r="L106" s="301">
        <v>0</v>
      </c>
      <c r="M106" s="301"/>
      <c r="N106" s="303">
        <f t="shared" si="3"/>
        <v>1</v>
      </c>
    </row>
    <row r="107" spans="1:14">
      <c r="B107" s="49" t="s">
        <v>135</v>
      </c>
      <c r="C107" s="301">
        <v>0</v>
      </c>
      <c r="D107" s="301">
        <v>0</v>
      </c>
      <c r="E107" s="301">
        <v>0</v>
      </c>
      <c r="F107" s="301">
        <v>0</v>
      </c>
      <c r="G107" s="301">
        <v>1</v>
      </c>
      <c r="H107" s="301">
        <v>0</v>
      </c>
      <c r="I107" s="301">
        <v>0</v>
      </c>
      <c r="J107" s="301">
        <v>0</v>
      </c>
      <c r="K107" s="301">
        <v>0</v>
      </c>
      <c r="L107" s="301">
        <v>0</v>
      </c>
      <c r="M107" s="301"/>
      <c r="N107" s="303">
        <f t="shared" si="3"/>
        <v>1</v>
      </c>
    </row>
    <row r="108" spans="1:14">
      <c r="B108" s="49" t="s">
        <v>295</v>
      </c>
      <c r="C108" s="301">
        <v>0</v>
      </c>
      <c r="D108" s="301">
        <v>0</v>
      </c>
      <c r="E108" s="301">
        <v>0</v>
      </c>
      <c r="F108" s="301">
        <v>0</v>
      </c>
      <c r="G108" s="301">
        <v>1</v>
      </c>
      <c r="H108" s="301">
        <v>0</v>
      </c>
      <c r="I108" s="301">
        <v>0</v>
      </c>
      <c r="J108" s="301">
        <v>0</v>
      </c>
      <c r="K108" s="301">
        <v>0</v>
      </c>
      <c r="L108" s="301">
        <v>0</v>
      </c>
      <c r="M108" s="301"/>
      <c r="N108" s="303">
        <f>SUM(C108:M108)</f>
        <v>1</v>
      </c>
    </row>
    <row r="109" spans="1:14">
      <c r="B109" s="49" t="s">
        <v>185</v>
      </c>
      <c r="C109" s="301">
        <v>0</v>
      </c>
      <c r="D109" s="301">
        <v>0</v>
      </c>
      <c r="E109" s="301">
        <v>0</v>
      </c>
      <c r="F109" s="301">
        <v>0</v>
      </c>
      <c r="G109" s="301">
        <v>1</v>
      </c>
      <c r="H109" s="301">
        <v>0</v>
      </c>
      <c r="I109" s="301">
        <v>0</v>
      </c>
      <c r="J109" s="301">
        <v>0</v>
      </c>
      <c r="K109" s="301">
        <v>0</v>
      </c>
      <c r="L109" s="301">
        <v>0</v>
      </c>
      <c r="M109" s="301"/>
      <c r="N109" s="303">
        <f>SUM(C109:M109)</f>
        <v>1</v>
      </c>
    </row>
    <row r="110" spans="1:14">
      <c r="B110" s="49" t="s">
        <v>187</v>
      </c>
      <c r="C110" s="301">
        <v>0</v>
      </c>
      <c r="D110" s="301">
        <v>0</v>
      </c>
      <c r="E110" s="301">
        <v>0</v>
      </c>
      <c r="F110" s="301">
        <v>0</v>
      </c>
      <c r="G110" s="301">
        <v>0</v>
      </c>
      <c r="H110" s="301">
        <v>1</v>
      </c>
      <c r="I110" s="301">
        <v>0</v>
      </c>
      <c r="J110" s="301">
        <v>0</v>
      </c>
      <c r="K110" s="301">
        <v>0</v>
      </c>
      <c r="L110" s="301">
        <v>0</v>
      </c>
      <c r="M110" s="301"/>
      <c r="N110" s="303">
        <f t="shared" si="3"/>
        <v>1</v>
      </c>
    </row>
    <row r="111" spans="1:14">
      <c r="B111" s="49" t="s">
        <v>198</v>
      </c>
      <c r="C111" s="301">
        <v>0</v>
      </c>
      <c r="D111" s="301">
        <v>0</v>
      </c>
      <c r="E111" s="301">
        <v>0</v>
      </c>
      <c r="F111" s="301">
        <v>0</v>
      </c>
      <c r="G111" s="301">
        <v>0</v>
      </c>
      <c r="H111" s="301">
        <v>0</v>
      </c>
      <c r="I111" s="301">
        <v>0</v>
      </c>
      <c r="J111" s="301">
        <v>0</v>
      </c>
      <c r="K111" s="301">
        <v>1</v>
      </c>
      <c r="L111" s="301">
        <v>0</v>
      </c>
      <c r="N111" s="303">
        <f t="shared" si="3"/>
        <v>1</v>
      </c>
    </row>
    <row r="112" spans="1:14">
      <c r="B112" s="49" t="s">
        <v>24</v>
      </c>
      <c r="C112" s="301">
        <v>0</v>
      </c>
      <c r="D112" s="301">
        <v>0</v>
      </c>
      <c r="E112" s="301">
        <v>0</v>
      </c>
      <c r="F112" s="301">
        <v>0</v>
      </c>
      <c r="G112" s="301">
        <v>0</v>
      </c>
      <c r="H112" s="301">
        <v>0</v>
      </c>
      <c r="I112" s="301">
        <v>0</v>
      </c>
      <c r="J112" s="301">
        <v>0</v>
      </c>
      <c r="K112" s="301">
        <v>0</v>
      </c>
      <c r="L112" s="301">
        <v>1</v>
      </c>
      <c r="N112" s="303">
        <f t="shared" si="3"/>
        <v>1</v>
      </c>
    </row>
  </sheetData>
  <conditionalFormatting sqref="N1">
    <cfRule type="cellIs" dxfId="4" priority="3" stopIfTrue="1" operator="notEqual">
      <formula>$N$1</formula>
    </cfRule>
  </conditionalFormatting>
  <conditionalFormatting sqref="N2:N100">
    <cfRule type="cellIs" dxfId="3" priority="4" stopIfTrue="1" operator="notEqual">
      <formula>$N$1</formula>
    </cfRule>
    <cfRule type="cellIs" dxfId="2" priority="5" stopIfTrue="1" operator="equal">
      <formula>$N$2</formula>
    </cfRule>
  </conditionalFormatting>
  <conditionalFormatting sqref="N101:N112">
    <cfRule type="cellIs" dxfId="1" priority="1" stopIfTrue="1" operator="notEqual">
      <formula>$N$1</formula>
    </cfRule>
    <cfRule type="cellIs" dxfId="0" priority="2" stopIfTrue="1" operator="equal">
      <formula>$N$2</formula>
    </cfRule>
  </conditionalFormatting>
  <pageMargins left="0.75" right="0.75" top="1" bottom="1" header="0.5" footer="0.5"/>
  <pageSetup scale="5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M303"/>
  <sheetViews>
    <sheetView zoomScale="75" zoomScaleNormal="100" workbookViewId="0">
      <pane ySplit="7" topLeftCell="A8" activePane="bottomLeft" state="frozen"/>
      <selection activeCell="D38" sqref="D38"/>
      <selection pane="bottomLeft"/>
    </sheetView>
  </sheetViews>
  <sheetFormatPr defaultRowHeight="12.75"/>
  <cols>
    <col min="1" max="1" width="11.85546875" style="51" customWidth="1"/>
    <col min="2" max="4" width="18" style="51" customWidth="1"/>
    <col min="5" max="5" width="17.140625" style="51" customWidth="1"/>
    <col min="6" max="6" width="22.7109375" style="282" customWidth="1"/>
    <col min="7" max="7" width="12.5703125" style="226" bestFit="1" customWidth="1"/>
    <col min="8" max="8" width="3.5703125" style="3" customWidth="1"/>
    <col min="9" max="9" width="15.7109375" style="51" customWidth="1"/>
    <col min="10" max="10" width="15" style="236" customWidth="1"/>
    <col min="11" max="12" width="15.7109375" style="3" customWidth="1"/>
    <col min="13" max="16384" width="9.140625" style="3"/>
  </cols>
  <sheetData>
    <row r="1" spans="1:13">
      <c r="B1" s="1" t="str">
        <f>+Inputs!D2</f>
        <v>Rocky Mountain Power</v>
      </c>
      <c r="C1" s="1"/>
      <c r="D1" s="1"/>
    </row>
    <row r="2" spans="1:13">
      <c r="B2" s="1" t="str">
        <f>+Inputs!D3</f>
        <v>Utah General Rate Case - June 2015</v>
      </c>
      <c r="C2" s="1"/>
      <c r="D2" s="1"/>
    </row>
    <row r="3" spans="1:13">
      <c r="B3" s="1" t="s">
        <v>195</v>
      </c>
      <c r="C3" s="1"/>
      <c r="D3" s="1"/>
    </row>
    <row r="4" spans="1:13">
      <c r="B4" s="1" t="s">
        <v>505</v>
      </c>
      <c r="C4" s="1"/>
      <c r="D4" s="1"/>
    </row>
    <row r="6" spans="1:13">
      <c r="B6" s="243" t="s">
        <v>720</v>
      </c>
      <c r="C6" s="295"/>
      <c r="D6" s="295"/>
      <c r="E6" s="295"/>
      <c r="F6" s="296"/>
      <c r="I6" s="243" t="s">
        <v>719</v>
      </c>
      <c r="J6" s="244"/>
      <c r="K6" s="243"/>
      <c r="L6" s="243"/>
    </row>
    <row r="7" spans="1:13" s="205" customFormat="1" ht="38.25">
      <c r="A7" s="231" t="s">
        <v>572</v>
      </c>
      <c r="B7" s="45" t="s">
        <v>573</v>
      </c>
      <c r="C7" s="43" t="s">
        <v>566</v>
      </c>
      <c r="D7" s="45" t="s">
        <v>231</v>
      </c>
      <c r="E7" s="43" t="s">
        <v>567</v>
      </c>
      <c r="F7" s="283" t="s">
        <v>568</v>
      </c>
      <c r="G7" s="225" t="s">
        <v>506</v>
      </c>
      <c r="H7" s="284"/>
      <c r="I7" s="285" t="s">
        <v>600</v>
      </c>
      <c r="J7" s="286" t="s">
        <v>303</v>
      </c>
      <c r="K7" s="285" t="s">
        <v>601</v>
      </c>
      <c r="L7" s="285" t="s">
        <v>602</v>
      </c>
      <c r="M7" s="284"/>
    </row>
    <row r="8" spans="1:13">
      <c r="A8" s="49" t="s">
        <v>508</v>
      </c>
      <c r="B8" s="51" t="s">
        <v>208</v>
      </c>
      <c r="C8" s="230">
        <v>14912207.639310576</v>
      </c>
      <c r="D8" s="297">
        <f>C8/$C$227</f>
        <v>2.1328983295360066E-2</v>
      </c>
      <c r="E8" s="298">
        <f>$E$227*D8</f>
        <v>15141164.767447973</v>
      </c>
      <c r="F8" s="53">
        <f>E8-C8</f>
        <v>228957.12813739665</v>
      </c>
      <c r="G8" s="235" t="str">
        <f>MID(B8,4,5)</f>
        <v>SG</v>
      </c>
      <c r="H8" s="26"/>
      <c r="I8" s="53">
        <f>$I$223*(D8/$D$223)</f>
        <v>-29575.179959794994</v>
      </c>
      <c r="J8" s="58">
        <f>VLOOKUP(G8,'Rebuttal Alloc. Factors'!$B$15:$H$115,7,0)</f>
        <v>0.4262831716003761</v>
      </c>
      <c r="K8" s="287">
        <f>+J8*I8</f>
        <v>-12607.401513913293</v>
      </c>
      <c r="L8" s="287">
        <f t="shared" ref="L8:L71" si="0">(E8+I8)*J8</f>
        <v>6441816.3372776797</v>
      </c>
      <c r="M8" s="26"/>
    </row>
    <row r="9" spans="1:13">
      <c r="A9" s="49" t="s">
        <v>199</v>
      </c>
      <c r="B9" s="51" t="s">
        <v>199</v>
      </c>
      <c r="C9" s="230">
        <v>2097545.332222919</v>
      </c>
      <c r="D9" s="297">
        <f t="shared" ref="D9:D72" si="1">C9/$C$227</f>
        <v>3.0001265026853847E-3</v>
      </c>
      <c r="E9" s="298">
        <f>$E$227*D9</f>
        <v>2129750.3529026043</v>
      </c>
      <c r="F9" s="53">
        <f>E9-C9</f>
        <v>32205.020679685287</v>
      </c>
      <c r="G9" s="235" t="str">
        <f t="shared" ref="G9:G72" si="2">MID(B9,4,5)</f>
        <v>SE</v>
      </c>
      <c r="H9" s="26"/>
      <c r="I9" s="53">
        <f t="shared" ref="I9:I72" si="3">$I$223*(D9/$D$223)</f>
        <v>-4160.0333213432132</v>
      </c>
      <c r="J9" s="58">
        <f>VLOOKUP(G9,'Rebuttal Alloc. Factors'!$B$15:$H$115,7,0)</f>
        <v>0.41971722672390366</v>
      </c>
      <c r="K9" s="287">
        <f t="shared" ref="K9:K72" si="4">+J9*I9</f>
        <v>-1746.0376487132035</v>
      </c>
      <c r="L9" s="287">
        <f t="shared" si="0"/>
        <v>892146.87408582296</v>
      </c>
      <c r="M9" s="26"/>
    </row>
    <row r="10" spans="1:13">
      <c r="A10" s="49" t="s">
        <v>509</v>
      </c>
      <c r="B10" s="51" t="s">
        <v>314</v>
      </c>
      <c r="C10" s="230">
        <v>16681131.907011839</v>
      </c>
      <c r="D10" s="297">
        <f t="shared" si="1"/>
        <v>2.3859081927912473E-2</v>
      </c>
      <c r="E10" s="298">
        <f t="shared" ref="E10:E73" si="5">$E$227*D10</f>
        <v>16937248.516161136</v>
      </c>
      <c r="F10" s="53">
        <f t="shared" ref="F10:F73" si="6">E10-C10</f>
        <v>256116.6091492977</v>
      </c>
      <c r="G10" s="235" t="str">
        <f t="shared" si="2"/>
        <v>SG</v>
      </c>
      <c r="H10" s="26"/>
      <c r="I10" s="53">
        <f t="shared" si="3"/>
        <v>-33083.463563263656</v>
      </c>
      <c r="J10" s="58">
        <f>VLOOKUP(G10,'Rebuttal Alloc. Factors'!$B$15:$H$115,7,0)</f>
        <v>0.4262831716003761</v>
      </c>
      <c r="K10" s="287">
        <f t="shared" si="4"/>
        <v>-14102.923775273512</v>
      </c>
      <c r="L10" s="287">
        <f t="shared" si="0"/>
        <v>7205961.0918776598</v>
      </c>
      <c r="M10" s="26"/>
    </row>
    <row r="11" spans="1:13">
      <c r="A11" s="49" t="s">
        <v>510</v>
      </c>
      <c r="B11" s="51" t="s">
        <v>315</v>
      </c>
      <c r="C11" s="230">
        <v>1564074.194429175</v>
      </c>
      <c r="D11" s="297">
        <f t="shared" si="1"/>
        <v>2.2371008486860057E-3</v>
      </c>
      <c r="E11" s="298">
        <f t="shared" si="5"/>
        <v>1588088.4748370135</v>
      </c>
      <c r="F11" s="53">
        <f t="shared" si="6"/>
        <v>24014.280407838523</v>
      </c>
      <c r="G11" s="235" t="str">
        <f t="shared" si="2"/>
        <v>SG</v>
      </c>
      <c r="H11" s="26"/>
      <c r="I11" s="53">
        <f t="shared" si="3"/>
        <v>-3102.0072204984963</v>
      </c>
      <c r="J11" s="58">
        <f>VLOOKUP(G11,'Rebuttal Alloc. Factors'!$B$15:$H$115,7,0)</f>
        <v>0.4262831716003761</v>
      </c>
      <c r="K11" s="287">
        <f t="shared" si="4"/>
        <v>-1322.3334762813661</v>
      </c>
      <c r="L11" s="287">
        <f t="shared" si="0"/>
        <v>675653.05835924484</v>
      </c>
      <c r="M11" s="26"/>
    </row>
    <row r="12" spans="1:13">
      <c r="A12" s="49" t="s">
        <v>511</v>
      </c>
      <c r="B12" s="51" t="s">
        <v>316</v>
      </c>
      <c r="C12" s="230">
        <v>43610687.827908158</v>
      </c>
      <c r="D12" s="297">
        <f t="shared" si="1"/>
        <v>6.2376520947076852E-2</v>
      </c>
      <c r="E12" s="298">
        <f t="shared" si="5"/>
        <v>44280271.975519717</v>
      </c>
      <c r="F12" s="53">
        <f t="shared" si="6"/>
        <v>669584.14761155844</v>
      </c>
      <c r="G12" s="235" t="str">
        <f t="shared" si="2"/>
        <v>SG</v>
      </c>
      <c r="H12" s="26"/>
      <c r="I12" s="53">
        <f t="shared" si="3"/>
        <v>-86492.488025767248</v>
      </c>
      <c r="J12" s="58">
        <f>VLOOKUP(G12,'Rebuttal Alloc. Factors'!$B$15:$H$115,7,0)</f>
        <v>0.4262831716003761</v>
      </c>
      <c r="K12" s="287">
        <f t="shared" si="4"/>
        <v>-36870.292115231612</v>
      </c>
      <c r="L12" s="287">
        <f t="shared" si="0"/>
        <v>18839064.484936565</v>
      </c>
      <c r="M12" s="26"/>
    </row>
    <row r="13" spans="1:13">
      <c r="A13" s="49" t="s">
        <v>512</v>
      </c>
      <c r="B13" s="51" t="s">
        <v>317</v>
      </c>
      <c r="C13" s="230">
        <v>2351906.8592348313</v>
      </c>
      <c r="D13" s="297">
        <f t="shared" si="1"/>
        <v>3.3639406938395914E-3</v>
      </c>
      <c r="E13" s="298">
        <f t="shared" si="5"/>
        <v>2388017.2630839255</v>
      </c>
      <c r="F13" s="53">
        <f t="shared" si="6"/>
        <v>36110.403849094175</v>
      </c>
      <c r="G13" s="235" t="str">
        <f t="shared" si="2"/>
        <v>SG</v>
      </c>
      <c r="H13" s="26"/>
      <c r="I13" s="53">
        <f t="shared" si="3"/>
        <v>-4664.5051016579191</v>
      </c>
      <c r="J13" s="58">
        <f>VLOOKUP(G13,'Rebuttal Alloc. Factors'!$B$15:$H$115,7,0)</f>
        <v>0.4262831716003761</v>
      </c>
      <c r="K13" s="287">
        <f t="shared" si="4"/>
        <v>-1988.4000286808725</v>
      </c>
      <c r="L13" s="287">
        <f t="shared" si="0"/>
        <v>1015983.1727151846</v>
      </c>
      <c r="M13" s="26"/>
    </row>
    <row r="14" spans="1:13">
      <c r="A14" s="49" t="s">
        <v>513</v>
      </c>
      <c r="B14" s="51" t="s">
        <v>318</v>
      </c>
      <c r="C14" s="230">
        <v>7505870.4074307503</v>
      </c>
      <c r="D14" s="297">
        <f t="shared" si="1"/>
        <v>1.0735672974080809E-2</v>
      </c>
      <c r="E14" s="298">
        <f t="shared" si="5"/>
        <v>7621113.0713088037</v>
      </c>
      <c r="F14" s="53">
        <f t="shared" si="6"/>
        <v>115242.66387805343</v>
      </c>
      <c r="G14" s="52" t="str">
        <f t="shared" si="2"/>
        <v>SG</v>
      </c>
      <c r="H14" s="26"/>
      <c r="I14" s="53">
        <f t="shared" si="3"/>
        <v>-14886.291381128274</v>
      </c>
      <c r="J14" s="58">
        <f>VLOOKUP(G14,'Rebuttal Alloc. Factors'!$B$15:$H$115,7,0)</f>
        <v>0.4262831716003761</v>
      </c>
      <c r="K14" s="287">
        <f t="shared" si="4"/>
        <v>-6345.7755033147041</v>
      </c>
      <c r="L14" s="287">
        <f t="shared" si="0"/>
        <v>3242406.4756592857</v>
      </c>
      <c r="M14" s="26"/>
    </row>
    <row r="15" spans="1:13">
      <c r="A15" s="49" t="s">
        <v>514</v>
      </c>
      <c r="B15" s="51" t="s">
        <v>209</v>
      </c>
      <c r="C15" s="230">
        <v>26813968.148284979</v>
      </c>
      <c r="D15" s="297">
        <f t="shared" si="1"/>
        <v>3.8352113419440559E-2</v>
      </c>
      <c r="E15" s="298">
        <f t="shared" si="5"/>
        <v>27225660.990129203</v>
      </c>
      <c r="F15" s="53">
        <f t="shared" si="6"/>
        <v>411692.84184422344</v>
      </c>
      <c r="G15" s="235" t="str">
        <f t="shared" si="2"/>
        <v>SG</v>
      </c>
      <c r="H15" s="26"/>
      <c r="I15" s="53">
        <f t="shared" si="3"/>
        <v>-53179.78079457608</v>
      </c>
      <c r="J15" s="58">
        <f>VLOOKUP(G15,'Rebuttal Alloc. Factors'!$B$15:$H$115,7,0)</f>
        <v>0.4262831716003761</v>
      </c>
      <c r="K15" s="287">
        <f t="shared" si="4"/>
        <v>-22669.645622124659</v>
      </c>
      <c r="L15" s="287">
        <f t="shared" si="0"/>
        <v>11583171.470166788</v>
      </c>
      <c r="M15" s="26"/>
    </row>
    <row r="16" spans="1:13">
      <c r="A16" s="49" t="s">
        <v>515</v>
      </c>
      <c r="B16" s="51" t="s">
        <v>319</v>
      </c>
      <c r="C16" s="230">
        <v>9939885.1293837577</v>
      </c>
      <c r="D16" s="297">
        <f t="shared" si="1"/>
        <v>1.4217052834185567E-2</v>
      </c>
      <c r="E16" s="298">
        <f t="shared" si="5"/>
        <v>10092498.854211461</v>
      </c>
      <c r="F16" s="53">
        <f t="shared" si="6"/>
        <v>152613.72482770309</v>
      </c>
      <c r="G16" s="235" t="str">
        <f t="shared" si="2"/>
        <v>SG</v>
      </c>
      <c r="H16" s="26"/>
      <c r="I16" s="53">
        <f t="shared" si="3"/>
        <v>-19713.639897707719</v>
      </c>
      <c r="J16" s="58">
        <f>VLOOKUP(G16,'Rebuttal Alloc. Factors'!$B$15:$H$115,7,0)</f>
        <v>0.4262831716003761</v>
      </c>
      <c r="K16" s="287">
        <f t="shared" si="4"/>
        <v>-8403.5929393825609</v>
      </c>
      <c r="L16" s="287">
        <f t="shared" si="0"/>
        <v>4293858.8280070405</v>
      </c>
      <c r="M16" s="26"/>
    </row>
    <row r="17" spans="1:13">
      <c r="A17" s="49" t="s">
        <v>516</v>
      </c>
      <c r="B17" s="51" t="s">
        <v>320</v>
      </c>
      <c r="C17" s="230">
        <v>2347288.965893398</v>
      </c>
      <c r="D17" s="297">
        <f t="shared" si="1"/>
        <v>3.3573357046708823E-3</v>
      </c>
      <c r="E17" s="298">
        <f t="shared" si="5"/>
        <v>2383328.4681279846</v>
      </c>
      <c r="F17" s="53">
        <f t="shared" si="6"/>
        <v>36039.502234586515</v>
      </c>
      <c r="G17" s="52" t="str">
        <f t="shared" si="2"/>
        <v>SG</v>
      </c>
      <c r="H17" s="26"/>
      <c r="I17" s="53">
        <f t="shared" si="3"/>
        <v>-4655.3464961776681</v>
      </c>
      <c r="J17" s="58">
        <f>VLOOKUP(G17,'Rebuttal Alloc. Factors'!$B$15:$H$115,7,0)</f>
        <v>0.4262831716003761</v>
      </c>
      <c r="K17" s="287">
        <f t="shared" si="4"/>
        <v>-1984.4958692893144</v>
      </c>
      <c r="L17" s="287">
        <f t="shared" si="0"/>
        <v>1013988.3224897737</v>
      </c>
      <c r="M17" s="26"/>
    </row>
    <row r="18" spans="1:13">
      <c r="A18" s="49" t="s">
        <v>517</v>
      </c>
      <c r="B18" s="51" t="s">
        <v>210</v>
      </c>
      <c r="C18" s="230">
        <v>2811364.4041058933</v>
      </c>
      <c r="D18" s="297">
        <f t="shared" si="1"/>
        <v>4.0211044442723942E-3</v>
      </c>
      <c r="E18" s="298">
        <f t="shared" si="5"/>
        <v>2854529.1678807051</v>
      </c>
      <c r="F18" s="53">
        <f t="shared" si="6"/>
        <v>43164.763774811756</v>
      </c>
      <c r="G18" s="235" t="str">
        <f t="shared" si="2"/>
        <v>SG-P</v>
      </c>
      <c r="H18" s="26"/>
      <c r="I18" s="53">
        <f t="shared" si="3"/>
        <v>-5575.7410435198099</v>
      </c>
      <c r="J18" s="58">
        <f>VLOOKUP(G18,'Rebuttal Alloc. Factors'!$B$15:$H$115,7,0)</f>
        <v>0.4262831716003761</v>
      </c>
      <c r="K18" s="287">
        <f t="shared" si="4"/>
        <v>-2376.8445760540153</v>
      </c>
      <c r="L18" s="287">
        <f t="shared" si="0"/>
        <v>1214460.9025339154</v>
      </c>
      <c r="M18" s="26"/>
    </row>
    <row r="19" spans="1:13">
      <c r="A19" s="49" t="s">
        <v>518</v>
      </c>
      <c r="B19" s="51" t="s">
        <v>211</v>
      </c>
      <c r="C19" s="230">
        <v>1544939.7964782496</v>
      </c>
      <c r="D19" s="297">
        <f t="shared" si="1"/>
        <v>2.2097328516641423E-3</v>
      </c>
      <c r="E19" s="298">
        <f t="shared" si="5"/>
        <v>1568660.2936375279</v>
      </c>
      <c r="F19" s="53">
        <f t="shared" si="6"/>
        <v>23720.497159278253</v>
      </c>
      <c r="G19" s="52" t="str">
        <f t="shared" si="2"/>
        <v>SG-U</v>
      </c>
      <c r="H19" s="26"/>
      <c r="I19" s="53">
        <f t="shared" si="3"/>
        <v>-3064.0582275318779</v>
      </c>
      <c r="J19" s="58">
        <f>VLOOKUP(G19,'Rebuttal Alloc. Factors'!$B$15:$H$115,7,0)</f>
        <v>0.4262831716003761</v>
      </c>
      <c r="K19" s="287">
        <f t="shared" si="4"/>
        <v>-1306.1564592005157</v>
      </c>
      <c r="L19" s="287">
        <f t="shared" si="0"/>
        <v>667387.32867618219</v>
      </c>
      <c r="M19" s="26"/>
    </row>
    <row r="20" spans="1:13">
      <c r="A20" s="49" t="s">
        <v>519</v>
      </c>
      <c r="B20" s="51" t="s">
        <v>321</v>
      </c>
      <c r="C20" s="230">
        <v>65079.253017269628</v>
      </c>
      <c r="D20" s="297">
        <f t="shared" si="1"/>
        <v>9.3083085620448668E-5</v>
      </c>
      <c r="E20" s="298">
        <f t="shared" si="5"/>
        <v>66078.458448991325</v>
      </c>
      <c r="F20" s="53">
        <f t="shared" si="6"/>
        <v>999.2054317216971</v>
      </c>
      <c r="G20" s="235" t="str">
        <f t="shared" si="2"/>
        <v>SG-P</v>
      </c>
      <c r="H20" s="26"/>
      <c r="I20" s="53">
        <f t="shared" si="3"/>
        <v>-129.07080334376067</v>
      </c>
      <c r="J20" s="58">
        <f>VLOOKUP(G20,'Rebuttal Alloc. Factors'!$B$15:$H$115,7,0)</f>
        <v>0.4262831716003761</v>
      </c>
      <c r="K20" s="287">
        <f t="shared" si="4"/>
        <v>-55.020711410386731</v>
      </c>
      <c r="L20" s="287">
        <f t="shared" si="0"/>
        <v>28113.114130689308</v>
      </c>
      <c r="M20" s="26"/>
    </row>
    <row r="21" spans="1:13">
      <c r="A21" s="49" t="s">
        <v>520</v>
      </c>
      <c r="B21" s="51" t="s">
        <v>322</v>
      </c>
      <c r="C21" s="230">
        <v>497336.94544584386</v>
      </c>
      <c r="D21" s="297">
        <f t="shared" si="1"/>
        <v>7.1134279096386169E-4</v>
      </c>
      <c r="E21" s="298">
        <f t="shared" si="5"/>
        <v>504972.89322098962</v>
      </c>
      <c r="F21" s="53">
        <f t="shared" si="6"/>
        <v>7635.9477751457598</v>
      </c>
      <c r="G21" s="235" t="str">
        <f t="shared" si="2"/>
        <v>SG-P</v>
      </c>
      <c r="H21" s="26"/>
      <c r="I21" s="53">
        <f t="shared" si="3"/>
        <v>-986.361645303351</v>
      </c>
      <c r="J21" s="58">
        <f>VLOOKUP(G21,'Rebuttal Alloc. Factors'!$B$15:$H$115,7,0)</f>
        <v>0.4262831716003761</v>
      </c>
      <c r="K21" s="287">
        <f t="shared" si="4"/>
        <v>-420.4693705048777</v>
      </c>
      <c r="L21" s="287">
        <f t="shared" si="0"/>
        <v>214840.97712395663</v>
      </c>
      <c r="M21" s="26"/>
    </row>
    <row r="22" spans="1:13">
      <c r="A22" s="49" t="s">
        <v>521</v>
      </c>
      <c r="B22" s="51" t="s">
        <v>323</v>
      </c>
      <c r="C22" s="230">
        <v>71675.143380060035</v>
      </c>
      <c r="D22" s="297">
        <f t="shared" si="1"/>
        <v>1.0251721092025486E-4</v>
      </c>
      <c r="E22" s="298">
        <f t="shared" si="5"/>
        <v>72775.619941550118</v>
      </c>
      <c r="F22" s="53">
        <f t="shared" si="6"/>
        <v>1100.4765614900825</v>
      </c>
      <c r="G22" s="52" t="str">
        <f t="shared" si="2"/>
        <v>SG-U</v>
      </c>
      <c r="H22" s="26"/>
      <c r="I22" s="53">
        <f t="shared" si="3"/>
        <v>-142.15234359541066</v>
      </c>
      <c r="J22" s="58">
        <f>VLOOKUP(G22,'Rebuttal Alloc. Factors'!$B$15:$H$115,7,0)</f>
        <v>0.4262831716003761</v>
      </c>
      <c r="K22" s="287">
        <f t="shared" si="4"/>
        <v>-60.597151878278062</v>
      </c>
      <c r="L22" s="287">
        <f t="shared" si="0"/>
        <v>30962.424931989281</v>
      </c>
      <c r="M22" s="26"/>
    </row>
    <row r="23" spans="1:13">
      <c r="A23" s="49" t="s">
        <v>522</v>
      </c>
      <c r="B23" s="51" t="s">
        <v>324</v>
      </c>
      <c r="C23" s="230">
        <v>4938100.8042014781</v>
      </c>
      <c r="D23" s="297">
        <f t="shared" si="1"/>
        <v>7.0629830345151244E-3</v>
      </c>
      <c r="E23" s="298">
        <f t="shared" si="5"/>
        <v>5013918.7787046283</v>
      </c>
      <c r="F23" s="53">
        <f t="shared" si="6"/>
        <v>75817.97450315021</v>
      </c>
      <c r="G23" s="235" t="str">
        <f t="shared" si="2"/>
        <v>SG-P</v>
      </c>
      <c r="H23" s="26"/>
      <c r="I23" s="53">
        <f t="shared" si="3"/>
        <v>-9793.668615428367</v>
      </c>
      <c r="J23" s="58">
        <f>VLOOKUP(G23,'Rebuttal Alloc. Factors'!$B$15:$H$115,7,0)</f>
        <v>0.4262831716003761</v>
      </c>
      <c r="K23" s="287">
        <f t="shared" si="4"/>
        <v>-4174.8761189878687</v>
      </c>
      <c r="L23" s="287">
        <f t="shared" si="0"/>
        <v>2133174.3230139054</v>
      </c>
      <c r="M23" s="26"/>
    </row>
    <row r="24" spans="1:13">
      <c r="A24" s="49" t="s">
        <v>523</v>
      </c>
      <c r="B24" s="51" t="s">
        <v>325</v>
      </c>
      <c r="C24" s="230">
        <v>4284504.7468174268</v>
      </c>
      <c r="D24" s="297">
        <f t="shared" si="1"/>
        <v>6.1281422834308583E-3</v>
      </c>
      <c r="E24" s="298">
        <f t="shared" si="5"/>
        <v>4350287.622569263</v>
      </c>
      <c r="F24" s="53">
        <f t="shared" si="6"/>
        <v>65782.875751836225</v>
      </c>
      <c r="G24" s="235" t="str">
        <f t="shared" si="2"/>
        <v>SG-U</v>
      </c>
      <c r="H24" s="26"/>
      <c r="I24" s="53">
        <f t="shared" si="3"/>
        <v>-8497.4003843457485</v>
      </c>
      <c r="J24" s="58">
        <f>VLOOKUP(G24,'Rebuttal Alloc. Factors'!$B$15:$H$115,7,0)</f>
        <v>0.4262831716003761</v>
      </c>
      <c r="K24" s="287">
        <f t="shared" si="4"/>
        <v>-3622.2987861971606</v>
      </c>
      <c r="L24" s="287">
        <f t="shared" si="0"/>
        <v>1850832.1063364879</v>
      </c>
      <c r="M24" s="26"/>
    </row>
    <row r="25" spans="1:13">
      <c r="A25" s="49" t="s">
        <v>524</v>
      </c>
      <c r="B25" s="51" t="s">
        <v>326</v>
      </c>
      <c r="C25" s="230">
        <v>-11508.782630718353</v>
      </c>
      <c r="D25" s="297">
        <f t="shared" si="1"/>
        <v>-1.646105247578691E-5</v>
      </c>
      <c r="E25" s="298">
        <f t="shared" si="5"/>
        <v>-11685.484691420657</v>
      </c>
      <c r="F25" s="53">
        <f t="shared" si="6"/>
        <v>-176.70206070230415</v>
      </c>
      <c r="G25" s="235" t="str">
        <f t="shared" si="2"/>
        <v>SG-P</v>
      </c>
      <c r="H25" s="26"/>
      <c r="I25" s="53">
        <f t="shared" si="3"/>
        <v>22.825213117632959</v>
      </c>
      <c r="J25" s="58">
        <f>VLOOKUP(G25,'Rebuttal Alloc. Factors'!$B$15:$H$115,7,0)</f>
        <v>0.4262831716003761</v>
      </c>
      <c r="K25" s="287">
        <f t="shared" si="4"/>
        <v>9.7300042402390865</v>
      </c>
      <c r="L25" s="287">
        <f t="shared" si="0"/>
        <v>-4971.5954717062014</v>
      </c>
      <c r="M25" s="26"/>
    </row>
    <row r="26" spans="1:13">
      <c r="A26" s="49" t="s">
        <v>525</v>
      </c>
      <c r="B26" s="51" t="s">
        <v>327</v>
      </c>
      <c r="C26" s="230">
        <v>419570.5759159326</v>
      </c>
      <c r="D26" s="297">
        <f t="shared" si="1"/>
        <v>6.0011327775135923E-4</v>
      </c>
      <c r="E26" s="298">
        <f t="shared" si="5"/>
        <v>426012.52444804856</v>
      </c>
      <c r="F26" s="53">
        <f t="shared" si="6"/>
        <v>6441.9485321159591</v>
      </c>
      <c r="G26" s="235" t="str">
        <f t="shared" si="2"/>
        <v>SG-P</v>
      </c>
      <c r="H26" s="26"/>
      <c r="I26" s="53">
        <f t="shared" si="3"/>
        <v>-832.12865517222804</v>
      </c>
      <c r="J26" s="58">
        <f>VLOOKUP(G26,'Rebuttal Alloc. Factors'!$B$15:$H$115,7,0)</f>
        <v>0.4262831716003761</v>
      </c>
      <c r="K26" s="287">
        <f t="shared" si="4"/>
        <v>-354.72244230637307</v>
      </c>
      <c r="L26" s="287">
        <f t="shared" si="0"/>
        <v>181247.24762089053</v>
      </c>
      <c r="M26" s="26"/>
    </row>
    <row r="27" spans="1:13">
      <c r="A27" s="49" t="s">
        <v>526</v>
      </c>
      <c r="B27" s="51" t="s">
        <v>328</v>
      </c>
      <c r="C27" s="230">
        <v>132732.65297327071</v>
      </c>
      <c r="D27" s="297">
        <f t="shared" si="1"/>
        <v>1.898479827059732E-4</v>
      </c>
      <c r="E27" s="298">
        <f t="shared" si="5"/>
        <v>134770.58644159939</v>
      </c>
      <c r="F27" s="53">
        <f t="shared" si="6"/>
        <v>2037.9334683286725</v>
      </c>
      <c r="G27" s="235" t="str">
        <f t="shared" si="2"/>
        <v>SG-U</v>
      </c>
      <c r="H27" s="26"/>
      <c r="I27" s="53">
        <f t="shared" si="3"/>
        <v>-263.24687753657031</v>
      </c>
      <c r="J27" s="58">
        <f>VLOOKUP(G27,'Rebuttal Alloc. Factors'!$B$15:$H$115,7,0)</f>
        <v>0.4262831716003761</v>
      </c>
      <c r="K27" s="287">
        <f t="shared" si="4"/>
        <v>-112.21771387018499</v>
      </c>
      <c r="L27" s="287">
        <f t="shared" si="0"/>
        <v>57338.215312897453</v>
      </c>
      <c r="M27" s="26"/>
    </row>
    <row r="28" spans="1:13">
      <c r="A28" s="49" t="s">
        <v>527</v>
      </c>
      <c r="B28" s="51" t="s">
        <v>329</v>
      </c>
      <c r="C28" s="230">
        <v>561856.38053039985</v>
      </c>
      <c r="D28" s="297">
        <f t="shared" si="1"/>
        <v>8.0362516701641131E-4</v>
      </c>
      <c r="E28" s="298">
        <f t="shared" si="5"/>
        <v>570482.93847697764</v>
      </c>
      <c r="F28" s="53">
        <f t="shared" si="6"/>
        <v>8626.5579465777846</v>
      </c>
      <c r="G28" s="235" t="str">
        <f t="shared" si="2"/>
        <v>SG-P</v>
      </c>
      <c r="H28" s="26"/>
      <c r="I28" s="53">
        <f t="shared" si="3"/>
        <v>-1114.3221693038251</v>
      </c>
      <c r="J28" s="58">
        <f>VLOOKUP(G28,'Rebuttal Alloc. Factors'!$B$15:$H$115,7,0)</f>
        <v>0.4262831716003761</v>
      </c>
      <c r="K28" s="287">
        <f t="shared" si="4"/>
        <v>-475.01678851544585</v>
      </c>
      <c r="L28" s="287">
        <f t="shared" si="0"/>
        <v>242712.25956935284</v>
      </c>
      <c r="M28" s="26"/>
    </row>
    <row r="29" spans="1:13">
      <c r="A29" s="49" t="s">
        <v>528</v>
      </c>
      <c r="B29" s="51" t="s">
        <v>330</v>
      </c>
      <c r="C29" s="230">
        <v>321262.5456667805</v>
      </c>
      <c r="D29" s="297">
        <f t="shared" si="1"/>
        <v>4.5950295460534533E-4</v>
      </c>
      <c r="E29" s="298">
        <f t="shared" si="5"/>
        <v>326195.10505792481</v>
      </c>
      <c r="F29" s="53">
        <f t="shared" si="6"/>
        <v>4932.5593911443138</v>
      </c>
      <c r="G29" s="235" t="str">
        <f t="shared" si="2"/>
        <v>SG-U</v>
      </c>
      <c r="H29" s="26"/>
      <c r="I29" s="53">
        <f t="shared" si="3"/>
        <v>-637.15566683701047</v>
      </c>
      <c r="J29" s="58">
        <f>VLOOKUP(G29,'Rebuttal Alloc. Factors'!$B$15:$H$115,7,0)</f>
        <v>0.4262831716003761</v>
      </c>
      <c r="K29" s="287">
        <f t="shared" si="4"/>
        <v>-271.60873846243339</v>
      </c>
      <c r="L29" s="287">
        <f t="shared" si="0"/>
        <v>138779.87520614764</v>
      </c>
      <c r="M29" s="26"/>
    </row>
    <row r="30" spans="1:13">
      <c r="A30" s="49" t="s">
        <v>529</v>
      </c>
      <c r="B30" s="51" t="s">
        <v>331</v>
      </c>
      <c r="C30" s="230">
        <v>1443210.2279863548</v>
      </c>
      <c r="D30" s="297">
        <f t="shared" si="1"/>
        <v>2.0642286902757263E-3</v>
      </c>
      <c r="E30" s="298">
        <f t="shared" si="5"/>
        <v>1465368.8028325904</v>
      </c>
      <c r="F30" s="53">
        <f t="shared" si="6"/>
        <v>22158.57484623557</v>
      </c>
      <c r="G30" s="235" t="str">
        <f t="shared" si="2"/>
        <v>SG-P</v>
      </c>
      <c r="H30" s="26"/>
      <c r="I30" s="53">
        <f t="shared" si="3"/>
        <v>-2862.2993486219011</v>
      </c>
      <c r="J30" s="58">
        <f>VLOOKUP(G30,'Rebuttal Alloc. Factors'!$B$15:$H$115,7,0)</f>
        <v>0.4262831716003761</v>
      </c>
      <c r="K30" s="287">
        <f t="shared" si="4"/>
        <v>-1220.1500444002345</v>
      </c>
      <c r="L30" s="287">
        <f t="shared" si="0"/>
        <v>623441.91079132259</v>
      </c>
      <c r="M30" s="26"/>
    </row>
    <row r="31" spans="1:13">
      <c r="A31" s="49" t="s">
        <v>530</v>
      </c>
      <c r="B31" s="51" t="s">
        <v>332</v>
      </c>
      <c r="C31" s="230">
        <v>455333.18765441066</v>
      </c>
      <c r="D31" s="297">
        <f t="shared" si="1"/>
        <v>6.512646677278276E-4</v>
      </c>
      <c r="E31" s="298">
        <f t="shared" si="5"/>
        <v>462324.22355684661</v>
      </c>
      <c r="F31" s="53">
        <f t="shared" si="6"/>
        <v>6991.0359024359495</v>
      </c>
      <c r="G31" s="235" t="str">
        <f t="shared" si="2"/>
        <v>SG-U</v>
      </c>
      <c r="H31" s="26"/>
      <c r="I31" s="53">
        <f t="shared" si="3"/>
        <v>-903.05615991066554</v>
      </c>
      <c r="J31" s="58">
        <f>VLOOKUP(G31,'Rebuttal Alloc. Factors'!$B$15:$H$115,7,0)</f>
        <v>0.4262831716003761</v>
      </c>
      <c r="K31" s="287">
        <f t="shared" si="4"/>
        <v>-384.95764397997493</v>
      </c>
      <c r="L31" s="287">
        <f t="shared" si="0"/>
        <v>196696.0786815139</v>
      </c>
      <c r="M31" s="26"/>
    </row>
    <row r="32" spans="1:13">
      <c r="A32" s="49" t="s">
        <v>531</v>
      </c>
      <c r="B32" s="51" t="s">
        <v>212</v>
      </c>
      <c r="C32" s="230">
        <v>896925.20120419294</v>
      </c>
      <c r="D32" s="297">
        <f t="shared" si="1"/>
        <v>1.2828752855640992E-3</v>
      </c>
      <c r="E32" s="298">
        <f t="shared" si="5"/>
        <v>910696.29554440442</v>
      </c>
      <c r="F32" s="53">
        <f t="shared" si="6"/>
        <v>13771.094340211479</v>
      </c>
      <c r="G32" s="235" t="str">
        <f t="shared" si="2"/>
        <v>SG-P</v>
      </c>
      <c r="H32" s="26"/>
      <c r="I32" s="53">
        <f t="shared" si="3"/>
        <v>-1778.8596348512037</v>
      </c>
      <c r="J32" s="58">
        <f>VLOOKUP(G32,'Rebuttal Alloc. Factors'!$B$15:$H$115,7,0)</f>
        <v>0.4262831716003761</v>
      </c>
      <c r="K32" s="287">
        <f t="shared" si="4"/>
        <v>-758.29792697625805</v>
      </c>
      <c r="L32" s="287">
        <f t="shared" si="0"/>
        <v>387456.20730240591</v>
      </c>
      <c r="M32" s="26"/>
    </row>
    <row r="33" spans="1:13">
      <c r="A33" s="49" t="s">
        <v>532</v>
      </c>
      <c r="B33" s="51" t="s">
        <v>213</v>
      </c>
      <c r="C33" s="230">
        <v>293283.20574559539</v>
      </c>
      <c r="D33" s="297">
        <f t="shared" si="1"/>
        <v>4.1948400581998975E-4</v>
      </c>
      <c r="E33" s="298">
        <f t="shared" si="5"/>
        <v>297786.17956024548</v>
      </c>
      <c r="F33" s="53">
        <f t="shared" si="6"/>
        <v>4502.9738146500895</v>
      </c>
      <c r="G33" s="235" t="str">
        <f t="shared" si="2"/>
        <v>SG-U</v>
      </c>
      <c r="H33" s="26"/>
      <c r="I33" s="53">
        <f t="shared" si="3"/>
        <v>-581.66461994842359</v>
      </c>
      <c r="J33" s="58">
        <f>VLOOKUP(G33,'Rebuttal Alloc. Factors'!$B$15:$H$115,7,0)</f>
        <v>0.4262831716003761</v>
      </c>
      <c r="K33" s="287">
        <f t="shared" si="4"/>
        <v>-247.9538389993414</v>
      </c>
      <c r="L33" s="287">
        <f t="shared" si="0"/>
        <v>126693.28324270119</v>
      </c>
      <c r="M33" s="26"/>
    </row>
    <row r="34" spans="1:13">
      <c r="A34" s="49" t="s">
        <v>533</v>
      </c>
      <c r="B34" s="51" t="s">
        <v>214</v>
      </c>
      <c r="C34" s="230">
        <v>4827420.9919396937</v>
      </c>
      <c r="D34" s="297">
        <f t="shared" si="1"/>
        <v>6.9046773078270049E-3</v>
      </c>
      <c r="E34" s="298">
        <f t="shared" si="5"/>
        <v>4901539.6250326931</v>
      </c>
      <c r="F34" s="53">
        <f t="shared" si="6"/>
        <v>74118.633092999458</v>
      </c>
      <c r="G34" s="235" t="str">
        <f t="shared" si="2"/>
        <v>SG</v>
      </c>
      <c r="H34" s="26"/>
      <c r="I34" s="53">
        <f t="shared" si="3"/>
        <v>-9574.1588389597546</v>
      </c>
      <c r="J34" s="58">
        <f>VLOOKUP(G34,'Rebuttal Alloc. Factors'!$B$15:$H$115,7,0)</f>
        <v>0.4262831716003761</v>
      </c>
      <c r="K34" s="287">
        <f t="shared" si="4"/>
        <v>-4081.3027952775387</v>
      </c>
      <c r="L34" s="287">
        <f t="shared" si="0"/>
        <v>2085362.5542885773</v>
      </c>
      <c r="M34" s="26"/>
    </row>
    <row r="35" spans="1:13">
      <c r="A35" s="49" t="s">
        <v>534</v>
      </c>
      <c r="B35" s="51" t="s">
        <v>534</v>
      </c>
      <c r="C35" s="230">
        <v>3516.1450169182012</v>
      </c>
      <c r="D35" s="297">
        <f t="shared" si="1"/>
        <v>5.0291546459031918E-6</v>
      </c>
      <c r="E35" s="298">
        <f t="shared" si="5"/>
        <v>3570.1307502623372</v>
      </c>
      <c r="F35" s="53">
        <f t="shared" si="6"/>
        <v>53.985733344135951</v>
      </c>
      <c r="G35" s="235" t="str">
        <f t="shared" si="2"/>
        <v>OR</v>
      </c>
      <c r="H35" s="26"/>
      <c r="I35" s="53">
        <f t="shared" si="3"/>
        <v>-6.9735229119234514</v>
      </c>
      <c r="J35" s="58">
        <f>VLOOKUP(G35,'Rebuttal Alloc. Factors'!$B$15:$H$115,7,0)</f>
        <v>0</v>
      </c>
      <c r="K35" s="287">
        <f t="shared" si="4"/>
        <v>0</v>
      </c>
      <c r="L35" s="287">
        <f t="shared" si="0"/>
        <v>0</v>
      </c>
      <c r="M35" s="26"/>
    </row>
    <row r="36" spans="1:13">
      <c r="A36" s="49" t="s">
        <v>535</v>
      </c>
      <c r="B36" s="51" t="s">
        <v>333</v>
      </c>
      <c r="C36" s="230">
        <v>3078015.6038846932</v>
      </c>
      <c r="D36" s="297">
        <f t="shared" si="1"/>
        <v>4.4024965978242932E-3</v>
      </c>
      <c r="E36" s="298">
        <f t="shared" si="5"/>
        <v>3125274.4424197576</v>
      </c>
      <c r="F36" s="53">
        <f t="shared" si="6"/>
        <v>47258.838535064366</v>
      </c>
      <c r="G36" s="235" t="str">
        <f t="shared" si="2"/>
        <v>SG</v>
      </c>
      <c r="H36" s="26"/>
      <c r="I36" s="53">
        <f t="shared" si="3"/>
        <v>-6104.5867658100497</v>
      </c>
      <c r="J36" s="58">
        <f>VLOOKUP(G36,'Rebuttal Alloc. Factors'!$B$15:$H$115,7,0)</f>
        <v>0.4262831716003761</v>
      </c>
      <c r="K36" s="287">
        <f t="shared" si="4"/>
        <v>-2602.2826078391904</v>
      </c>
      <c r="L36" s="287">
        <f t="shared" si="0"/>
        <v>1329649.6188284522</v>
      </c>
      <c r="M36" s="26"/>
    </row>
    <row r="37" spans="1:13">
      <c r="A37" s="49" t="s">
        <v>536</v>
      </c>
      <c r="B37" s="51" t="s">
        <v>334</v>
      </c>
      <c r="C37" s="230">
        <v>750830.09114388889</v>
      </c>
      <c r="D37" s="297">
        <f t="shared" si="1"/>
        <v>1.0739149332554536E-3</v>
      </c>
      <c r="E37" s="298">
        <f t="shared" si="5"/>
        <v>762358.08924755477</v>
      </c>
      <c r="F37" s="53">
        <f t="shared" si="6"/>
        <v>11527.998103665886</v>
      </c>
      <c r="G37" s="235" t="str">
        <f t="shared" si="2"/>
        <v>SG</v>
      </c>
      <c r="H37" s="26"/>
      <c r="I37" s="53">
        <f t="shared" si="3"/>
        <v>-1489.1111766893573</v>
      </c>
      <c r="J37" s="58">
        <f>VLOOKUP(G37,'Rebuttal Alloc. Factors'!$B$15:$H$115,7,0)</f>
        <v>0.4262831716003761</v>
      </c>
      <c r="K37" s="287">
        <f t="shared" si="4"/>
        <v>-634.78303526470722</v>
      </c>
      <c r="L37" s="287">
        <f t="shared" si="0"/>
        <v>324345.6411443855</v>
      </c>
      <c r="M37" s="26"/>
    </row>
    <row r="38" spans="1:13">
      <c r="A38" s="49" t="s">
        <v>537</v>
      </c>
      <c r="B38" s="51" t="s">
        <v>215</v>
      </c>
      <c r="C38" s="230">
        <v>1111863.4881465556</v>
      </c>
      <c r="D38" s="297">
        <f t="shared" si="1"/>
        <v>1.5903022771010082E-3</v>
      </c>
      <c r="E38" s="298">
        <f t="shared" si="5"/>
        <v>1128934.6742032589</v>
      </c>
      <c r="F38" s="53">
        <f t="shared" si="6"/>
        <v>17071.186056703329</v>
      </c>
      <c r="G38" s="235" t="str">
        <f t="shared" si="2"/>
        <v>SG</v>
      </c>
      <c r="H38" s="26"/>
      <c r="I38" s="53">
        <f t="shared" si="3"/>
        <v>-2205.1438357104348</v>
      </c>
      <c r="J38" s="58">
        <f>VLOOKUP(G38,'Rebuttal Alloc. Factors'!$B$15:$H$115,7,0)</f>
        <v>0.4262831716003761</v>
      </c>
      <c r="K38" s="287">
        <f t="shared" si="4"/>
        <v>-940.0157081216629</v>
      </c>
      <c r="L38" s="287">
        <f t="shared" si="0"/>
        <v>480305.8377408809</v>
      </c>
      <c r="M38" s="26"/>
    </row>
    <row r="39" spans="1:13">
      <c r="A39" s="49" t="s">
        <v>538</v>
      </c>
      <c r="B39" s="51" t="s">
        <v>335</v>
      </c>
      <c r="C39" s="230">
        <v>164328.19884886473</v>
      </c>
      <c r="D39" s="297">
        <f t="shared" si="1"/>
        <v>2.3503920364980143E-4</v>
      </c>
      <c r="E39" s="298">
        <f t="shared" si="5"/>
        <v>166851.23992973359</v>
      </c>
      <c r="F39" s="53">
        <f t="shared" si="6"/>
        <v>2523.0410808688612</v>
      </c>
      <c r="G39" s="235" t="str">
        <f t="shared" si="2"/>
        <v>SG</v>
      </c>
      <c r="H39" s="26"/>
      <c r="I39" s="53">
        <f t="shared" si="3"/>
        <v>-325.90989684266776</v>
      </c>
      <c r="J39" s="58">
        <f>VLOOKUP(G39,'Rebuttal Alloc. Factors'!$B$15:$H$115,7,0)</f>
        <v>0.4262831716003761</v>
      </c>
      <c r="K39" s="287">
        <f t="shared" si="4"/>
        <v>-138.92990448204381</v>
      </c>
      <c r="L39" s="287">
        <f t="shared" si="0"/>
        <v>70986.945838220112</v>
      </c>
      <c r="M39" s="26"/>
    </row>
    <row r="40" spans="1:13">
      <c r="A40" s="49" t="s">
        <v>336</v>
      </c>
      <c r="B40" s="51" t="s">
        <v>336</v>
      </c>
      <c r="C40" s="230">
        <v>985129.6670976216</v>
      </c>
      <c r="D40" s="297">
        <f t="shared" si="1"/>
        <v>1.4090344448999515E-3</v>
      </c>
      <c r="E40" s="298">
        <f t="shared" si="5"/>
        <v>1000255.0237770064</v>
      </c>
      <c r="F40" s="53">
        <f t="shared" si="6"/>
        <v>15125.356679384829</v>
      </c>
      <c r="G40" s="235" t="str">
        <f t="shared" si="2"/>
        <v>SG</v>
      </c>
      <c r="H40" s="26"/>
      <c r="I40" s="53">
        <f t="shared" si="3"/>
        <v>-1953.7943604902814</v>
      </c>
      <c r="J40" s="58">
        <f>VLOOKUP(G40,'Rebuttal Alloc. Factors'!$B$15:$H$115,7,0)</f>
        <v>0.4262831716003761</v>
      </c>
      <c r="K40" s="287">
        <f t="shared" si="4"/>
        <v>-832.86965664472575</v>
      </c>
      <c r="L40" s="287">
        <f t="shared" si="0"/>
        <v>425559.01428822719</v>
      </c>
      <c r="M40" s="26"/>
    </row>
    <row r="41" spans="1:13">
      <c r="A41" s="49" t="s">
        <v>313</v>
      </c>
      <c r="B41" s="51" t="s">
        <v>313</v>
      </c>
      <c r="C41" s="230">
        <v>0</v>
      </c>
      <c r="D41" s="297">
        <f t="shared" si="1"/>
        <v>0</v>
      </c>
      <c r="E41" s="298">
        <f t="shared" si="5"/>
        <v>0</v>
      </c>
      <c r="F41" s="53">
        <f t="shared" si="6"/>
        <v>0</v>
      </c>
      <c r="G41" s="235" t="str">
        <f t="shared" si="2"/>
        <v>SE</v>
      </c>
      <c r="H41" s="26"/>
      <c r="I41" s="53">
        <f t="shared" si="3"/>
        <v>0</v>
      </c>
      <c r="J41" s="58">
        <f>VLOOKUP(G41,'Rebuttal Alloc. Factors'!$B$15:$H$115,7,0)</f>
        <v>0.41971722672390366</v>
      </c>
      <c r="K41" s="287">
        <f t="shared" si="4"/>
        <v>0</v>
      </c>
      <c r="L41" s="287">
        <f t="shared" si="0"/>
        <v>0</v>
      </c>
      <c r="M41" s="26"/>
    </row>
    <row r="42" spans="1:13">
      <c r="A42" s="49" t="s">
        <v>200</v>
      </c>
      <c r="B42" s="51" t="s">
        <v>200</v>
      </c>
      <c r="C42" s="230">
        <v>36222347.551526152</v>
      </c>
      <c r="D42" s="297">
        <f t="shared" si="1"/>
        <v>5.1808951734858368E-2</v>
      </c>
      <c r="E42" s="298">
        <f t="shared" si="5"/>
        <v>36778493.554209858</v>
      </c>
      <c r="F42" s="53">
        <f t="shared" si="6"/>
        <v>556146.00268370658</v>
      </c>
      <c r="G42" s="52" t="str">
        <f t="shared" si="2"/>
        <v>SG</v>
      </c>
      <c r="H42" s="26"/>
      <c r="I42" s="53">
        <f t="shared" si="3"/>
        <v>-71839.292565815791</v>
      </c>
      <c r="J42" s="58">
        <f>VLOOKUP(G42,'Rebuttal Alloc. Factors'!$B$15:$H$115,7,0)</f>
        <v>0.4262831716003761</v>
      </c>
      <c r="K42" s="287">
        <f t="shared" si="4"/>
        <v>-30623.881480483276</v>
      </c>
      <c r="L42" s="287">
        <f t="shared" si="0"/>
        <v>15647428.997492084</v>
      </c>
      <c r="M42" s="26"/>
    </row>
    <row r="43" spans="1:13">
      <c r="A43" s="49" t="s">
        <v>539</v>
      </c>
      <c r="B43" s="51" t="s">
        <v>216</v>
      </c>
      <c r="C43" s="230">
        <v>5921740.9894928373</v>
      </c>
      <c r="D43" s="297">
        <f t="shared" si="1"/>
        <v>8.4698870683228393E-3</v>
      </c>
      <c r="E43" s="298">
        <f t="shared" si="5"/>
        <v>6012661.4516619425</v>
      </c>
      <c r="F43" s="53">
        <f t="shared" si="6"/>
        <v>90920.462169105187</v>
      </c>
      <c r="G43" s="52" t="str">
        <f t="shared" si="2"/>
        <v>SG</v>
      </c>
      <c r="H43" s="26"/>
      <c r="I43" s="53">
        <f t="shared" si="3"/>
        <v>-11744.508906773919</v>
      </c>
      <c r="J43" s="58">
        <f>VLOOKUP(G43,'Rebuttal Alloc. Factors'!$B$15:$H$115,7,0)</f>
        <v>0.4262831716003761</v>
      </c>
      <c r="K43" s="287">
        <f t="shared" si="4"/>
        <v>-5006.4865056684521</v>
      </c>
      <c r="L43" s="287">
        <f t="shared" si="0"/>
        <v>2558089.9068681058</v>
      </c>
      <c r="M43" s="26"/>
    </row>
    <row r="44" spans="1:13">
      <c r="A44" s="49" t="s">
        <v>540</v>
      </c>
      <c r="B44" s="51" t="s">
        <v>337</v>
      </c>
      <c r="C44" s="230">
        <v>8151569.2452225927</v>
      </c>
      <c r="D44" s="297">
        <f t="shared" si="1"/>
        <v>1.1659218304068738E-2</v>
      </c>
      <c r="E44" s="298">
        <f t="shared" si="5"/>
        <v>8276725.7565415008</v>
      </c>
      <c r="F44" s="53">
        <f t="shared" si="6"/>
        <v>125156.51131890807</v>
      </c>
      <c r="G44" s="235" t="str">
        <f t="shared" si="2"/>
        <v>SG</v>
      </c>
      <c r="H44" s="26"/>
      <c r="I44" s="53">
        <f t="shared" si="3"/>
        <v>-16166.897163278389</v>
      </c>
      <c r="J44" s="58">
        <f>VLOOKUP(G44,'Rebuttal Alloc. Factors'!$B$15:$H$115,7,0)</f>
        <v>0.4262831716003761</v>
      </c>
      <c r="K44" s="287">
        <f t="shared" si="4"/>
        <v>-6891.6761976994349</v>
      </c>
      <c r="L44" s="287">
        <f t="shared" si="0"/>
        <v>3521337.2297673337</v>
      </c>
      <c r="M44" s="26"/>
    </row>
    <row r="45" spans="1:13">
      <c r="A45" s="49" t="s">
        <v>541</v>
      </c>
      <c r="B45" s="51" t="s">
        <v>338</v>
      </c>
      <c r="C45" s="230">
        <v>1474913.8908635441</v>
      </c>
      <c r="D45" s="297">
        <f t="shared" si="1"/>
        <v>2.1095745513490878E-3</v>
      </c>
      <c r="E45" s="298">
        <f t="shared" si="5"/>
        <v>1497559.2333151787</v>
      </c>
      <c r="F45" s="53">
        <f t="shared" si="6"/>
        <v>22645.342451634584</v>
      </c>
      <c r="G45" s="52" t="str">
        <f t="shared" si="2"/>
        <v>SG</v>
      </c>
      <c r="H45" s="26"/>
      <c r="I45" s="53">
        <f t="shared" si="3"/>
        <v>-2925.1767949166942</v>
      </c>
      <c r="J45" s="58">
        <f>VLOOKUP(G45,'Rebuttal Alloc. Factors'!$B$15:$H$115,7,0)</f>
        <v>0.4262831716003761</v>
      </c>
      <c r="K45" s="287">
        <f t="shared" si="4"/>
        <v>-1246.9536416289113</v>
      </c>
      <c r="L45" s="287">
        <f t="shared" si="0"/>
        <v>637137.34599539312</v>
      </c>
      <c r="M45" s="26"/>
    </row>
    <row r="46" spans="1:13">
      <c r="A46" s="49" t="s">
        <v>542</v>
      </c>
      <c r="B46" s="51" t="s">
        <v>339</v>
      </c>
      <c r="C46" s="230">
        <v>158791.88084173194</v>
      </c>
      <c r="D46" s="297">
        <f t="shared" si="1"/>
        <v>2.2712058843546849E-4</v>
      </c>
      <c r="E46" s="298">
        <f t="shared" si="5"/>
        <v>161229.91911805113</v>
      </c>
      <c r="F46" s="53">
        <f t="shared" si="6"/>
        <v>2438.0382763191883</v>
      </c>
      <c r="G46" s="52" t="str">
        <f t="shared" si="2"/>
        <v>SG</v>
      </c>
      <c r="H46" s="26"/>
      <c r="I46" s="53">
        <f t="shared" si="3"/>
        <v>-314.92979213007158</v>
      </c>
      <c r="J46" s="58">
        <f>VLOOKUP(G46,'Rebuttal Alloc. Factors'!$B$15:$H$115,7,0)</f>
        <v>0.4262831716003761</v>
      </c>
      <c r="K46" s="287">
        <f t="shared" si="4"/>
        <v>-134.24927062065407</v>
      </c>
      <c r="L46" s="287">
        <f t="shared" si="0"/>
        <v>68595.352007894297</v>
      </c>
      <c r="M46" s="26"/>
    </row>
    <row r="47" spans="1:13">
      <c r="A47" s="49" t="s">
        <v>543</v>
      </c>
      <c r="B47" s="51" t="s">
        <v>340</v>
      </c>
      <c r="C47" s="230">
        <v>394437.6542065611</v>
      </c>
      <c r="D47" s="297">
        <f t="shared" si="1"/>
        <v>5.6416557099534198E-4</v>
      </c>
      <c r="E47" s="298">
        <f t="shared" si="5"/>
        <v>400493.7201305842</v>
      </c>
      <c r="F47" s="53">
        <f t="shared" si="6"/>
        <v>6056.0659240231034</v>
      </c>
      <c r="G47" s="52" t="str">
        <f t="shared" si="2"/>
        <v>SG</v>
      </c>
      <c r="H47" s="26"/>
      <c r="I47" s="53">
        <f t="shared" si="3"/>
        <v>-782.28287107044059</v>
      </c>
      <c r="J47" s="58">
        <f>VLOOKUP(G47,'Rebuttal Alloc. Factors'!$B$15:$H$115,7,0)</f>
        <v>0.4262831716003761</v>
      </c>
      <c r="K47" s="287">
        <f t="shared" si="4"/>
        <v>-333.47402336855549</v>
      </c>
      <c r="L47" s="287">
        <f t="shared" si="0"/>
        <v>170390.25919993027</v>
      </c>
      <c r="M47" s="26"/>
    </row>
    <row r="48" spans="1:13">
      <c r="A48" s="49" t="s">
        <v>544</v>
      </c>
      <c r="B48" s="51" t="s">
        <v>341</v>
      </c>
      <c r="C48" s="230">
        <v>146052.26537114216</v>
      </c>
      <c r="D48" s="297">
        <f t="shared" si="1"/>
        <v>2.088990713982981E-4</v>
      </c>
      <c r="E48" s="298">
        <f t="shared" si="5"/>
        <v>148294.70378443153</v>
      </c>
      <c r="F48" s="53">
        <f t="shared" si="6"/>
        <v>2242.4384132893756</v>
      </c>
      <c r="G48" s="52" t="str">
        <f t="shared" si="2"/>
        <v>SG</v>
      </c>
      <c r="H48" s="26"/>
      <c r="I48" s="53">
        <f t="shared" si="3"/>
        <v>-289.66348486862711</v>
      </c>
      <c r="J48" s="58">
        <f>VLOOKUP(G48,'Rebuttal Alloc. Factors'!$B$15:$H$115,7,0)</f>
        <v>0.4262831716003761</v>
      </c>
      <c r="K48" s="287">
        <f t="shared" si="4"/>
        <v>-123.47866902661592</v>
      </c>
      <c r="L48" s="287">
        <f t="shared" si="0"/>
        <v>63092.057991739159</v>
      </c>
      <c r="M48" s="26"/>
    </row>
    <row r="49" spans="1:13">
      <c r="A49" s="49" t="s">
        <v>545</v>
      </c>
      <c r="B49" s="51" t="s">
        <v>342</v>
      </c>
      <c r="C49" s="230">
        <v>1971045.7698593098</v>
      </c>
      <c r="D49" s="297">
        <f t="shared" si="1"/>
        <v>2.8191937315099618E-3</v>
      </c>
      <c r="E49" s="298">
        <f t="shared" si="5"/>
        <v>2001308.5578924313</v>
      </c>
      <c r="F49" s="53">
        <f t="shared" si="6"/>
        <v>30262.788033121498</v>
      </c>
      <c r="G49" s="52" t="str">
        <f t="shared" si="2"/>
        <v>SG</v>
      </c>
      <c r="H49" s="26"/>
      <c r="I49" s="53">
        <f t="shared" si="3"/>
        <v>-3909.1484482090286</v>
      </c>
      <c r="J49" s="58">
        <f>VLOOKUP(G49,'Rebuttal Alloc. Factors'!$B$15:$H$115,7,0)</f>
        <v>0.4262831716003761</v>
      </c>
      <c r="K49" s="287">
        <f t="shared" si="4"/>
        <v>-1666.4041987592334</v>
      </c>
      <c r="L49" s="287">
        <f t="shared" si="0"/>
        <v>851457.75521060126</v>
      </c>
      <c r="M49" s="26"/>
    </row>
    <row r="50" spans="1:13">
      <c r="A50" s="49" t="s">
        <v>546</v>
      </c>
      <c r="B50" s="51" t="s">
        <v>343</v>
      </c>
      <c r="C50" s="230">
        <v>2269092.225011541</v>
      </c>
      <c r="D50" s="297">
        <f t="shared" si="1"/>
        <v>3.2454906297924965E-3</v>
      </c>
      <c r="E50" s="298">
        <f t="shared" si="5"/>
        <v>2303931.1202230048</v>
      </c>
      <c r="F50" s="53">
        <f t="shared" si="6"/>
        <v>34838.895211463794</v>
      </c>
      <c r="G50" s="52" t="str">
        <f t="shared" si="2"/>
        <v>SG</v>
      </c>
      <c r="H50" s="26"/>
      <c r="I50" s="53">
        <f t="shared" si="3"/>
        <v>-4500.2599563581825</v>
      </c>
      <c r="J50" s="58">
        <f>VLOOKUP(G50,'Rebuttal Alloc. Factors'!$B$15:$H$115,7,0)</f>
        <v>0.4262831716003761</v>
      </c>
      <c r="K50" s="287">
        <f t="shared" si="4"/>
        <v>-1918.3850872225362</v>
      </c>
      <c r="L50" s="287">
        <f t="shared" si="0"/>
        <v>980208.67999024747</v>
      </c>
      <c r="M50" s="26"/>
    </row>
    <row r="51" spans="1:13">
      <c r="A51" s="49" t="s">
        <v>547</v>
      </c>
      <c r="B51" s="51" t="s">
        <v>344</v>
      </c>
      <c r="C51" s="230">
        <v>7639807.208834745</v>
      </c>
      <c r="D51" s="297">
        <f t="shared" si="1"/>
        <v>1.0927243254543442E-2</v>
      </c>
      <c r="E51" s="298">
        <f t="shared" si="5"/>
        <v>7757106.2942798184</v>
      </c>
      <c r="F51" s="53">
        <f t="shared" si="6"/>
        <v>117299.08544507343</v>
      </c>
      <c r="G51" s="235" t="str">
        <f t="shared" si="2"/>
        <v>SG</v>
      </c>
      <c r="H51" s="26"/>
      <c r="I51" s="53">
        <f t="shared" si="3"/>
        <v>-15151.926429980476</v>
      </c>
      <c r="J51" s="58">
        <f>VLOOKUP(G51,'Rebuttal Alloc. Factors'!$B$15:$H$115,7,0)</f>
        <v>0.4262831716003761</v>
      </c>
      <c r="K51" s="287">
        <f t="shared" si="4"/>
        <v>-6459.0112544276417</v>
      </c>
      <c r="L51" s="287">
        <f t="shared" si="0"/>
        <v>3300264.8623124138</v>
      </c>
      <c r="M51" s="26"/>
    </row>
    <row r="52" spans="1:13">
      <c r="A52" s="49" t="s">
        <v>548</v>
      </c>
      <c r="B52" s="51" t="s">
        <v>217</v>
      </c>
      <c r="C52" s="230">
        <v>-3747553.0920162373</v>
      </c>
      <c r="D52" s="297">
        <f t="shared" si="1"/>
        <v>-5.3601384336534556E-3</v>
      </c>
      <c r="E52" s="298">
        <f t="shared" si="5"/>
        <v>-3805091.7887836141</v>
      </c>
      <c r="F52" s="53">
        <f t="shared" si="6"/>
        <v>-57538.696767376736</v>
      </c>
      <c r="G52" s="235" t="str">
        <f t="shared" si="2"/>
        <v>SG</v>
      </c>
      <c r="H52" s="26"/>
      <c r="I52" s="53">
        <f t="shared" si="3"/>
        <v>7432.471421138991</v>
      </c>
      <c r="J52" s="58">
        <f>VLOOKUP(G52,'Rebuttal Alloc. Factors'!$B$15:$H$115,7,0)</f>
        <v>0.4262831716003761</v>
      </c>
      <c r="K52" s="287">
        <f t="shared" si="4"/>
        <v>3168.3374902322839</v>
      </c>
      <c r="L52" s="287">
        <f t="shared" si="0"/>
        <v>-1618878.2584629951</v>
      </c>
      <c r="M52" s="26"/>
    </row>
    <row r="53" spans="1:13">
      <c r="A53" s="49" t="s">
        <v>549</v>
      </c>
      <c r="B53" s="51" t="s">
        <v>345</v>
      </c>
      <c r="C53" s="230">
        <v>57081.298319956513</v>
      </c>
      <c r="D53" s="297">
        <f t="shared" si="1"/>
        <v>8.1643582747222538E-5</v>
      </c>
      <c r="E53" s="298">
        <f t="shared" si="5"/>
        <v>57957.705787569772</v>
      </c>
      <c r="F53" s="53">
        <f t="shared" si="6"/>
        <v>876.40746761325863</v>
      </c>
      <c r="G53" s="235" t="str">
        <f t="shared" si="2"/>
        <v>SG</v>
      </c>
      <c r="H53" s="26"/>
      <c r="I53" s="53">
        <f t="shared" si="3"/>
        <v>-113.20856783814918</v>
      </c>
      <c r="J53" s="58">
        <f>VLOOKUP(G53,'Rebuttal Alloc. Factors'!$B$15:$H$115,7,0)</f>
        <v>0.4262831716003761</v>
      </c>
      <c r="K53" s="287">
        <f t="shared" si="4"/>
        <v>-48.258907350382565</v>
      </c>
      <c r="L53" s="287">
        <f t="shared" si="0"/>
        <v>24658.135734456333</v>
      </c>
      <c r="M53" s="26"/>
    </row>
    <row r="54" spans="1:13">
      <c r="A54" s="49" t="s">
        <v>550</v>
      </c>
      <c r="B54" s="51" t="s">
        <v>346</v>
      </c>
      <c r="C54" s="230">
        <v>24512.028876499091</v>
      </c>
      <c r="D54" s="297">
        <f t="shared" si="1"/>
        <v>3.505964154254518E-5</v>
      </c>
      <c r="E54" s="298">
        <f t="shared" si="5"/>
        <v>24888.37850038641</v>
      </c>
      <c r="F54" s="53">
        <f t="shared" si="6"/>
        <v>376.34962388731947</v>
      </c>
      <c r="G54" s="235" t="str">
        <f t="shared" si="2"/>
        <v>SG</v>
      </c>
      <c r="H54" s="26"/>
      <c r="I54" s="53">
        <f t="shared" si="3"/>
        <v>-48.614375734086018</v>
      </c>
      <c r="J54" s="58">
        <f>VLOOKUP(G54,'Rebuttal Alloc. Factors'!$B$15:$H$115,7,0)</f>
        <v>0.4262831716003761</v>
      </c>
      <c r="K54" s="287">
        <f t="shared" si="4"/>
        <v>-20.723490273298548</v>
      </c>
      <c r="L54" s="287">
        <f t="shared" si="0"/>
        <v>10588.773432862032</v>
      </c>
      <c r="M54" s="26"/>
    </row>
    <row r="55" spans="1:13">
      <c r="A55" s="49" t="s">
        <v>347</v>
      </c>
      <c r="B55" s="51" t="s">
        <v>347</v>
      </c>
      <c r="C55" s="230">
        <v>-823.06712204450491</v>
      </c>
      <c r="D55" s="297">
        <f t="shared" si="1"/>
        <v>-1.1772358138824134E-6</v>
      </c>
      <c r="E55" s="298">
        <f t="shared" si="5"/>
        <v>-835.70422374572115</v>
      </c>
      <c r="F55" s="53">
        <f t="shared" si="6"/>
        <v>-12.637101701216238</v>
      </c>
      <c r="G55" s="235" t="str">
        <f t="shared" si="2"/>
        <v>CA</v>
      </c>
      <c r="H55" s="26"/>
      <c r="I55" s="53">
        <f t="shared" si="3"/>
        <v>1.6323779042136637</v>
      </c>
      <c r="J55" s="58">
        <f>VLOOKUP(G55,'Rebuttal Alloc. Factors'!$B$15:$H$115,7,0)</f>
        <v>0</v>
      </c>
      <c r="K55" s="287">
        <f t="shared" si="4"/>
        <v>0</v>
      </c>
      <c r="L55" s="287">
        <f t="shared" si="0"/>
        <v>0</v>
      </c>
      <c r="M55" s="26"/>
    </row>
    <row r="56" spans="1:13">
      <c r="A56" s="49" t="s">
        <v>551</v>
      </c>
      <c r="B56" s="51" t="s">
        <v>551</v>
      </c>
      <c r="C56" s="230">
        <v>82134.968746279512</v>
      </c>
      <c r="D56" s="297">
        <f t="shared" si="1"/>
        <v>1.1747793611297307E-4</v>
      </c>
      <c r="E56" s="298">
        <f t="shared" si="5"/>
        <v>83396.042023869173</v>
      </c>
      <c r="F56" s="53">
        <f t="shared" si="6"/>
        <v>1261.0732775896613</v>
      </c>
      <c r="G56" s="235" t="str">
        <f t="shared" si="2"/>
        <v>ID</v>
      </c>
      <c r="H56" s="26"/>
      <c r="I56" s="53">
        <f t="shared" si="3"/>
        <v>-162.89717394088402</v>
      </c>
      <c r="J56" s="58">
        <f>VLOOKUP(G56,'Rebuttal Alloc. Factors'!$B$15:$H$115,7,0)</f>
        <v>0</v>
      </c>
      <c r="K56" s="287">
        <f t="shared" si="4"/>
        <v>0</v>
      </c>
      <c r="L56" s="287">
        <f t="shared" si="0"/>
        <v>0</v>
      </c>
      <c r="M56" s="26"/>
    </row>
    <row r="57" spans="1:13">
      <c r="A57" s="49" t="s">
        <v>348</v>
      </c>
      <c r="B57" s="51" t="s">
        <v>348</v>
      </c>
      <c r="C57" s="230">
        <v>350024.15674199467</v>
      </c>
      <c r="D57" s="297">
        <f t="shared" si="1"/>
        <v>5.0064078858733292E-4</v>
      </c>
      <c r="E57" s="298">
        <f t="shared" si="5"/>
        <v>355398.31244346837</v>
      </c>
      <c r="F57" s="53">
        <f t="shared" si="6"/>
        <v>5374.1557014737045</v>
      </c>
      <c r="G57" s="235" t="str">
        <f t="shared" si="2"/>
        <v>OR</v>
      </c>
      <c r="H57" s="26"/>
      <c r="I57" s="53">
        <f t="shared" si="3"/>
        <v>-694.19818153756478</v>
      </c>
      <c r="J57" s="58">
        <f>VLOOKUP(G57,'Rebuttal Alloc. Factors'!$B$15:$H$115,7,0)</f>
        <v>0</v>
      </c>
      <c r="K57" s="287">
        <f t="shared" si="4"/>
        <v>0</v>
      </c>
      <c r="L57" s="287">
        <f t="shared" si="0"/>
        <v>0</v>
      </c>
      <c r="M57" s="26"/>
    </row>
    <row r="58" spans="1:13">
      <c r="A58" s="49" t="s">
        <v>201</v>
      </c>
      <c r="B58" s="51" t="s">
        <v>201</v>
      </c>
      <c r="C58" s="230">
        <v>11233261.177249212</v>
      </c>
      <c r="D58" s="297">
        <f t="shared" si="1"/>
        <v>1.606697316702882E-2</v>
      </c>
      <c r="E58" s="298">
        <f t="shared" si="5"/>
        <v>11405732.97223551</v>
      </c>
      <c r="F58" s="53">
        <f t="shared" si="6"/>
        <v>172471.79498629831</v>
      </c>
      <c r="G58" s="235" t="str">
        <f t="shared" si="2"/>
        <v>SNPD</v>
      </c>
      <c r="H58" s="26"/>
      <c r="I58" s="53">
        <f t="shared" si="3"/>
        <v>-22278.775141028254</v>
      </c>
      <c r="J58" s="58">
        <f>VLOOKUP(G58,'Rebuttal Alloc. Factors'!$B$15:$H$115,7,0)</f>
        <v>0.48324018651065487</v>
      </c>
      <c r="K58" s="287">
        <f t="shared" si="4"/>
        <v>-10765.999454379435</v>
      </c>
      <c r="L58" s="287">
        <f t="shared" si="0"/>
        <v>5500942.5293394346</v>
      </c>
      <c r="M58" s="26"/>
    </row>
    <row r="59" spans="1:13">
      <c r="A59" s="49" t="s">
        <v>552</v>
      </c>
      <c r="B59" s="51" t="s">
        <v>552</v>
      </c>
      <c r="C59" s="230">
        <v>446921.88335928833</v>
      </c>
      <c r="D59" s="297">
        <f t="shared" si="1"/>
        <v>6.3923394946382496E-4</v>
      </c>
      <c r="E59" s="298">
        <f t="shared" si="5"/>
        <v>453783.77486393414</v>
      </c>
      <c r="F59" s="53">
        <f t="shared" si="6"/>
        <v>6861.8915046458133</v>
      </c>
      <c r="G59" s="235" t="str">
        <f t="shared" si="2"/>
        <v>UT</v>
      </c>
      <c r="H59" s="26"/>
      <c r="I59" s="53">
        <f t="shared" si="3"/>
        <v>-886.37413373172092</v>
      </c>
      <c r="J59" s="58">
        <f>VLOOKUP(G59,'Rebuttal Alloc. Factors'!$B$15:$H$115,7,0)</f>
        <v>1</v>
      </c>
      <c r="K59" s="287">
        <f t="shared" si="4"/>
        <v>-886.37413373172092</v>
      </c>
      <c r="L59" s="287">
        <f t="shared" si="0"/>
        <v>452897.40073020244</v>
      </c>
      <c r="M59" s="26"/>
    </row>
    <row r="60" spans="1:13">
      <c r="A60" s="49" t="s">
        <v>349</v>
      </c>
      <c r="B60" s="51" t="s">
        <v>349</v>
      </c>
      <c r="C60" s="230">
        <v>104001.23677557417</v>
      </c>
      <c r="D60" s="297">
        <f t="shared" si="1"/>
        <v>1.4875333656402619E-4</v>
      </c>
      <c r="E60" s="298">
        <f t="shared" si="5"/>
        <v>105598.037535785</v>
      </c>
      <c r="F60" s="53">
        <f t="shared" si="6"/>
        <v>1596.8007602108264</v>
      </c>
      <c r="G60" s="235" t="str">
        <f t="shared" si="2"/>
        <v>WA</v>
      </c>
      <c r="H60" s="26"/>
      <c r="I60" s="53">
        <f t="shared" si="3"/>
        <v>-206.26424792868963</v>
      </c>
      <c r="J60" s="58">
        <f>VLOOKUP(G60,'Rebuttal Alloc. Factors'!$B$15:$H$115,7,0)</f>
        <v>0</v>
      </c>
      <c r="K60" s="287">
        <f t="shared" si="4"/>
        <v>0</v>
      </c>
      <c r="L60" s="287">
        <f t="shared" si="0"/>
        <v>0</v>
      </c>
      <c r="M60" s="26"/>
    </row>
    <row r="61" spans="1:13">
      <c r="A61" s="49" t="s">
        <v>553</v>
      </c>
      <c r="B61" s="51" t="s">
        <v>553</v>
      </c>
      <c r="C61" s="230">
        <v>156799.98264149821</v>
      </c>
      <c r="D61" s="297">
        <f t="shared" si="1"/>
        <v>2.2427156939908876E-4</v>
      </c>
      <c r="E61" s="298">
        <f t="shared" si="5"/>
        <v>159207.43796843133</v>
      </c>
      <c r="F61" s="53">
        <f t="shared" si="6"/>
        <v>2407.4553269331227</v>
      </c>
      <c r="G61" s="235" t="str">
        <f t="shared" si="2"/>
        <v>WYP</v>
      </c>
      <c r="H61" s="26"/>
      <c r="I61" s="53">
        <f t="shared" si="3"/>
        <v>-310.97928733839956</v>
      </c>
      <c r="J61" s="58">
        <f>VLOOKUP(G61,'Rebuttal Alloc. Factors'!$B$15:$H$115,7,0)</f>
        <v>0</v>
      </c>
      <c r="K61" s="287">
        <f t="shared" si="4"/>
        <v>0</v>
      </c>
      <c r="L61" s="287">
        <f t="shared" si="0"/>
        <v>0</v>
      </c>
      <c r="M61" s="26"/>
    </row>
    <row r="62" spans="1:13">
      <c r="A62" s="49" t="s">
        <v>554</v>
      </c>
      <c r="B62" s="51" t="s">
        <v>554</v>
      </c>
      <c r="C62" s="230">
        <v>-578.94444342945792</v>
      </c>
      <c r="D62" s="297">
        <f t="shared" si="1"/>
        <v>-8.2806628378059035E-7</v>
      </c>
      <c r="E62" s="298">
        <f t="shared" si="5"/>
        <v>-587.83336586970631</v>
      </c>
      <c r="F62" s="53">
        <f t="shared" si="6"/>
        <v>-8.8889224402483933</v>
      </c>
      <c r="G62" s="235" t="str">
        <f t="shared" si="2"/>
        <v>WYU</v>
      </c>
      <c r="H62" s="26"/>
      <c r="I62" s="53">
        <f t="shared" si="3"/>
        <v>1.1482126936063222</v>
      </c>
      <c r="J62" s="58">
        <f>VLOOKUP(G62,'Rebuttal Alloc. Factors'!$B$15:$H$115,7,0)</f>
        <v>0</v>
      </c>
      <c r="K62" s="287">
        <f t="shared" si="4"/>
        <v>0</v>
      </c>
      <c r="L62" s="287">
        <f t="shared" si="0"/>
        <v>0</v>
      </c>
      <c r="M62" s="26"/>
    </row>
    <row r="63" spans="1:13">
      <c r="A63" s="49" t="s">
        <v>350</v>
      </c>
      <c r="B63" s="51" t="s">
        <v>350</v>
      </c>
      <c r="C63" s="230">
        <v>0</v>
      </c>
      <c r="D63" s="297">
        <f t="shared" si="1"/>
        <v>0</v>
      </c>
      <c r="E63" s="298">
        <f t="shared" si="5"/>
        <v>0</v>
      </c>
      <c r="F63" s="53">
        <f t="shared" si="6"/>
        <v>0</v>
      </c>
      <c r="G63" s="235" t="str">
        <f t="shared" si="2"/>
        <v>OR</v>
      </c>
      <c r="H63" s="26"/>
      <c r="I63" s="53">
        <f t="shared" si="3"/>
        <v>0</v>
      </c>
      <c r="J63" s="58">
        <f>VLOOKUP(G63,'Rebuttal Alloc. Factors'!$B$15:$H$115,7,0)</f>
        <v>0</v>
      </c>
      <c r="K63" s="287">
        <f t="shared" si="4"/>
        <v>0</v>
      </c>
      <c r="L63" s="287">
        <f t="shared" si="0"/>
        <v>0</v>
      </c>
      <c r="M63" s="26"/>
    </row>
    <row r="64" spans="1:13">
      <c r="A64" s="49" t="s">
        <v>351</v>
      </c>
      <c r="B64" s="51" t="s">
        <v>351</v>
      </c>
      <c r="C64" s="230">
        <v>12208790.599659203</v>
      </c>
      <c r="D64" s="297">
        <f t="shared" si="1"/>
        <v>1.7462276348018922E-2</v>
      </c>
      <c r="E64" s="298">
        <f t="shared" si="5"/>
        <v>12396240.352327617</v>
      </c>
      <c r="F64" s="53">
        <f t="shared" si="6"/>
        <v>187449.75266841426</v>
      </c>
      <c r="G64" s="235" t="str">
        <f t="shared" si="2"/>
        <v>SNPD</v>
      </c>
      <c r="H64" s="26"/>
      <c r="I64" s="53">
        <f t="shared" si="3"/>
        <v>-24213.529465920703</v>
      </c>
      <c r="J64" s="58">
        <f>VLOOKUP(G64,'Rebuttal Alloc. Factors'!$B$15:$H$115,7,0)</f>
        <v>0.48324018651065487</v>
      </c>
      <c r="K64" s="287">
        <f t="shared" si="4"/>
        <v>-11700.950495192757</v>
      </c>
      <c r="L64" s="287">
        <f t="shared" si="0"/>
        <v>5978660.5493945107</v>
      </c>
      <c r="M64" s="26"/>
    </row>
    <row r="65" spans="1:13">
      <c r="A65" s="49" t="s">
        <v>352</v>
      </c>
      <c r="B65" s="51" t="s">
        <v>352</v>
      </c>
      <c r="C65" s="230">
        <v>56828.845545581316</v>
      </c>
      <c r="D65" s="297">
        <f t="shared" si="1"/>
        <v>8.1282498651711325E-5</v>
      </c>
      <c r="E65" s="298">
        <f t="shared" si="5"/>
        <v>57701.376936384935</v>
      </c>
      <c r="F65" s="53">
        <f t="shared" si="6"/>
        <v>872.53139080361871</v>
      </c>
      <c r="G65" s="235" t="str">
        <f t="shared" si="2"/>
        <v>CA</v>
      </c>
      <c r="H65" s="26"/>
      <c r="I65" s="53">
        <f t="shared" si="3"/>
        <v>-112.70788166115324</v>
      </c>
      <c r="J65" s="58">
        <f>VLOOKUP(G65,'Rebuttal Alloc. Factors'!$B$15:$H$115,7,0)</f>
        <v>0</v>
      </c>
      <c r="K65" s="287">
        <f t="shared" si="4"/>
        <v>0</v>
      </c>
      <c r="L65" s="287">
        <f t="shared" si="0"/>
        <v>0</v>
      </c>
      <c r="M65" s="26"/>
    </row>
    <row r="66" spans="1:13">
      <c r="A66" s="49" t="s">
        <v>488</v>
      </c>
      <c r="B66" s="51" t="s">
        <v>488</v>
      </c>
      <c r="C66" s="230">
        <v>201003.69623388292</v>
      </c>
      <c r="D66" s="297">
        <f t="shared" si="1"/>
        <v>2.8749629719321187E-4</v>
      </c>
      <c r="E66" s="298">
        <f t="shared" si="5"/>
        <v>204089.84083083671</v>
      </c>
      <c r="F66" s="53">
        <f t="shared" si="6"/>
        <v>3086.144596953789</v>
      </c>
      <c r="G66" s="235" t="str">
        <f t="shared" si="2"/>
        <v>ID</v>
      </c>
      <c r="H66" s="26"/>
      <c r="I66" s="53">
        <f t="shared" si="3"/>
        <v>-398.64791535157923</v>
      </c>
      <c r="J66" s="58">
        <f>VLOOKUP(G66,'Rebuttal Alloc. Factors'!$B$15:$H$115,7,0)</f>
        <v>0</v>
      </c>
      <c r="K66" s="287">
        <f t="shared" si="4"/>
        <v>0</v>
      </c>
      <c r="L66" s="287">
        <f t="shared" si="0"/>
        <v>0</v>
      </c>
      <c r="M66" s="26"/>
    </row>
    <row r="67" spans="1:13">
      <c r="A67" s="49" t="s">
        <v>353</v>
      </c>
      <c r="B67" s="51" t="s">
        <v>353</v>
      </c>
      <c r="C67" s="230">
        <v>484099.31481142889</v>
      </c>
      <c r="D67" s="297">
        <f t="shared" si="1"/>
        <v>6.9240896107758214E-4</v>
      </c>
      <c r="E67" s="298">
        <f t="shared" si="5"/>
        <v>491532.01636262791</v>
      </c>
      <c r="F67" s="53">
        <f t="shared" si="6"/>
        <v>7432.7015511990176</v>
      </c>
      <c r="G67" s="235" t="str">
        <f t="shared" si="2"/>
        <v>OR</v>
      </c>
      <c r="H67" s="26"/>
      <c r="I67" s="53">
        <f t="shared" si="3"/>
        <v>-960.10763129525344</v>
      </c>
      <c r="J67" s="58">
        <f>VLOOKUP(G67,'Rebuttal Alloc. Factors'!$B$15:$H$115,7,0)</f>
        <v>0</v>
      </c>
      <c r="K67" s="287">
        <f t="shared" si="4"/>
        <v>0</v>
      </c>
      <c r="L67" s="287">
        <f t="shared" si="0"/>
        <v>0</v>
      </c>
      <c r="M67" s="26"/>
    </row>
    <row r="68" spans="1:13">
      <c r="A68" s="49" t="s">
        <v>354</v>
      </c>
      <c r="B68" s="51" t="s">
        <v>354</v>
      </c>
      <c r="C68" s="230">
        <v>30492.96805427449</v>
      </c>
      <c r="D68" s="297">
        <f t="shared" si="1"/>
        <v>4.3614199988811142E-5</v>
      </c>
      <c r="E68" s="298">
        <f t="shared" si="5"/>
        <v>30961.147049830299</v>
      </c>
      <c r="F68" s="53">
        <f t="shared" si="6"/>
        <v>468.1789955558088</v>
      </c>
      <c r="G68" s="235" t="str">
        <f t="shared" si="2"/>
        <v>SNPD</v>
      </c>
      <c r="H68" s="26"/>
      <c r="I68" s="53">
        <f t="shared" si="3"/>
        <v>-60.476291607963539</v>
      </c>
      <c r="J68" s="58">
        <f>VLOOKUP(G68,'Rebuttal Alloc. Factors'!$B$15:$H$115,7,0)</f>
        <v>0.48324018651065487</v>
      </c>
      <c r="K68" s="287">
        <f t="shared" si="4"/>
        <v>-29.224574436105051</v>
      </c>
      <c r="L68" s="287">
        <f t="shared" si="0"/>
        <v>14932.445900507701</v>
      </c>
      <c r="M68" s="26"/>
    </row>
    <row r="69" spans="1:13">
      <c r="A69" s="49" t="s">
        <v>355</v>
      </c>
      <c r="B69" s="51" t="s">
        <v>355</v>
      </c>
      <c r="C69" s="230">
        <v>946088.2926027152</v>
      </c>
      <c r="D69" s="297">
        <f t="shared" si="1"/>
        <v>1.3531934289638125E-3</v>
      </c>
      <c r="E69" s="298">
        <f t="shared" si="5"/>
        <v>960614.22086753545</v>
      </c>
      <c r="F69" s="53">
        <f t="shared" si="6"/>
        <v>14525.92826482025</v>
      </c>
      <c r="G69" s="235" t="str">
        <f t="shared" si="2"/>
        <v>UT</v>
      </c>
      <c r="H69" s="26"/>
      <c r="I69" s="53">
        <f t="shared" si="3"/>
        <v>-1876.3641298703174</v>
      </c>
      <c r="J69" s="58">
        <f>VLOOKUP(G69,'Rebuttal Alloc. Factors'!$B$15:$H$115,7,0)</f>
        <v>1</v>
      </c>
      <c r="K69" s="287">
        <f t="shared" si="4"/>
        <v>-1876.3641298703174</v>
      </c>
      <c r="L69" s="287">
        <f t="shared" si="0"/>
        <v>958737.85673766513</v>
      </c>
      <c r="M69" s="26"/>
    </row>
    <row r="70" spans="1:13">
      <c r="A70" s="49" t="s">
        <v>356</v>
      </c>
      <c r="B70" s="51" t="s">
        <v>356</v>
      </c>
      <c r="C70" s="230">
        <v>175652.1077048234</v>
      </c>
      <c r="D70" s="297">
        <f t="shared" si="1"/>
        <v>2.5123583051209268E-4</v>
      </c>
      <c r="E70" s="298">
        <f t="shared" si="5"/>
        <v>178349.01235530319</v>
      </c>
      <c r="F70" s="53">
        <f t="shared" si="6"/>
        <v>2696.904650479788</v>
      </c>
      <c r="G70" s="235" t="str">
        <f t="shared" si="2"/>
        <v>WA</v>
      </c>
      <c r="H70" s="26"/>
      <c r="I70" s="53">
        <f t="shared" si="3"/>
        <v>-348.36845230030735</v>
      </c>
      <c r="J70" s="58">
        <f>VLOOKUP(G70,'Rebuttal Alloc. Factors'!$B$15:$H$115,7,0)</f>
        <v>0</v>
      </c>
      <c r="K70" s="287">
        <f t="shared" si="4"/>
        <v>0</v>
      </c>
      <c r="L70" s="287">
        <f t="shared" si="0"/>
        <v>0</v>
      </c>
      <c r="M70" s="26"/>
    </row>
    <row r="71" spans="1:13">
      <c r="A71" s="49" t="s">
        <v>357</v>
      </c>
      <c r="B71" s="51" t="s">
        <v>357</v>
      </c>
      <c r="C71" s="230">
        <v>337674.93983612582</v>
      </c>
      <c r="D71" s="297">
        <f t="shared" si="1"/>
        <v>4.8297765999718998E-4</v>
      </c>
      <c r="E71" s="298">
        <f t="shared" si="5"/>
        <v>342859.48972564313</v>
      </c>
      <c r="F71" s="53">
        <f t="shared" si="6"/>
        <v>5184.5498895173077</v>
      </c>
      <c r="G71" s="235" t="str">
        <f t="shared" si="2"/>
        <v>WYP</v>
      </c>
      <c r="H71" s="26"/>
      <c r="I71" s="53">
        <f t="shared" si="3"/>
        <v>-669.70614647557852</v>
      </c>
      <c r="J71" s="58">
        <f>VLOOKUP(G71,'Rebuttal Alloc. Factors'!$B$15:$H$115,7,0)</f>
        <v>0</v>
      </c>
      <c r="K71" s="287">
        <f t="shared" si="4"/>
        <v>0</v>
      </c>
      <c r="L71" s="287">
        <f t="shared" si="0"/>
        <v>0</v>
      </c>
      <c r="M71" s="26"/>
    </row>
    <row r="72" spans="1:13">
      <c r="A72" s="49" t="s">
        <v>358</v>
      </c>
      <c r="B72" s="51" t="s">
        <v>358</v>
      </c>
      <c r="C72" s="230">
        <v>173528.97362167051</v>
      </c>
      <c r="D72" s="297">
        <f t="shared" si="1"/>
        <v>2.4819910432850585E-4</v>
      </c>
      <c r="E72" s="298">
        <f t="shared" si="5"/>
        <v>176193.28037021068</v>
      </c>
      <c r="F72" s="53">
        <f t="shared" si="6"/>
        <v>2664.3067485401698</v>
      </c>
      <c r="G72" s="235" t="str">
        <f t="shared" si="2"/>
        <v>CA</v>
      </c>
      <c r="H72" s="26"/>
      <c r="I72" s="53">
        <f t="shared" si="3"/>
        <v>-344.15766915492702</v>
      </c>
      <c r="J72" s="58">
        <f>VLOOKUP(G72,'Rebuttal Alloc. Factors'!$B$15:$H$115,7,0)</f>
        <v>0</v>
      </c>
      <c r="K72" s="287">
        <f t="shared" si="4"/>
        <v>0</v>
      </c>
      <c r="L72" s="287">
        <f t="shared" ref="L72:L135" si="7">(E72+I72)*J72</f>
        <v>0</v>
      </c>
      <c r="M72" s="26"/>
    </row>
    <row r="73" spans="1:13">
      <c r="A73" s="49" t="s">
        <v>489</v>
      </c>
      <c r="B73" s="51" t="s">
        <v>489</v>
      </c>
      <c r="C73" s="230">
        <v>180651.20252425113</v>
      </c>
      <c r="D73" s="297">
        <f t="shared" ref="D73:D136" si="8">C73/$C$227</f>
        <v>2.5838605350217604E-4</v>
      </c>
      <c r="E73" s="298">
        <f t="shared" si="5"/>
        <v>183424.8616312693</v>
      </c>
      <c r="F73" s="53">
        <f t="shared" si="6"/>
        <v>2773.6591070181748</v>
      </c>
      <c r="G73" s="235" t="str">
        <f t="shared" ref="G73:G136" si="9">MID(B73,4,5)</f>
        <v>ID</v>
      </c>
      <c r="H73" s="26"/>
      <c r="I73" s="53">
        <f t="shared" ref="I73:I136" si="10">$I$223*(D73/$D$223)</f>
        <v>-358.28308952215667</v>
      </c>
      <c r="J73" s="58">
        <f>VLOOKUP(G73,'Rebuttal Alloc. Factors'!$B$15:$H$115,7,0)</f>
        <v>0</v>
      </c>
      <c r="K73" s="287">
        <f t="shared" ref="K73:K136" si="11">+J73*I73</f>
        <v>0</v>
      </c>
      <c r="L73" s="287">
        <f t="shared" si="7"/>
        <v>0</v>
      </c>
      <c r="M73" s="26"/>
    </row>
    <row r="74" spans="1:13">
      <c r="A74" s="49" t="s">
        <v>359</v>
      </c>
      <c r="B74" s="51" t="s">
        <v>359</v>
      </c>
      <c r="C74" s="230">
        <v>1696674.2110097241</v>
      </c>
      <c r="D74" s="297">
        <f t="shared" si="8"/>
        <v>2.4267591210906511E-3</v>
      </c>
      <c r="E74" s="298">
        <f t="shared" ref="E74:E137" si="12">$E$227*D74</f>
        <v>1722724.3884303712</v>
      </c>
      <c r="F74" s="53">
        <f t="shared" ref="F74:F137" si="13">E74-C74</f>
        <v>26050.177420647116</v>
      </c>
      <c r="G74" s="235" t="str">
        <f t="shared" si="9"/>
        <v>OR</v>
      </c>
      <c r="H74" s="26"/>
      <c r="I74" s="53">
        <f t="shared" si="10"/>
        <v>-3364.9910420691867</v>
      </c>
      <c r="J74" s="58">
        <f>VLOOKUP(G74,'Rebuttal Alloc. Factors'!$B$15:$H$115,7,0)</f>
        <v>0</v>
      </c>
      <c r="K74" s="287">
        <f t="shared" si="11"/>
        <v>0</v>
      </c>
      <c r="L74" s="287">
        <f t="shared" si="7"/>
        <v>0</v>
      </c>
      <c r="M74" s="26"/>
    </row>
    <row r="75" spans="1:13">
      <c r="A75" s="49" t="s">
        <v>360</v>
      </c>
      <c r="B75" s="51" t="s">
        <v>360</v>
      </c>
      <c r="C75" s="230">
        <v>16066.541081675994</v>
      </c>
      <c r="D75" s="297">
        <f t="shared" si="8"/>
        <v>2.2980030498095084E-5</v>
      </c>
      <c r="E75" s="298">
        <f t="shared" si="12"/>
        <v>16313.221465569315</v>
      </c>
      <c r="F75" s="53">
        <f t="shared" si="13"/>
        <v>246.68038389332105</v>
      </c>
      <c r="G75" s="235" t="str">
        <f t="shared" si="9"/>
        <v>SNPD</v>
      </c>
      <c r="H75" s="26"/>
      <c r="I75" s="53">
        <f t="shared" si="10"/>
        <v>-31.864553881974722</v>
      </c>
      <c r="J75" s="58">
        <f>VLOOKUP(G75,'Rebuttal Alloc. Factors'!$B$15:$H$115,7,0)</f>
        <v>0.48324018651065487</v>
      </c>
      <c r="K75" s="287">
        <f t="shared" si="11"/>
        <v>-15.398232961004275</v>
      </c>
      <c r="L75" s="287">
        <f t="shared" si="7"/>
        <v>7867.8059506503305</v>
      </c>
      <c r="M75" s="26"/>
    </row>
    <row r="76" spans="1:13">
      <c r="A76" s="49" t="s">
        <v>361</v>
      </c>
      <c r="B76" s="51" t="s">
        <v>361</v>
      </c>
      <c r="C76" s="230">
        <v>1677238.604112078</v>
      </c>
      <c r="D76" s="297">
        <f t="shared" si="8"/>
        <v>2.3989603038476366E-3</v>
      </c>
      <c r="E76" s="298">
        <f t="shared" si="12"/>
        <v>1702990.3736211318</v>
      </c>
      <c r="F76" s="53">
        <f t="shared" si="13"/>
        <v>25751.769509053789</v>
      </c>
      <c r="G76" s="235" t="str">
        <f t="shared" si="9"/>
        <v>UT</v>
      </c>
      <c r="H76" s="26"/>
      <c r="I76" s="53">
        <f t="shared" si="10"/>
        <v>-3326.444665467614</v>
      </c>
      <c r="J76" s="58">
        <f>VLOOKUP(G76,'Rebuttal Alloc. Factors'!$B$15:$H$115,7,0)</f>
        <v>1</v>
      </c>
      <c r="K76" s="287">
        <f t="shared" si="11"/>
        <v>-3326.444665467614</v>
      </c>
      <c r="L76" s="287">
        <f t="shared" si="7"/>
        <v>1699663.9289556642</v>
      </c>
      <c r="M76" s="26"/>
    </row>
    <row r="77" spans="1:13">
      <c r="A77" s="49" t="s">
        <v>362</v>
      </c>
      <c r="B77" s="51" t="s">
        <v>362</v>
      </c>
      <c r="C77" s="230">
        <v>258693.72504181904</v>
      </c>
      <c r="D77" s="297">
        <f t="shared" si="8"/>
        <v>3.7001054930901715E-4</v>
      </c>
      <c r="E77" s="298">
        <f t="shared" si="12"/>
        <v>262665.62335395109</v>
      </c>
      <c r="F77" s="53">
        <f t="shared" si="13"/>
        <v>3971.8983121320489</v>
      </c>
      <c r="G77" s="235" t="str">
        <f t="shared" si="9"/>
        <v>WA</v>
      </c>
      <c r="H77" s="26"/>
      <c r="I77" s="53">
        <f t="shared" si="10"/>
        <v>-513.06377014310681</v>
      </c>
      <c r="J77" s="58">
        <f>VLOOKUP(G77,'Rebuttal Alloc. Factors'!$B$15:$H$115,7,0)</f>
        <v>0</v>
      </c>
      <c r="K77" s="287">
        <f t="shared" si="11"/>
        <v>0</v>
      </c>
      <c r="L77" s="287">
        <f t="shared" si="7"/>
        <v>0</v>
      </c>
      <c r="M77" s="26"/>
    </row>
    <row r="78" spans="1:13">
      <c r="A78" s="49" t="s">
        <v>363</v>
      </c>
      <c r="B78" s="51" t="s">
        <v>363</v>
      </c>
      <c r="C78" s="230">
        <v>315392.64498379326</v>
      </c>
      <c r="D78" s="297">
        <f t="shared" si="8"/>
        <v>4.5110721491065277E-4</v>
      </c>
      <c r="E78" s="298">
        <f t="shared" si="12"/>
        <v>320235.07985177269</v>
      </c>
      <c r="F78" s="53">
        <f t="shared" si="13"/>
        <v>4842.4348679794348</v>
      </c>
      <c r="G78" s="235" t="str">
        <f t="shared" si="9"/>
        <v>WYP</v>
      </c>
      <c r="H78" s="26"/>
      <c r="I78" s="53">
        <f t="shared" si="10"/>
        <v>-625.51397210981054</v>
      </c>
      <c r="J78" s="58">
        <f>VLOOKUP(G78,'Rebuttal Alloc. Factors'!$B$15:$H$115,7,0)</f>
        <v>0</v>
      </c>
      <c r="K78" s="287">
        <f t="shared" si="11"/>
        <v>0</v>
      </c>
      <c r="L78" s="287">
        <f t="shared" si="7"/>
        <v>0</v>
      </c>
      <c r="M78" s="26"/>
    </row>
    <row r="79" spans="1:13">
      <c r="A79" s="49" t="s">
        <v>364</v>
      </c>
      <c r="B79" s="51" t="s">
        <v>364</v>
      </c>
      <c r="C79" s="230">
        <v>56377.449561387912</v>
      </c>
      <c r="D79" s="297">
        <f t="shared" si="8"/>
        <v>8.0636865380010251E-5</v>
      </c>
      <c r="E79" s="298">
        <f t="shared" si="12"/>
        <v>57243.050366815201</v>
      </c>
      <c r="F79" s="53">
        <f t="shared" si="13"/>
        <v>865.60080542728974</v>
      </c>
      <c r="G79" s="235" t="str">
        <f t="shared" si="9"/>
        <v>WYU</v>
      </c>
      <c r="H79" s="26"/>
      <c r="I79" s="53">
        <f t="shared" si="10"/>
        <v>-111.8126341036785</v>
      </c>
      <c r="J79" s="58">
        <f>VLOOKUP(G79,'Rebuttal Alloc. Factors'!$B$15:$H$115,7,0)</f>
        <v>0</v>
      </c>
      <c r="K79" s="287">
        <f t="shared" si="11"/>
        <v>0</v>
      </c>
      <c r="L79" s="287">
        <f t="shared" si="7"/>
        <v>0</v>
      </c>
      <c r="M79" s="26"/>
    </row>
    <row r="80" spans="1:13">
      <c r="A80" s="49" t="s">
        <v>365</v>
      </c>
      <c r="B80" s="51" t="s">
        <v>365</v>
      </c>
      <c r="C80" s="230">
        <v>223830.26431524538</v>
      </c>
      <c r="D80" s="297">
        <f t="shared" si="8"/>
        <v>3.2014521820302475E-4</v>
      </c>
      <c r="E80" s="298">
        <f t="shared" si="12"/>
        <v>227266.88052576256</v>
      </c>
      <c r="F80" s="53">
        <f t="shared" si="13"/>
        <v>3436.6162105171825</v>
      </c>
      <c r="G80" s="235" t="str">
        <f t="shared" si="9"/>
        <v>SNPD</v>
      </c>
      <c r="H80" s="26"/>
      <c r="I80" s="53">
        <f t="shared" si="10"/>
        <v>-443.91953945981345</v>
      </c>
      <c r="J80" s="58">
        <f>VLOOKUP(G80,'Rebuttal Alloc. Factors'!$B$15:$H$115,7,0)</f>
        <v>0.48324018651065487</v>
      </c>
      <c r="K80" s="287">
        <f t="shared" si="11"/>
        <v>-214.51976104428425</v>
      </c>
      <c r="L80" s="287">
        <f t="shared" si="7"/>
        <v>109609.96997191994</v>
      </c>
      <c r="M80" s="26"/>
    </row>
    <row r="81" spans="1:13">
      <c r="A81" s="49" t="s">
        <v>366</v>
      </c>
      <c r="B81" s="51" t="s">
        <v>366</v>
      </c>
      <c r="C81" s="230">
        <v>209156.0034760469</v>
      </c>
      <c r="D81" s="297">
        <f t="shared" si="8"/>
        <v>2.991565710569144E-4</v>
      </c>
      <c r="E81" s="298">
        <f t="shared" si="12"/>
        <v>212367.31591528174</v>
      </c>
      <c r="F81" s="53">
        <f t="shared" si="13"/>
        <v>3211.31243923484</v>
      </c>
      <c r="G81" s="235" t="str">
        <f t="shared" si="9"/>
        <v>CA</v>
      </c>
      <c r="H81" s="26"/>
      <c r="I81" s="53">
        <f t="shared" si="10"/>
        <v>-414.81627617422168</v>
      </c>
      <c r="J81" s="58">
        <f>VLOOKUP(G81,'Rebuttal Alloc. Factors'!$B$15:$H$115,7,0)</f>
        <v>0</v>
      </c>
      <c r="K81" s="287">
        <f t="shared" si="11"/>
        <v>0</v>
      </c>
      <c r="L81" s="287">
        <f t="shared" si="7"/>
        <v>0</v>
      </c>
      <c r="M81" s="26"/>
    </row>
    <row r="82" spans="1:13">
      <c r="A82" s="49" t="s">
        <v>490</v>
      </c>
      <c r="B82" s="51" t="s">
        <v>490</v>
      </c>
      <c r="C82" s="230">
        <v>274328.73558498651</v>
      </c>
      <c r="D82" s="297">
        <f t="shared" si="8"/>
        <v>3.9237336015259086E-4</v>
      </c>
      <c r="E82" s="298">
        <f t="shared" si="12"/>
        <v>278540.68870315037</v>
      </c>
      <c r="F82" s="53">
        <f t="shared" si="13"/>
        <v>4211.9531181638595</v>
      </c>
      <c r="G82" s="235" t="str">
        <f t="shared" si="9"/>
        <v>ID</v>
      </c>
      <c r="H82" s="26"/>
      <c r="I82" s="53">
        <f t="shared" si="10"/>
        <v>-544.07247533766838</v>
      </c>
      <c r="J82" s="58">
        <f>VLOOKUP(G82,'Rebuttal Alloc. Factors'!$B$15:$H$115,7,0)</f>
        <v>0</v>
      </c>
      <c r="K82" s="287">
        <f t="shared" si="11"/>
        <v>0</v>
      </c>
      <c r="L82" s="287">
        <f t="shared" si="7"/>
        <v>0</v>
      </c>
      <c r="M82" s="26"/>
    </row>
    <row r="83" spans="1:13">
      <c r="A83" s="49" t="s">
        <v>367</v>
      </c>
      <c r="B83" s="51" t="s">
        <v>367</v>
      </c>
      <c r="C83" s="230">
        <v>2431610.214778157</v>
      </c>
      <c r="D83" s="297">
        <f t="shared" si="8"/>
        <v>3.4779406849935724E-3</v>
      </c>
      <c r="E83" s="298">
        <f t="shared" si="12"/>
        <v>2468944.357716023</v>
      </c>
      <c r="F83" s="53">
        <f t="shared" si="13"/>
        <v>37334.14293786604</v>
      </c>
      <c r="G83" s="235" t="str">
        <f t="shared" si="9"/>
        <v>OR</v>
      </c>
      <c r="H83" s="26"/>
      <c r="I83" s="53">
        <f t="shared" si="10"/>
        <v>-4822.5796899824118</v>
      </c>
      <c r="J83" s="58">
        <f>VLOOKUP(G83,'Rebuttal Alloc. Factors'!$B$15:$H$115,7,0)</f>
        <v>0</v>
      </c>
      <c r="K83" s="287">
        <f t="shared" si="11"/>
        <v>0</v>
      </c>
      <c r="L83" s="287">
        <f t="shared" si="7"/>
        <v>0</v>
      </c>
      <c r="M83" s="26"/>
    </row>
    <row r="84" spans="1:13">
      <c r="A84" s="49" t="s">
        <v>368</v>
      </c>
      <c r="B84" s="51" t="s">
        <v>368</v>
      </c>
      <c r="C84" s="230">
        <v>341746.84108642174</v>
      </c>
      <c r="D84" s="297">
        <f t="shared" si="8"/>
        <v>4.8880171474807547E-4</v>
      </c>
      <c r="E84" s="298">
        <f t="shared" si="12"/>
        <v>346993.90960757813</v>
      </c>
      <c r="F84" s="53">
        <f t="shared" si="13"/>
        <v>5247.0685211563832</v>
      </c>
      <c r="G84" s="235" t="str">
        <f t="shared" si="9"/>
        <v>SNPD</v>
      </c>
      <c r="H84" s="26"/>
      <c r="I84" s="53">
        <f t="shared" si="10"/>
        <v>-677.78189321736568</v>
      </c>
      <c r="J84" s="58">
        <f>VLOOKUP(G84,'Rebuttal Alloc. Factors'!$B$15:$H$115,7,0)</f>
        <v>0.48324018651065487</v>
      </c>
      <c r="K84" s="287">
        <f t="shared" si="11"/>
        <v>-327.53144849190454</v>
      </c>
      <c r="L84" s="287">
        <f t="shared" si="7"/>
        <v>167353.87014833547</v>
      </c>
      <c r="M84" s="26"/>
    </row>
    <row r="85" spans="1:13">
      <c r="A85" s="49" t="s">
        <v>369</v>
      </c>
      <c r="B85" s="51" t="s">
        <v>369</v>
      </c>
      <c r="C85" s="230">
        <v>1480441.4880056605</v>
      </c>
      <c r="D85" s="297">
        <f t="shared" si="8"/>
        <v>2.1174806930793631E-3</v>
      </c>
      <c r="E85" s="298">
        <f t="shared" si="12"/>
        <v>1503171.6993645537</v>
      </c>
      <c r="F85" s="53">
        <f t="shared" si="13"/>
        <v>22730.211358893197</v>
      </c>
      <c r="G85" s="235" t="str">
        <f t="shared" si="9"/>
        <v>UT</v>
      </c>
      <c r="H85" s="26"/>
      <c r="I85" s="53">
        <f t="shared" si="10"/>
        <v>-2936.1396036555147</v>
      </c>
      <c r="J85" s="58">
        <f>VLOOKUP(G85,'Rebuttal Alloc. Factors'!$B$15:$H$115,7,0)</f>
        <v>1</v>
      </c>
      <c r="K85" s="287">
        <f t="shared" si="11"/>
        <v>-2936.1396036555147</v>
      </c>
      <c r="L85" s="287">
        <f t="shared" si="7"/>
        <v>1500235.5597608981</v>
      </c>
      <c r="M85" s="26"/>
    </row>
    <row r="86" spans="1:13">
      <c r="A86" s="49" t="s">
        <v>370</v>
      </c>
      <c r="B86" s="51" t="s">
        <v>370</v>
      </c>
      <c r="C86" s="230">
        <v>527557.72674326866</v>
      </c>
      <c r="D86" s="297">
        <f t="shared" si="8"/>
        <v>7.5456768127227637E-4</v>
      </c>
      <c r="E86" s="298">
        <f t="shared" si="12"/>
        <v>535657.67444808863</v>
      </c>
      <c r="F86" s="53">
        <f t="shared" si="13"/>
        <v>8099.9477048199624</v>
      </c>
      <c r="G86" s="235" t="str">
        <f t="shared" si="9"/>
        <v>WA</v>
      </c>
      <c r="H86" s="26"/>
      <c r="I86" s="53">
        <f t="shared" si="10"/>
        <v>-1046.2981125934662</v>
      </c>
      <c r="J86" s="58">
        <f>VLOOKUP(G86,'Rebuttal Alloc. Factors'!$B$15:$H$115,7,0)</f>
        <v>0</v>
      </c>
      <c r="K86" s="287">
        <f t="shared" si="11"/>
        <v>0</v>
      </c>
      <c r="L86" s="287">
        <f t="shared" si="7"/>
        <v>0</v>
      </c>
      <c r="M86" s="26"/>
    </row>
    <row r="87" spans="1:13">
      <c r="A87" s="49" t="s">
        <v>371</v>
      </c>
      <c r="B87" s="51" t="s">
        <v>371</v>
      </c>
      <c r="C87" s="230">
        <v>481003.02063480945</v>
      </c>
      <c r="D87" s="297">
        <f t="shared" si="8"/>
        <v>6.8798032057256777E-4</v>
      </c>
      <c r="E87" s="298">
        <f t="shared" si="12"/>
        <v>488388.18270428356</v>
      </c>
      <c r="F87" s="53">
        <f t="shared" si="13"/>
        <v>7385.1620694741141</v>
      </c>
      <c r="G87" s="235" t="str">
        <f t="shared" si="9"/>
        <v>WYP</v>
      </c>
      <c r="H87" s="26"/>
      <c r="I87" s="53">
        <f t="shared" si="10"/>
        <v>-953.96679288306655</v>
      </c>
      <c r="J87" s="58">
        <f>VLOOKUP(G87,'Rebuttal Alloc. Factors'!$B$15:$H$115,7,0)</f>
        <v>0</v>
      </c>
      <c r="K87" s="287">
        <f t="shared" si="11"/>
        <v>0</v>
      </c>
      <c r="L87" s="287">
        <f t="shared" si="7"/>
        <v>0</v>
      </c>
      <c r="M87" s="26"/>
    </row>
    <row r="88" spans="1:13">
      <c r="A88" s="49" t="s">
        <v>372</v>
      </c>
      <c r="B88" s="51" t="s">
        <v>372</v>
      </c>
      <c r="C88" s="230">
        <v>74911.672138885595</v>
      </c>
      <c r="D88" s="297">
        <f t="shared" si="8"/>
        <v>1.0714642944387343E-4</v>
      </c>
      <c r="E88" s="298">
        <f t="shared" si="12"/>
        <v>76061.841297721316</v>
      </c>
      <c r="F88" s="53">
        <f t="shared" si="13"/>
        <v>1150.1691588357207</v>
      </c>
      <c r="G88" s="235" t="str">
        <f t="shared" si="9"/>
        <v>WYU</v>
      </c>
      <c r="H88" s="26"/>
      <c r="I88" s="53">
        <f t="shared" si="10"/>
        <v>-148.57130736003694</v>
      </c>
      <c r="J88" s="58">
        <f>VLOOKUP(G88,'Rebuttal Alloc. Factors'!$B$15:$H$115,7,0)</f>
        <v>0</v>
      </c>
      <c r="K88" s="287">
        <f t="shared" si="11"/>
        <v>0</v>
      </c>
      <c r="L88" s="287">
        <f t="shared" si="7"/>
        <v>0</v>
      </c>
      <c r="M88" s="26"/>
    </row>
    <row r="89" spans="1:13">
      <c r="A89" s="49" t="s">
        <v>373</v>
      </c>
      <c r="B89" s="51" t="s">
        <v>373</v>
      </c>
      <c r="C89" s="230">
        <v>423369.60826883733</v>
      </c>
      <c r="D89" s="297">
        <f t="shared" si="8"/>
        <v>6.0554704715382068E-4</v>
      </c>
      <c r="E89" s="298">
        <f t="shared" si="12"/>
        <v>429869.8858933493</v>
      </c>
      <c r="F89" s="53">
        <f t="shared" si="13"/>
        <v>6500.2776245119749</v>
      </c>
      <c r="G89" s="235" t="str">
        <f t="shared" si="9"/>
        <v>CA</v>
      </c>
      <c r="H89" s="26"/>
      <c r="I89" s="53">
        <f t="shared" si="10"/>
        <v>-839.6632247160461</v>
      </c>
      <c r="J89" s="58">
        <f>VLOOKUP(G89,'Rebuttal Alloc. Factors'!$B$15:$H$115,7,0)</f>
        <v>0</v>
      </c>
      <c r="K89" s="287">
        <f t="shared" si="11"/>
        <v>0</v>
      </c>
      <c r="L89" s="287">
        <f t="shared" si="7"/>
        <v>0</v>
      </c>
      <c r="M89" s="26"/>
    </row>
    <row r="90" spans="1:13">
      <c r="A90" s="49" t="s">
        <v>486</v>
      </c>
      <c r="B90" s="51" t="s">
        <v>486</v>
      </c>
      <c r="C90" s="230">
        <v>596073.13621340634</v>
      </c>
      <c r="D90" s="297">
        <f t="shared" si="8"/>
        <v>8.5256551361273883E-4</v>
      </c>
      <c r="E90" s="298">
        <f t="shared" si="12"/>
        <v>605225.04696520581</v>
      </c>
      <c r="F90" s="53">
        <f t="shared" si="13"/>
        <v>9151.9107517994707</v>
      </c>
      <c r="G90" s="235" t="str">
        <f t="shared" si="9"/>
        <v>ID</v>
      </c>
      <c r="H90" s="26"/>
      <c r="I90" s="53">
        <f t="shared" si="10"/>
        <v>-1182.183798610647</v>
      </c>
      <c r="J90" s="58">
        <f>VLOOKUP(G90,'Rebuttal Alloc. Factors'!$B$15:$H$115,7,0)</f>
        <v>0</v>
      </c>
      <c r="K90" s="287">
        <f t="shared" si="11"/>
        <v>0</v>
      </c>
      <c r="L90" s="287">
        <f t="shared" si="7"/>
        <v>0</v>
      </c>
      <c r="M90" s="26"/>
    </row>
    <row r="91" spans="1:13">
      <c r="A91" s="49" t="s">
        <v>374</v>
      </c>
      <c r="B91" s="51" t="s">
        <v>374</v>
      </c>
      <c r="C91" s="230">
        <v>3601508.7360632662</v>
      </c>
      <c r="D91" s="297">
        <f t="shared" si="8"/>
        <v>5.1512506751239242E-3</v>
      </c>
      <c r="E91" s="298">
        <f t="shared" si="12"/>
        <v>3656805.1158559574</v>
      </c>
      <c r="F91" s="53">
        <f t="shared" si="13"/>
        <v>55296.379792691208</v>
      </c>
      <c r="G91" s="235" t="str">
        <f t="shared" si="9"/>
        <v>OR</v>
      </c>
      <c r="H91" s="26"/>
      <c r="I91" s="53">
        <f t="shared" si="10"/>
        <v>-7142.8236229125723</v>
      </c>
      <c r="J91" s="58">
        <f>VLOOKUP(G91,'Rebuttal Alloc. Factors'!$B$15:$H$115,7,0)</f>
        <v>0</v>
      </c>
      <c r="K91" s="287">
        <f t="shared" si="11"/>
        <v>0</v>
      </c>
      <c r="L91" s="287">
        <f t="shared" si="7"/>
        <v>0</v>
      </c>
      <c r="M91" s="26"/>
    </row>
    <row r="92" spans="1:13">
      <c r="A92" s="49" t="s">
        <v>375</v>
      </c>
      <c r="B92" s="51" t="s">
        <v>375</v>
      </c>
      <c r="C92" s="230">
        <v>3758184.6291383132</v>
      </c>
      <c r="D92" s="297">
        <f t="shared" si="8"/>
        <v>5.3753447587775094E-3</v>
      </c>
      <c r="E92" s="298">
        <f t="shared" si="12"/>
        <v>3815886.5590275745</v>
      </c>
      <c r="F92" s="53">
        <f t="shared" si="13"/>
        <v>57701.929889261257</v>
      </c>
      <c r="G92" s="235" t="str">
        <f t="shared" si="9"/>
        <v>UT</v>
      </c>
      <c r="H92" s="26"/>
      <c r="I92" s="53">
        <f t="shared" si="10"/>
        <v>-7453.5568050901738</v>
      </c>
      <c r="J92" s="58">
        <f>VLOOKUP(G92,'Rebuttal Alloc. Factors'!$B$15:$H$115,7,0)</f>
        <v>1</v>
      </c>
      <c r="K92" s="287">
        <f t="shared" si="11"/>
        <v>-7453.5568050901738</v>
      </c>
      <c r="L92" s="287">
        <f t="shared" si="7"/>
        <v>3808433.0022224844</v>
      </c>
      <c r="M92" s="26"/>
    </row>
    <row r="93" spans="1:13">
      <c r="A93" s="49" t="s">
        <v>376</v>
      </c>
      <c r="B93" s="51" t="s">
        <v>376</v>
      </c>
      <c r="C93" s="230">
        <v>775550.9119475357</v>
      </c>
      <c r="D93" s="297">
        <f t="shared" si="8"/>
        <v>1.1092732106293963E-3</v>
      </c>
      <c r="E93" s="298">
        <f t="shared" si="12"/>
        <v>787458.46539761999</v>
      </c>
      <c r="F93" s="53">
        <f t="shared" si="13"/>
        <v>11907.553450084291</v>
      </c>
      <c r="G93" s="235" t="str">
        <f t="shared" si="9"/>
        <v>WA</v>
      </c>
      <c r="H93" s="26"/>
      <c r="I93" s="53">
        <f t="shared" si="10"/>
        <v>-1538.1396466319538</v>
      </c>
      <c r="J93" s="58">
        <f>VLOOKUP(G93,'Rebuttal Alloc. Factors'!$B$15:$H$115,7,0)</f>
        <v>0</v>
      </c>
      <c r="K93" s="287">
        <f t="shared" si="11"/>
        <v>0</v>
      </c>
      <c r="L93" s="287">
        <f t="shared" si="7"/>
        <v>0</v>
      </c>
      <c r="M93" s="26"/>
    </row>
    <row r="94" spans="1:13">
      <c r="A94" s="49" t="s">
        <v>377</v>
      </c>
      <c r="B94" s="51" t="s">
        <v>377</v>
      </c>
      <c r="C94" s="230">
        <v>648101.4249591023</v>
      </c>
      <c r="D94" s="297">
        <f t="shared" si="8"/>
        <v>9.2698175890547287E-4</v>
      </c>
      <c r="E94" s="298">
        <f t="shared" si="12"/>
        <v>658052.16093257547</v>
      </c>
      <c r="F94" s="53">
        <f t="shared" si="13"/>
        <v>9950.7359734731726</v>
      </c>
      <c r="G94" s="235" t="str">
        <f t="shared" si="9"/>
        <v>WYP</v>
      </c>
      <c r="H94" s="26"/>
      <c r="I94" s="53">
        <f t="shared" si="10"/>
        <v>-1285.3708008220294</v>
      </c>
      <c r="J94" s="58">
        <f>VLOOKUP(G94,'Rebuttal Alloc. Factors'!$B$15:$H$115,7,0)</f>
        <v>0</v>
      </c>
      <c r="K94" s="287">
        <f t="shared" si="11"/>
        <v>0</v>
      </c>
      <c r="L94" s="287">
        <f t="shared" si="7"/>
        <v>0</v>
      </c>
      <c r="M94" s="26"/>
    </row>
    <row r="95" spans="1:13">
      <c r="A95" s="49" t="s">
        <v>378</v>
      </c>
      <c r="B95" s="51" t="s">
        <v>378</v>
      </c>
      <c r="C95" s="230">
        <v>72452.800792648661</v>
      </c>
      <c r="D95" s="297">
        <f t="shared" si="8"/>
        <v>1.0362949706619686E-4</v>
      </c>
      <c r="E95" s="298">
        <f t="shared" si="12"/>
        <v>73565.217250106361</v>
      </c>
      <c r="F95" s="53">
        <f t="shared" si="13"/>
        <v>1112.4164574577007</v>
      </c>
      <c r="G95" s="235" t="str">
        <f t="shared" si="9"/>
        <v>WYU</v>
      </c>
      <c r="H95" s="26"/>
      <c r="I95" s="53">
        <f t="shared" si="10"/>
        <v>-143.69466103630702</v>
      </c>
      <c r="J95" s="58">
        <f>VLOOKUP(G95,'Rebuttal Alloc. Factors'!$B$15:$H$115,7,0)</f>
        <v>0</v>
      </c>
      <c r="K95" s="287">
        <f t="shared" si="11"/>
        <v>0</v>
      </c>
      <c r="L95" s="287">
        <f t="shared" si="7"/>
        <v>0</v>
      </c>
      <c r="M95" s="26"/>
    </row>
    <row r="96" spans="1:13">
      <c r="A96" s="49" t="s">
        <v>379</v>
      </c>
      <c r="B96" s="51" t="s">
        <v>379</v>
      </c>
      <c r="C96" s="230">
        <v>3898.4650318488675</v>
      </c>
      <c r="D96" s="297">
        <f t="shared" si="8"/>
        <v>5.5759883146110794E-6</v>
      </c>
      <c r="E96" s="298">
        <f t="shared" si="12"/>
        <v>3958.320780871783</v>
      </c>
      <c r="F96" s="53">
        <f t="shared" si="13"/>
        <v>59.855749022915461</v>
      </c>
      <c r="G96" s="235" t="str">
        <f t="shared" si="9"/>
        <v>CA</v>
      </c>
      <c r="H96" s="26"/>
      <c r="I96" s="53">
        <f t="shared" si="10"/>
        <v>-7.7317730327170162</v>
      </c>
      <c r="J96" s="58">
        <f>VLOOKUP(G96,'Rebuttal Alloc. Factors'!$B$15:$H$115,7,0)</f>
        <v>0</v>
      </c>
      <c r="K96" s="287">
        <f t="shared" si="11"/>
        <v>0</v>
      </c>
      <c r="L96" s="287">
        <f t="shared" si="7"/>
        <v>0</v>
      </c>
      <c r="M96" s="26"/>
    </row>
    <row r="97" spans="1:13">
      <c r="A97" s="49" t="s">
        <v>487</v>
      </c>
      <c r="B97" s="51" t="s">
        <v>487</v>
      </c>
      <c r="C97" s="230">
        <v>21716.514528037467</v>
      </c>
      <c r="D97" s="297">
        <f t="shared" si="8"/>
        <v>3.1061207488884567E-5</v>
      </c>
      <c r="E97" s="298">
        <f t="shared" si="12"/>
        <v>22049.942744687713</v>
      </c>
      <c r="F97" s="53">
        <f t="shared" si="13"/>
        <v>333.4282166502453</v>
      </c>
      <c r="G97" s="235" t="str">
        <f t="shared" si="9"/>
        <v>ID</v>
      </c>
      <c r="H97" s="26"/>
      <c r="I97" s="53">
        <f t="shared" si="10"/>
        <v>-43.070069891804707</v>
      </c>
      <c r="J97" s="58">
        <f>VLOOKUP(G97,'Rebuttal Alloc. Factors'!$B$15:$H$115,7,0)</f>
        <v>0</v>
      </c>
      <c r="K97" s="287">
        <f t="shared" si="11"/>
        <v>0</v>
      </c>
      <c r="L97" s="287">
        <f t="shared" si="7"/>
        <v>0</v>
      </c>
      <c r="M97" s="26"/>
    </row>
    <row r="98" spans="1:13">
      <c r="A98" s="49" t="s">
        <v>380</v>
      </c>
      <c r="B98" s="51" t="s">
        <v>380</v>
      </c>
      <c r="C98" s="230">
        <v>77722.200306491228</v>
      </c>
      <c r="D98" s="297">
        <f t="shared" si="8"/>
        <v>1.1116633781612372E-4</v>
      </c>
      <c r="E98" s="298">
        <f t="shared" si="12"/>
        <v>78915.521389801754</v>
      </c>
      <c r="F98" s="53">
        <f t="shared" si="13"/>
        <v>1193.3210833105259</v>
      </c>
      <c r="G98" s="235" t="str">
        <f t="shared" si="9"/>
        <v>OR</v>
      </c>
      <c r="H98" s="26"/>
      <c r="I98" s="53">
        <f t="shared" si="10"/>
        <v>-154.14538990700262</v>
      </c>
      <c r="J98" s="58">
        <f>VLOOKUP(G98,'Rebuttal Alloc. Factors'!$B$15:$H$115,7,0)</f>
        <v>0</v>
      </c>
      <c r="K98" s="287">
        <f t="shared" si="11"/>
        <v>0</v>
      </c>
      <c r="L98" s="287">
        <f t="shared" si="7"/>
        <v>0</v>
      </c>
      <c r="M98" s="26"/>
    </row>
    <row r="99" spans="1:13">
      <c r="A99" s="49" t="s">
        <v>381</v>
      </c>
      <c r="B99" s="51" t="s">
        <v>381</v>
      </c>
      <c r="C99" s="230">
        <v>3563474.061923014</v>
      </c>
      <c r="D99" s="297">
        <f t="shared" si="8"/>
        <v>5.0968495462633415E-3</v>
      </c>
      <c r="E99" s="298">
        <f t="shared" si="12"/>
        <v>3618186.469847057</v>
      </c>
      <c r="F99" s="53">
        <f t="shared" si="13"/>
        <v>54712.407924043015</v>
      </c>
      <c r="G99" s="235" t="str">
        <f t="shared" si="9"/>
        <v>SNPD</v>
      </c>
      <c r="H99" s="26"/>
      <c r="I99" s="53">
        <f t="shared" si="10"/>
        <v>-7067.3899675063285</v>
      </c>
      <c r="J99" s="58">
        <f>VLOOKUP(G99,'Rebuttal Alloc. Factors'!$B$15:$H$115,7,0)</f>
        <v>0.48324018651065487</v>
      </c>
      <c r="K99" s="287">
        <f t="shared" si="11"/>
        <v>-3415.2468460412892</v>
      </c>
      <c r="L99" s="287">
        <f t="shared" si="7"/>
        <v>1745037.8576731784</v>
      </c>
      <c r="M99" s="26"/>
    </row>
    <row r="100" spans="1:13">
      <c r="A100" s="49" t="s">
        <v>382</v>
      </c>
      <c r="B100" s="51" t="s">
        <v>382</v>
      </c>
      <c r="C100" s="230">
        <v>218620.76671802838</v>
      </c>
      <c r="D100" s="297">
        <f t="shared" si="8"/>
        <v>3.1269405537617741E-4</v>
      </c>
      <c r="E100" s="298">
        <f t="shared" si="12"/>
        <v>221977.39801700547</v>
      </c>
      <c r="F100" s="53">
        <f t="shared" si="13"/>
        <v>3356.6312989770959</v>
      </c>
      <c r="G100" s="235" t="str">
        <f t="shared" si="9"/>
        <v>UT</v>
      </c>
      <c r="H100" s="26"/>
      <c r="I100" s="53">
        <f t="shared" si="10"/>
        <v>-433.58761325113733</v>
      </c>
      <c r="J100" s="58">
        <f>VLOOKUP(G100,'Rebuttal Alloc. Factors'!$B$15:$H$115,7,0)</f>
        <v>1</v>
      </c>
      <c r="K100" s="287">
        <f t="shared" si="11"/>
        <v>-433.58761325113733</v>
      </c>
      <c r="L100" s="287">
        <f t="shared" si="7"/>
        <v>221543.81040375432</v>
      </c>
      <c r="M100" s="26"/>
    </row>
    <row r="101" spans="1:13">
      <c r="A101" s="49" t="s">
        <v>383</v>
      </c>
      <c r="B101" s="51" t="s">
        <v>383</v>
      </c>
      <c r="C101" s="230">
        <v>9606.8858072802777</v>
      </c>
      <c r="D101" s="297">
        <f t="shared" si="8"/>
        <v>1.374076272675787E-5</v>
      </c>
      <c r="E101" s="298">
        <f t="shared" si="12"/>
        <v>9754.3867701142754</v>
      </c>
      <c r="F101" s="53">
        <f t="shared" si="13"/>
        <v>147.50096283399762</v>
      </c>
      <c r="G101" s="235" t="str">
        <f t="shared" si="9"/>
        <v>WA</v>
      </c>
      <c r="H101" s="26"/>
      <c r="I101" s="53">
        <f t="shared" si="10"/>
        <v>-19.053206840717674</v>
      </c>
      <c r="J101" s="58">
        <f>VLOOKUP(G101,'Rebuttal Alloc. Factors'!$B$15:$H$115,7,0)</f>
        <v>0</v>
      </c>
      <c r="K101" s="287">
        <f t="shared" si="11"/>
        <v>0</v>
      </c>
      <c r="L101" s="287">
        <f t="shared" si="7"/>
        <v>0</v>
      </c>
      <c r="M101" s="26"/>
    </row>
    <row r="102" spans="1:13">
      <c r="A102" s="49" t="s">
        <v>384</v>
      </c>
      <c r="B102" s="51" t="s">
        <v>384</v>
      </c>
      <c r="C102" s="230">
        <v>133677.36598841139</v>
      </c>
      <c r="D102" s="297">
        <f t="shared" si="8"/>
        <v>1.9119920907072197E-4</v>
      </c>
      <c r="E102" s="298">
        <f t="shared" si="12"/>
        <v>135729.80426944737</v>
      </c>
      <c r="F102" s="53">
        <f t="shared" si="13"/>
        <v>2052.4382810359821</v>
      </c>
      <c r="G102" s="235" t="str">
        <f t="shared" si="9"/>
        <v>WYP</v>
      </c>
      <c r="H102" s="26"/>
      <c r="I102" s="53">
        <f t="shared" si="10"/>
        <v>-265.12051409722898</v>
      </c>
      <c r="J102" s="58">
        <f>VLOOKUP(G102,'Rebuttal Alloc. Factors'!$B$15:$H$115,7,0)</f>
        <v>0</v>
      </c>
      <c r="K102" s="287">
        <f t="shared" si="11"/>
        <v>0</v>
      </c>
      <c r="L102" s="287">
        <f t="shared" si="7"/>
        <v>0</v>
      </c>
      <c r="M102" s="26"/>
    </row>
    <row r="103" spans="1:13">
      <c r="A103" s="49" t="s">
        <v>385</v>
      </c>
      <c r="B103" s="51" t="s">
        <v>385</v>
      </c>
      <c r="C103" s="230">
        <v>-73944.207198626013</v>
      </c>
      <c r="D103" s="297">
        <f t="shared" si="8"/>
        <v>-1.0576266092020785E-4</v>
      </c>
      <c r="E103" s="298">
        <f t="shared" si="12"/>
        <v>-75079.522219184335</v>
      </c>
      <c r="F103" s="53">
        <f t="shared" si="13"/>
        <v>-1135.3150205583224</v>
      </c>
      <c r="G103" s="235" t="str">
        <f t="shared" si="9"/>
        <v>WYU</v>
      </c>
      <c r="H103" s="26"/>
      <c r="I103" s="53">
        <f t="shared" si="10"/>
        <v>146.65254721364909</v>
      </c>
      <c r="J103" s="58">
        <f>VLOOKUP(G103,'Rebuttal Alloc. Factors'!$B$15:$H$115,7,0)</f>
        <v>0</v>
      </c>
      <c r="K103" s="287">
        <f t="shared" si="11"/>
        <v>0</v>
      </c>
      <c r="L103" s="287">
        <f t="shared" si="7"/>
        <v>0</v>
      </c>
      <c r="M103" s="26"/>
    </row>
    <row r="104" spans="1:13">
      <c r="A104" s="49" t="s">
        <v>386</v>
      </c>
      <c r="B104" s="51" t="s">
        <v>386</v>
      </c>
      <c r="C104" s="230">
        <v>6790.2939090310592</v>
      </c>
      <c r="D104" s="297">
        <f t="shared" si="8"/>
        <v>9.7121813791351198E-6</v>
      </c>
      <c r="E104" s="298">
        <f t="shared" si="12"/>
        <v>6894.5498468656588</v>
      </c>
      <c r="F104" s="53">
        <f t="shared" si="13"/>
        <v>104.25593783459954</v>
      </c>
      <c r="G104" s="235" t="str">
        <f t="shared" si="9"/>
        <v>CA</v>
      </c>
      <c r="H104" s="26"/>
      <c r="I104" s="53">
        <f t="shared" si="10"/>
        <v>-13.467098178682413</v>
      </c>
      <c r="J104" s="58">
        <f>VLOOKUP(G104,'Rebuttal Alloc. Factors'!$B$15:$H$115,7,0)</f>
        <v>0</v>
      </c>
      <c r="K104" s="287">
        <f t="shared" si="11"/>
        <v>0</v>
      </c>
      <c r="L104" s="287">
        <f t="shared" si="7"/>
        <v>0</v>
      </c>
      <c r="M104" s="26"/>
    </row>
    <row r="105" spans="1:13">
      <c r="A105" s="49" t="s">
        <v>555</v>
      </c>
      <c r="B105" s="51" t="s">
        <v>555</v>
      </c>
      <c r="C105" s="230">
        <v>1974.8834587347396</v>
      </c>
      <c r="D105" s="297">
        <f t="shared" si="8"/>
        <v>2.8246827914732265E-6</v>
      </c>
      <c r="E105" s="298">
        <f t="shared" si="12"/>
        <v>2005.2051693797812</v>
      </c>
      <c r="F105" s="53">
        <f t="shared" si="13"/>
        <v>30.321710645041549</v>
      </c>
      <c r="G105" s="235" t="str">
        <f t="shared" si="9"/>
        <v>ID</v>
      </c>
      <c r="H105" s="26"/>
      <c r="I105" s="53">
        <f t="shared" si="10"/>
        <v>-3.9167596847117543</v>
      </c>
      <c r="J105" s="58">
        <f>VLOOKUP(G105,'Rebuttal Alloc. Factors'!$B$15:$H$115,7,0)</f>
        <v>0</v>
      </c>
      <c r="K105" s="287">
        <f t="shared" si="11"/>
        <v>0</v>
      </c>
      <c r="L105" s="287">
        <f t="shared" si="7"/>
        <v>0</v>
      </c>
      <c r="M105" s="26"/>
    </row>
    <row r="106" spans="1:13">
      <c r="A106" s="49" t="s">
        <v>387</v>
      </c>
      <c r="B106" s="51" t="s">
        <v>387</v>
      </c>
      <c r="C106" s="230">
        <v>23785.388540933687</v>
      </c>
      <c r="D106" s="297">
        <f t="shared" si="8"/>
        <v>3.4020325302195015E-5</v>
      </c>
      <c r="E106" s="298">
        <f t="shared" si="12"/>
        <v>24150.581568263082</v>
      </c>
      <c r="F106" s="53">
        <f t="shared" si="13"/>
        <v>365.19302732939468</v>
      </c>
      <c r="G106" s="235" t="str">
        <f t="shared" si="9"/>
        <v>OR</v>
      </c>
      <c r="H106" s="26"/>
      <c r="I106" s="53">
        <f t="shared" si="10"/>
        <v>-47.17323977285244</v>
      </c>
      <c r="J106" s="58">
        <f>VLOOKUP(G106,'Rebuttal Alloc. Factors'!$B$15:$H$115,7,0)</f>
        <v>0</v>
      </c>
      <c r="K106" s="287">
        <f t="shared" si="11"/>
        <v>0</v>
      </c>
      <c r="L106" s="287">
        <f t="shared" si="7"/>
        <v>0</v>
      </c>
      <c r="M106" s="26"/>
    </row>
    <row r="107" spans="1:13">
      <c r="A107" s="49" t="s">
        <v>388</v>
      </c>
      <c r="B107" s="51" t="s">
        <v>388</v>
      </c>
      <c r="C107" s="230">
        <v>71412.403622204787</v>
      </c>
      <c r="D107" s="297">
        <f t="shared" si="8"/>
        <v>1.0214141331591164E-4</v>
      </c>
      <c r="E107" s="298">
        <f t="shared" si="12"/>
        <v>72508.846163926559</v>
      </c>
      <c r="F107" s="53">
        <f t="shared" si="13"/>
        <v>1096.4425417217717</v>
      </c>
      <c r="G107" s="235" t="str">
        <f t="shared" si="9"/>
        <v>UT</v>
      </c>
      <c r="H107" s="26"/>
      <c r="I107" s="53">
        <f t="shared" si="10"/>
        <v>-141.63125538304715</v>
      </c>
      <c r="J107" s="58">
        <f>VLOOKUP(G107,'Rebuttal Alloc. Factors'!$B$15:$H$115,7,0)</f>
        <v>1</v>
      </c>
      <c r="K107" s="287">
        <f t="shared" si="11"/>
        <v>-141.63125538304715</v>
      </c>
      <c r="L107" s="287">
        <f t="shared" si="7"/>
        <v>72367.214908543508</v>
      </c>
      <c r="M107" s="26"/>
    </row>
    <row r="108" spans="1:13">
      <c r="A108" s="49" t="s">
        <v>389</v>
      </c>
      <c r="B108" s="51" t="s">
        <v>389</v>
      </c>
      <c r="C108" s="230">
        <v>5125.1343313844372</v>
      </c>
      <c r="D108" s="297">
        <f t="shared" si="8"/>
        <v>7.3304977495356862E-6</v>
      </c>
      <c r="E108" s="298">
        <f t="shared" si="12"/>
        <v>5203.8239571068434</v>
      </c>
      <c r="F108" s="53">
        <f t="shared" si="13"/>
        <v>78.689625722406163</v>
      </c>
      <c r="G108" s="235" t="str">
        <f t="shared" si="9"/>
        <v>WA</v>
      </c>
      <c r="H108" s="26"/>
      <c r="I108" s="53">
        <f t="shared" si="10"/>
        <v>-10.164609683226358</v>
      </c>
      <c r="J108" s="58">
        <f>VLOOKUP(G108,'Rebuttal Alloc. Factors'!$B$15:$H$115,7,0)</f>
        <v>0</v>
      </c>
      <c r="K108" s="287">
        <f t="shared" si="11"/>
        <v>0</v>
      </c>
      <c r="L108" s="287">
        <f t="shared" si="7"/>
        <v>0</v>
      </c>
      <c r="M108" s="26"/>
    </row>
    <row r="109" spans="1:13">
      <c r="A109" s="49" t="s">
        <v>390</v>
      </c>
      <c r="B109" s="51" t="s">
        <v>390</v>
      </c>
      <c r="C109" s="230">
        <v>80951.797555383819</v>
      </c>
      <c r="D109" s="297">
        <f t="shared" si="8"/>
        <v>1.1578564217658497E-4</v>
      </c>
      <c r="E109" s="298">
        <f t="shared" si="12"/>
        <v>82194.704811917793</v>
      </c>
      <c r="F109" s="53">
        <f t="shared" si="13"/>
        <v>1242.9072565339739</v>
      </c>
      <c r="G109" s="235" t="str">
        <f t="shared" si="9"/>
        <v>WYP</v>
      </c>
      <c r="H109" s="26"/>
      <c r="I109" s="53">
        <f t="shared" si="10"/>
        <v>-160.55060650161766</v>
      </c>
      <c r="J109" s="58">
        <f>VLOOKUP(G109,'Rebuttal Alloc. Factors'!$B$15:$H$115,7,0)</f>
        <v>0</v>
      </c>
      <c r="K109" s="287">
        <f t="shared" si="11"/>
        <v>0</v>
      </c>
      <c r="L109" s="287">
        <f t="shared" si="7"/>
        <v>0</v>
      </c>
      <c r="M109" s="26"/>
    </row>
    <row r="110" spans="1:13">
      <c r="A110" s="49" t="s">
        <v>391</v>
      </c>
      <c r="B110" s="51" t="s">
        <v>391</v>
      </c>
      <c r="C110" s="230">
        <v>2831.7128155032769</v>
      </c>
      <c r="D110" s="297">
        <f t="shared" si="8"/>
        <v>4.0502088490177919E-6</v>
      </c>
      <c r="E110" s="298">
        <f t="shared" si="12"/>
        <v>2875.1900020895459</v>
      </c>
      <c r="F110" s="53">
        <f t="shared" si="13"/>
        <v>43.477186586268999</v>
      </c>
      <c r="G110" s="235" t="str">
        <f t="shared" si="9"/>
        <v>WYU</v>
      </c>
      <c r="H110" s="26"/>
      <c r="I110" s="53">
        <f t="shared" si="10"/>
        <v>-5.6160977729544985</v>
      </c>
      <c r="J110" s="58">
        <f>VLOOKUP(G110,'Rebuttal Alloc. Factors'!$B$15:$H$115,7,0)</f>
        <v>0</v>
      </c>
      <c r="K110" s="287">
        <f t="shared" si="11"/>
        <v>0</v>
      </c>
      <c r="L110" s="287">
        <f t="shared" si="7"/>
        <v>0</v>
      </c>
      <c r="M110" s="26"/>
    </row>
    <row r="111" spans="1:13">
      <c r="A111" s="49" t="s">
        <v>392</v>
      </c>
      <c r="B111" s="51" t="s">
        <v>392</v>
      </c>
      <c r="C111" s="230">
        <v>28408.49585325097</v>
      </c>
      <c r="D111" s="297">
        <f t="shared" si="8"/>
        <v>4.0632772031888688E-5</v>
      </c>
      <c r="E111" s="298">
        <f t="shared" si="12"/>
        <v>28844.670548680853</v>
      </c>
      <c r="F111" s="53">
        <f t="shared" si="13"/>
        <v>436.17469542988329</v>
      </c>
      <c r="G111" s="235" t="str">
        <f t="shared" si="9"/>
        <v>CA</v>
      </c>
      <c r="H111" s="26"/>
      <c r="I111" s="53">
        <f t="shared" si="10"/>
        <v>-56.342186051121196</v>
      </c>
      <c r="J111" s="58">
        <f>VLOOKUP(G111,'Rebuttal Alloc. Factors'!$B$15:$H$115,7,0)</f>
        <v>0</v>
      </c>
      <c r="K111" s="287">
        <f t="shared" si="11"/>
        <v>0</v>
      </c>
      <c r="L111" s="287">
        <f t="shared" si="7"/>
        <v>0</v>
      </c>
      <c r="M111" s="26"/>
    </row>
    <row r="112" spans="1:13">
      <c r="A112" s="49" t="s">
        <v>484</v>
      </c>
      <c r="B112" s="51" t="s">
        <v>484</v>
      </c>
      <c r="C112" s="230">
        <v>60445.163969748108</v>
      </c>
      <c r="D112" s="297">
        <f t="shared" si="8"/>
        <v>8.6454931676076209E-5</v>
      </c>
      <c r="E112" s="298">
        <f t="shared" si="12"/>
        <v>61373.219123421339</v>
      </c>
      <c r="F112" s="53">
        <f t="shared" si="13"/>
        <v>928.05515367323096</v>
      </c>
      <c r="G112" s="235" t="str">
        <f t="shared" si="9"/>
        <v>ID</v>
      </c>
      <c r="H112" s="26"/>
      <c r="I112" s="53">
        <f t="shared" si="10"/>
        <v>-119.88007713841523</v>
      </c>
      <c r="J112" s="58">
        <f>VLOOKUP(G112,'Rebuttal Alloc. Factors'!$B$15:$H$115,7,0)</f>
        <v>0</v>
      </c>
      <c r="K112" s="287">
        <f t="shared" si="11"/>
        <v>0</v>
      </c>
      <c r="L112" s="287">
        <f t="shared" si="7"/>
        <v>0</v>
      </c>
      <c r="M112" s="26"/>
    </row>
    <row r="113" spans="1:13">
      <c r="A113" s="49" t="s">
        <v>393</v>
      </c>
      <c r="B113" s="51" t="s">
        <v>393</v>
      </c>
      <c r="C113" s="230">
        <v>461515.1356350882</v>
      </c>
      <c r="D113" s="297">
        <f t="shared" si="8"/>
        <v>6.6010672977537244E-4</v>
      </c>
      <c r="E113" s="298">
        <f t="shared" si="12"/>
        <v>468601.08713219565</v>
      </c>
      <c r="F113" s="53">
        <f t="shared" si="13"/>
        <v>7085.9514971074532</v>
      </c>
      <c r="G113" s="235" t="str">
        <f t="shared" si="9"/>
        <v>OR</v>
      </c>
      <c r="H113" s="26"/>
      <c r="I113" s="53">
        <f t="shared" si="10"/>
        <v>-915.31673382788085</v>
      </c>
      <c r="J113" s="58">
        <f>VLOOKUP(G113,'Rebuttal Alloc. Factors'!$B$15:$H$115,7,0)</f>
        <v>0</v>
      </c>
      <c r="K113" s="287">
        <f t="shared" si="11"/>
        <v>0</v>
      </c>
      <c r="L113" s="287">
        <f t="shared" si="7"/>
        <v>0</v>
      </c>
      <c r="M113" s="26"/>
    </row>
    <row r="114" spans="1:13">
      <c r="A114" s="49" t="s">
        <v>394</v>
      </c>
      <c r="B114" s="51" t="s">
        <v>394</v>
      </c>
      <c r="C114" s="230">
        <v>4026872.6548559</v>
      </c>
      <c r="D114" s="297">
        <f t="shared" si="8"/>
        <v>5.7596501916690433E-3</v>
      </c>
      <c r="E114" s="298">
        <f t="shared" si="12"/>
        <v>4088699.9322605114</v>
      </c>
      <c r="F114" s="53">
        <f t="shared" si="13"/>
        <v>61827.277404611465</v>
      </c>
      <c r="G114" s="235" t="str">
        <f t="shared" si="9"/>
        <v>SNPD</v>
      </c>
      <c r="H114" s="26"/>
      <c r="I114" s="53">
        <f t="shared" si="10"/>
        <v>-7986.442136749024</v>
      </c>
      <c r="J114" s="58">
        <f>VLOOKUP(G114,'Rebuttal Alloc. Factors'!$B$15:$H$115,7,0)</f>
        <v>0.48324018651065487</v>
      </c>
      <c r="K114" s="287">
        <f t="shared" si="11"/>
        <v>-3859.3697877191512</v>
      </c>
      <c r="L114" s="287">
        <f t="shared" si="7"/>
        <v>1971964.7480639522</v>
      </c>
      <c r="M114" s="26"/>
    </row>
    <row r="115" spans="1:13">
      <c r="A115" s="49" t="s">
        <v>395</v>
      </c>
      <c r="B115" s="51" t="s">
        <v>395</v>
      </c>
      <c r="C115" s="230">
        <v>673473.17992923502</v>
      </c>
      <c r="D115" s="297">
        <f t="shared" si="8"/>
        <v>9.6327106971853967E-4</v>
      </c>
      <c r="E115" s="298">
        <f t="shared" si="12"/>
        <v>683813.46547808126</v>
      </c>
      <c r="F115" s="53">
        <f t="shared" si="13"/>
        <v>10340.285548846237</v>
      </c>
      <c r="G115" s="52" t="str">
        <f t="shared" si="9"/>
        <v>UT</v>
      </c>
      <c r="H115" s="26"/>
      <c r="I115" s="53">
        <f t="shared" si="10"/>
        <v>-1335.6902597034505</v>
      </c>
      <c r="J115" s="58">
        <f>VLOOKUP(G115,'Rebuttal Alloc. Factors'!$B$15:$H$115,7,0)</f>
        <v>1</v>
      </c>
      <c r="K115" s="287">
        <f t="shared" si="11"/>
        <v>-1335.6902597034505</v>
      </c>
      <c r="L115" s="287">
        <f t="shared" si="7"/>
        <v>682477.77521837782</v>
      </c>
      <c r="M115" s="26"/>
    </row>
    <row r="116" spans="1:13">
      <c r="A116" s="49" t="s">
        <v>396</v>
      </c>
      <c r="B116" s="51" t="s">
        <v>396</v>
      </c>
      <c r="C116" s="230">
        <v>112864.13583399419</v>
      </c>
      <c r="D116" s="297">
        <f t="shared" si="8"/>
        <v>1.6142997241418543E-4</v>
      </c>
      <c r="E116" s="298">
        <f t="shared" si="12"/>
        <v>114597.01462936046</v>
      </c>
      <c r="F116" s="53">
        <f t="shared" si="13"/>
        <v>1732.8787953662686</v>
      </c>
      <c r="G116" s="235" t="str">
        <f t="shared" si="9"/>
        <v>WA</v>
      </c>
      <c r="H116" s="26"/>
      <c r="I116" s="53">
        <f t="shared" si="10"/>
        <v>-223.84191590102131</v>
      </c>
      <c r="J116" s="58">
        <f>VLOOKUP(G116,'Rebuttal Alloc. Factors'!$B$15:$H$115,7,0)</f>
        <v>0</v>
      </c>
      <c r="K116" s="287">
        <f t="shared" si="11"/>
        <v>0</v>
      </c>
      <c r="L116" s="287">
        <f t="shared" si="7"/>
        <v>0</v>
      </c>
      <c r="M116" s="26"/>
    </row>
    <row r="117" spans="1:13">
      <c r="A117" s="49" t="s">
        <v>397</v>
      </c>
      <c r="B117" s="51" t="s">
        <v>397</v>
      </c>
      <c r="C117" s="230">
        <v>131654.87541072356</v>
      </c>
      <c r="D117" s="297">
        <f t="shared" si="8"/>
        <v>1.8830643364873751E-4</v>
      </c>
      <c r="E117" s="298">
        <f t="shared" si="12"/>
        <v>133676.26103707872</v>
      </c>
      <c r="F117" s="53">
        <f t="shared" si="13"/>
        <v>2021.385626355157</v>
      </c>
      <c r="G117" s="235" t="str">
        <f t="shared" si="9"/>
        <v>WYP</v>
      </c>
      <c r="H117" s="26"/>
      <c r="I117" s="53">
        <f t="shared" si="10"/>
        <v>-261.10933585662929</v>
      </c>
      <c r="J117" s="58">
        <f>VLOOKUP(G117,'Rebuttal Alloc. Factors'!$B$15:$H$115,7,0)</f>
        <v>0</v>
      </c>
      <c r="K117" s="287">
        <f t="shared" si="11"/>
        <v>0</v>
      </c>
      <c r="L117" s="287">
        <f t="shared" si="7"/>
        <v>0</v>
      </c>
      <c r="M117" s="26"/>
    </row>
    <row r="118" spans="1:13">
      <c r="A118" s="49" t="s">
        <v>398</v>
      </c>
      <c r="B118" s="51" t="s">
        <v>398</v>
      </c>
      <c r="C118" s="230">
        <v>175674.444327139</v>
      </c>
      <c r="D118" s="297">
        <f t="shared" si="8"/>
        <v>2.5126777866194195E-4</v>
      </c>
      <c r="E118" s="298">
        <f t="shared" si="12"/>
        <v>178371.69192676633</v>
      </c>
      <c r="F118" s="53">
        <f t="shared" si="13"/>
        <v>2697.2475996273279</v>
      </c>
      <c r="G118" s="235" t="str">
        <f t="shared" si="9"/>
        <v>CA</v>
      </c>
      <c r="H118" s="26"/>
      <c r="I118" s="53">
        <f t="shared" si="10"/>
        <v>-348.41275222159715</v>
      </c>
      <c r="J118" s="58">
        <f>VLOOKUP(G118,'Rebuttal Alloc. Factors'!$B$15:$H$115,7,0)</f>
        <v>0</v>
      </c>
      <c r="K118" s="287">
        <f t="shared" si="11"/>
        <v>0</v>
      </c>
      <c r="L118" s="287">
        <f t="shared" si="7"/>
        <v>0</v>
      </c>
      <c r="M118" s="26"/>
    </row>
    <row r="119" spans="1:13">
      <c r="A119" s="49" t="s">
        <v>485</v>
      </c>
      <c r="B119" s="51" t="s">
        <v>485</v>
      </c>
      <c r="C119" s="230">
        <v>554080.13467028784</v>
      </c>
      <c r="D119" s="297">
        <f t="shared" si="8"/>
        <v>7.9250277507668843E-4</v>
      </c>
      <c r="E119" s="298">
        <f t="shared" si="12"/>
        <v>562587.29869727395</v>
      </c>
      <c r="F119" s="53">
        <f t="shared" si="13"/>
        <v>8507.1640269861091</v>
      </c>
      <c r="G119" s="235" t="str">
        <f t="shared" si="9"/>
        <v>ID</v>
      </c>
      <c r="H119" s="26"/>
      <c r="I119" s="53">
        <f t="shared" si="10"/>
        <v>-1098.8996459399366</v>
      </c>
      <c r="J119" s="58">
        <f>VLOOKUP(G119,'Rebuttal Alloc. Factors'!$B$15:$H$115,7,0)</f>
        <v>0</v>
      </c>
      <c r="K119" s="287">
        <f t="shared" si="11"/>
        <v>0</v>
      </c>
      <c r="L119" s="287">
        <f t="shared" si="7"/>
        <v>0</v>
      </c>
      <c r="M119" s="26"/>
    </row>
    <row r="120" spans="1:13">
      <c r="A120" s="49" t="s">
        <v>570</v>
      </c>
      <c r="B120" s="51" t="s">
        <v>570</v>
      </c>
      <c r="C120" s="230">
        <v>3.637978807091713E-12</v>
      </c>
      <c r="D120" s="297">
        <f t="shared" si="8"/>
        <v>5.2034139466234284E-21</v>
      </c>
      <c r="E120" s="298">
        <f t="shared" si="12"/>
        <v>3.6938351363518208E-12</v>
      </c>
      <c r="F120" s="53">
        <f t="shared" si="13"/>
        <v>5.5856329260107812E-14</v>
      </c>
      <c r="G120" s="235" t="str">
        <f t="shared" si="9"/>
        <v>MT</v>
      </c>
      <c r="H120" s="26"/>
      <c r="I120" s="53">
        <f t="shared" si="10"/>
        <v>-7.215154222103633E-15</v>
      </c>
      <c r="J120" s="58">
        <f>VLOOKUP(G120,'Rebuttal Alloc. Factors'!$B$15:$H$115,7,0)</f>
        <v>0</v>
      </c>
      <c r="K120" s="287">
        <f t="shared" si="11"/>
        <v>0</v>
      </c>
      <c r="L120" s="287">
        <f t="shared" si="7"/>
        <v>0</v>
      </c>
      <c r="M120" s="26"/>
    </row>
    <row r="121" spans="1:13">
      <c r="A121" s="49" t="s">
        <v>399</v>
      </c>
      <c r="B121" s="51" t="s">
        <v>399</v>
      </c>
      <c r="C121" s="230">
        <v>1207401.9838025705</v>
      </c>
      <c r="D121" s="297">
        <f t="shared" si="8"/>
        <v>1.7269513251292304E-3</v>
      </c>
      <c r="E121" s="298">
        <f t="shared" si="12"/>
        <v>1225940.0364776212</v>
      </c>
      <c r="F121" s="53">
        <f t="shared" si="13"/>
        <v>18538.052675050683</v>
      </c>
      <c r="G121" s="235" t="str">
        <f t="shared" si="9"/>
        <v>OR</v>
      </c>
      <c r="H121" s="26"/>
      <c r="I121" s="53">
        <f t="shared" si="10"/>
        <v>-2394.6240435011418</v>
      </c>
      <c r="J121" s="58">
        <f>VLOOKUP(G121,'Rebuttal Alloc. Factors'!$B$15:$H$115,7,0)</f>
        <v>0</v>
      </c>
      <c r="K121" s="287">
        <f t="shared" si="11"/>
        <v>0</v>
      </c>
      <c r="L121" s="287">
        <f t="shared" si="7"/>
        <v>0</v>
      </c>
      <c r="M121" s="26"/>
    </row>
    <row r="122" spans="1:13">
      <c r="A122" s="49" t="s">
        <v>400</v>
      </c>
      <c r="B122" s="51" t="s">
        <v>400</v>
      </c>
      <c r="C122" s="230">
        <v>1739716.0138071561</v>
      </c>
      <c r="D122" s="297">
        <f t="shared" si="8"/>
        <v>2.4883219637678506E-3</v>
      </c>
      <c r="E122" s="298">
        <f t="shared" si="12"/>
        <v>1766427.0409018903</v>
      </c>
      <c r="F122" s="53">
        <f t="shared" si="13"/>
        <v>26711.027094734134</v>
      </c>
      <c r="G122" s="235" t="str">
        <f t="shared" si="9"/>
        <v>SNPD</v>
      </c>
      <c r="H122" s="26"/>
      <c r="I122" s="53">
        <f t="shared" si="10"/>
        <v>-3450.3552680991638</v>
      </c>
      <c r="J122" s="58">
        <f>VLOOKUP(G122,'Rebuttal Alloc. Factors'!$B$15:$H$115,7,0)</f>
        <v>0.48324018651065487</v>
      </c>
      <c r="K122" s="287">
        <f t="shared" si="11"/>
        <v>-1667.3503232842604</v>
      </c>
      <c r="L122" s="287">
        <f t="shared" si="7"/>
        <v>851941.18237960944</v>
      </c>
      <c r="M122" s="26"/>
    </row>
    <row r="123" spans="1:13">
      <c r="A123" s="49" t="s">
        <v>401</v>
      </c>
      <c r="B123" s="51" t="s">
        <v>401</v>
      </c>
      <c r="C123" s="230">
        <v>2406454.6051893183</v>
      </c>
      <c r="D123" s="297">
        <f t="shared" si="8"/>
        <v>3.4419605276833605E-3</v>
      </c>
      <c r="E123" s="298">
        <f t="shared" si="12"/>
        <v>2443402.5171768572</v>
      </c>
      <c r="F123" s="53">
        <f t="shared" si="13"/>
        <v>36947.911987538915</v>
      </c>
      <c r="G123" s="235" t="str">
        <f t="shared" si="9"/>
        <v>UT</v>
      </c>
      <c r="H123" s="26"/>
      <c r="I123" s="53">
        <f t="shared" si="10"/>
        <v>-4772.6889093157715</v>
      </c>
      <c r="J123" s="58">
        <f>VLOOKUP(G123,'Rebuttal Alloc. Factors'!$B$15:$H$115,7,0)</f>
        <v>1</v>
      </c>
      <c r="K123" s="287">
        <f t="shared" si="11"/>
        <v>-4772.6889093157715</v>
      </c>
      <c r="L123" s="287">
        <f t="shared" si="7"/>
        <v>2438629.8282675412</v>
      </c>
      <c r="M123" s="26"/>
    </row>
    <row r="124" spans="1:13">
      <c r="A124" s="49" t="s">
        <v>402</v>
      </c>
      <c r="B124" s="51" t="s">
        <v>402</v>
      </c>
      <c r="C124" s="230">
        <v>214598.59724276827</v>
      </c>
      <c r="D124" s="297">
        <f t="shared" si="8"/>
        <v>3.0694113215890814E-4</v>
      </c>
      <c r="E124" s="298">
        <f t="shared" si="12"/>
        <v>217893.47347541235</v>
      </c>
      <c r="F124" s="53">
        <f t="shared" si="13"/>
        <v>3294.8762326440774</v>
      </c>
      <c r="G124" s="235" t="str">
        <f t="shared" si="9"/>
        <v>WA</v>
      </c>
      <c r="H124" s="26"/>
      <c r="I124" s="53">
        <f t="shared" si="10"/>
        <v>-425.61049886694468</v>
      </c>
      <c r="J124" s="58">
        <f>VLOOKUP(G124,'Rebuttal Alloc. Factors'!$B$15:$H$115,7,0)</f>
        <v>0</v>
      </c>
      <c r="K124" s="287">
        <f t="shared" si="11"/>
        <v>0</v>
      </c>
      <c r="L124" s="287">
        <f t="shared" si="7"/>
        <v>0</v>
      </c>
      <c r="M124" s="26"/>
    </row>
    <row r="125" spans="1:13">
      <c r="A125" s="49" t="s">
        <v>403</v>
      </c>
      <c r="B125" s="51" t="s">
        <v>403</v>
      </c>
      <c r="C125" s="230">
        <v>870810.5497292513</v>
      </c>
      <c r="D125" s="297">
        <f t="shared" si="8"/>
        <v>1.2455234072543541E-3</v>
      </c>
      <c r="E125" s="298">
        <f t="shared" si="12"/>
        <v>884180.68830565957</v>
      </c>
      <c r="F125" s="53">
        <f t="shared" si="13"/>
        <v>13370.138576408266</v>
      </c>
      <c r="G125" s="235" t="str">
        <f t="shared" si="9"/>
        <v>WYP</v>
      </c>
      <c r="H125" s="26"/>
      <c r="I125" s="53">
        <f t="shared" si="10"/>
        <v>-1727.0667993676955</v>
      </c>
      <c r="J125" s="58">
        <f>VLOOKUP(G125,'Rebuttal Alloc. Factors'!$B$15:$H$115,7,0)</f>
        <v>0</v>
      </c>
      <c r="K125" s="287">
        <f t="shared" si="11"/>
        <v>0</v>
      </c>
      <c r="L125" s="287">
        <f t="shared" si="7"/>
        <v>0</v>
      </c>
      <c r="M125" s="26"/>
    </row>
    <row r="126" spans="1:13">
      <c r="A126" s="49" t="s">
        <v>404</v>
      </c>
      <c r="B126" s="51" t="s">
        <v>404</v>
      </c>
      <c r="C126" s="230">
        <v>-1490.9238360154359</v>
      </c>
      <c r="D126" s="297">
        <f t="shared" si="8"/>
        <v>-2.1324736324887681E-6</v>
      </c>
      <c r="E126" s="298">
        <f t="shared" si="12"/>
        <v>-1513.8149898956849</v>
      </c>
      <c r="F126" s="53">
        <f t="shared" si="13"/>
        <v>-22.891153880249021</v>
      </c>
      <c r="G126" s="235" t="str">
        <f t="shared" si="9"/>
        <v>WYU</v>
      </c>
      <c r="H126" s="26"/>
      <c r="I126" s="53">
        <f t="shared" si="10"/>
        <v>2.9569291028556908</v>
      </c>
      <c r="J126" s="58">
        <f>VLOOKUP(G126,'Rebuttal Alloc. Factors'!$B$15:$H$115,7,0)</f>
        <v>0</v>
      </c>
      <c r="K126" s="287">
        <f t="shared" si="11"/>
        <v>0</v>
      </c>
      <c r="L126" s="287">
        <f t="shared" si="7"/>
        <v>0</v>
      </c>
      <c r="M126" s="26"/>
    </row>
    <row r="127" spans="1:13">
      <c r="A127" s="49" t="s">
        <v>405</v>
      </c>
      <c r="B127" s="51" t="s">
        <v>405</v>
      </c>
      <c r="C127" s="230">
        <v>2540283.9636196895</v>
      </c>
      <c r="D127" s="297">
        <f t="shared" si="8"/>
        <v>3.633377132081052E-3</v>
      </c>
      <c r="E127" s="298">
        <f t="shared" si="12"/>
        <v>2579286.6475301944</v>
      </c>
      <c r="F127" s="53">
        <f t="shared" si="13"/>
        <v>39002.683910504915</v>
      </c>
      <c r="G127" s="235" t="str">
        <f t="shared" si="9"/>
        <v>CA</v>
      </c>
      <c r="H127" s="26"/>
      <c r="I127" s="53">
        <f t="shared" si="10"/>
        <v>-5038.1108679698509</v>
      </c>
      <c r="J127" s="58">
        <f>VLOOKUP(G127,'Rebuttal Alloc. Factors'!$B$15:$H$115,7,0)</f>
        <v>0</v>
      </c>
      <c r="K127" s="287">
        <f t="shared" si="11"/>
        <v>0</v>
      </c>
      <c r="L127" s="287">
        <f t="shared" si="7"/>
        <v>0</v>
      </c>
      <c r="M127" s="26"/>
    </row>
    <row r="128" spans="1:13">
      <c r="A128" s="49" t="s">
        <v>482</v>
      </c>
      <c r="B128" s="51" t="s">
        <v>482</v>
      </c>
      <c r="C128" s="230">
        <v>1717579.6550175056</v>
      </c>
      <c r="D128" s="297">
        <f t="shared" si="8"/>
        <v>2.4566602515475947E-3</v>
      </c>
      <c r="E128" s="298">
        <f t="shared" si="12"/>
        <v>1743950.8077449773</v>
      </c>
      <c r="F128" s="53">
        <f t="shared" si="13"/>
        <v>26371.152727471665</v>
      </c>
      <c r="G128" s="235" t="str">
        <f t="shared" si="9"/>
        <v>ID</v>
      </c>
      <c r="H128" s="26"/>
      <c r="I128" s="53">
        <f t="shared" si="10"/>
        <v>-3406.4525267550412</v>
      </c>
      <c r="J128" s="58">
        <f>VLOOKUP(G128,'Rebuttal Alloc. Factors'!$B$15:$H$115,7,0)</f>
        <v>0</v>
      </c>
      <c r="K128" s="287">
        <f t="shared" si="11"/>
        <v>0</v>
      </c>
      <c r="L128" s="287">
        <f t="shared" si="7"/>
        <v>0</v>
      </c>
      <c r="M128" s="26"/>
    </row>
    <row r="129" spans="1:13">
      <c r="A129" s="49" t="s">
        <v>406</v>
      </c>
      <c r="B129" s="51" t="s">
        <v>406</v>
      </c>
      <c r="C129" s="230">
        <v>7277161.4326157812</v>
      </c>
      <c r="D129" s="297">
        <f t="shared" si="8"/>
        <v>1.0408549719005684E-2</v>
      </c>
      <c r="E129" s="298">
        <f t="shared" si="12"/>
        <v>7388892.5741680022</v>
      </c>
      <c r="F129" s="53">
        <f t="shared" si="13"/>
        <v>111731.14155222103</v>
      </c>
      <c r="G129" s="235" t="str">
        <f t="shared" si="9"/>
        <v>OR</v>
      </c>
      <c r="H129" s="26"/>
      <c r="I129" s="53">
        <f t="shared" si="10"/>
        <v>-14432.695961041591</v>
      </c>
      <c r="J129" s="58">
        <f>VLOOKUP(G129,'Rebuttal Alloc. Factors'!$B$15:$H$115,7,0)</f>
        <v>0</v>
      </c>
      <c r="K129" s="287">
        <f t="shared" si="11"/>
        <v>0</v>
      </c>
      <c r="L129" s="287">
        <f t="shared" si="7"/>
        <v>0</v>
      </c>
      <c r="M129" s="26"/>
    </row>
    <row r="130" spans="1:13">
      <c r="A130" s="49" t="s">
        <v>202</v>
      </c>
      <c r="B130" s="51" t="s">
        <v>202</v>
      </c>
      <c r="C130" s="230">
        <v>403905.68180402718</v>
      </c>
      <c r="D130" s="297">
        <f t="shared" si="8"/>
        <v>5.7770772433379282E-4</v>
      </c>
      <c r="E130" s="298">
        <f t="shared" si="12"/>
        <v>410107.11670763226</v>
      </c>
      <c r="F130" s="53">
        <f t="shared" si="13"/>
        <v>6201.4349036050844</v>
      </c>
      <c r="G130" s="235" t="str">
        <f t="shared" si="9"/>
        <v>SNPD</v>
      </c>
      <c r="H130" s="26"/>
      <c r="I130" s="53">
        <f t="shared" si="10"/>
        <v>-801.06068229949017</v>
      </c>
      <c r="J130" s="58">
        <f>VLOOKUP(G130,'Rebuttal Alloc. Factors'!$B$15:$H$115,7,0)</f>
        <v>0.48324018651065487</v>
      </c>
      <c r="K130" s="287">
        <f t="shared" si="11"/>
        <v>-387.10471352075808</v>
      </c>
      <c r="L130" s="287">
        <f t="shared" si="7"/>
        <v>197793.13485362235</v>
      </c>
      <c r="M130" s="26"/>
    </row>
    <row r="131" spans="1:13">
      <c r="A131" s="49" t="s">
        <v>407</v>
      </c>
      <c r="B131" s="51" t="s">
        <v>407</v>
      </c>
      <c r="C131" s="230">
        <v>8362156.1439023642</v>
      </c>
      <c r="D131" s="297">
        <f t="shared" si="8"/>
        <v>1.1960421489593198E-2</v>
      </c>
      <c r="E131" s="298">
        <f t="shared" si="12"/>
        <v>8490545.937154524</v>
      </c>
      <c r="F131" s="53">
        <f t="shared" si="13"/>
        <v>128389.79325215984</v>
      </c>
      <c r="G131" s="235" t="str">
        <f t="shared" si="9"/>
        <v>UT</v>
      </c>
      <c r="H131" s="26"/>
      <c r="I131" s="53">
        <f t="shared" si="10"/>
        <v>-16584.551314579978</v>
      </c>
      <c r="J131" s="58">
        <f>VLOOKUP(G131,'Rebuttal Alloc. Factors'!$B$15:$H$115,7,0)</f>
        <v>1</v>
      </c>
      <c r="K131" s="287">
        <f t="shared" si="11"/>
        <v>-16584.551314579978</v>
      </c>
      <c r="L131" s="287">
        <f t="shared" si="7"/>
        <v>8473961.3858399447</v>
      </c>
      <c r="M131" s="26"/>
    </row>
    <row r="132" spans="1:13">
      <c r="A132" s="49" t="s">
        <v>408</v>
      </c>
      <c r="B132" s="51" t="s">
        <v>408</v>
      </c>
      <c r="C132" s="230">
        <v>1015502.1059330025</v>
      </c>
      <c r="D132" s="297">
        <f t="shared" si="8"/>
        <v>1.4524762515209552E-3</v>
      </c>
      <c r="E132" s="298">
        <f t="shared" si="12"/>
        <v>1031093.7910419853</v>
      </c>
      <c r="F132" s="53">
        <f t="shared" si="13"/>
        <v>15591.685108982725</v>
      </c>
      <c r="G132" s="235" t="str">
        <f t="shared" si="9"/>
        <v>WA</v>
      </c>
      <c r="H132" s="26"/>
      <c r="I132" s="53">
        <f t="shared" si="10"/>
        <v>-2014.0316081266603</v>
      </c>
      <c r="J132" s="58">
        <f>VLOOKUP(G132,'Rebuttal Alloc. Factors'!$B$15:$H$115,7,0)</f>
        <v>0</v>
      </c>
      <c r="K132" s="287">
        <f t="shared" si="11"/>
        <v>0</v>
      </c>
      <c r="L132" s="287">
        <f t="shared" si="7"/>
        <v>0</v>
      </c>
      <c r="M132" s="26"/>
    </row>
    <row r="133" spans="1:13">
      <c r="A133" s="49" t="s">
        <v>409</v>
      </c>
      <c r="B133" s="51" t="s">
        <v>409</v>
      </c>
      <c r="C133" s="230">
        <v>1452878.3434900288</v>
      </c>
      <c r="D133" s="297">
        <f t="shared" si="8"/>
        <v>2.0780570300536596E-3</v>
      </c>
      <c r="E133" s="298">
        <f t="shared" si="12"/>
        <v>1475185.359399705</v>
      </c>
      <c r="F133" s="53">
        <f t="shared" si="13"/>
        <v>22307.015909676207</v>
      </c>
      <c r="G133" s="235" t="str">
        <f t="shared" si="9"/>
        <v>WYP</v>
      </c>
      <c r="H133" s="26"/>
      <c r="I133" s="53">
        <f t="shared" si="10"/>
        <v>-2881.4739914923161</v>
      </c>
      <c r="J133" s="58">
        <f>VLOOKUP(G133,'Rebuttal Alloc. Factors'!$B$15:$H$115,7,0)</f>
        <v>0</v>
      </c>
      <c r="K133" s="287">
        <f t="shared" si="11"/>
        <v>0</v>
      </c>
      <c r="L133" s="287">
        <f t="shared" si="7"/>
        <v>0</v>
      </c>
      <c r="M133" s="26"/>
    </row>
    <row r="134" spans="1:13">
      <c r="A134" s="49" t="s">
        <v>410</v>
      </c>
      <c r="B134" s="51" t="s">
        <v>410</v>
      </c>
      <c r="C134" s="230">
        <v>-29300.607551026216</v>
      </c>
      <c r="D134" s="297">
        <f t="shared" si="8"/>
        <v>-4.1908762546484506E-5</v>
      </c>
      <c r="E134" s="298">
        <f t="shared" si="12"/>
        <v>-29750.479435848902</v>
      </c>
      <c r="F134" s="53">
        <f t="shared" si="13"/>
        <v>-449.87188482268539</v>
      </c>
      <c r="G134" s="235" t="str">
        <f t="shared" si="9"/>
        <v>WYU</v>
      </c>
      <c r="H134" s="26"/>
      <c r="I134" s="53">
        <f t="shared" si="10"/>
        <v>58.111499129648116</v>
      </c>
      <c r="J134" s="58">
        <f>VLOOKUP(G134,'Rebuttal Alloc. Factors'!$B$15:$H$115,7,0)</f>
        <v>0</v>
      </c>
      <c r="K134" s="287">
        <f t="shared" si="11"/>
        <v>0</v>
      </c>
      <c r="L134" s="287">
        <f t="shared" si="7"/>
        <v>0</v>
      </c>
      <c r="M134" s="26"/>
    </row>
    <row r="135" spans="1:13">
      <c r="A135" s="49" t="s">
        <v>411</v>
      </c>
      <c r="B135" s="51" t="s">
        <v>411</v>
      </c>
      <c r="C135" s="230">
        <v>293715.23595399514</v>
      </c>
      <c r="D135" s="297">
        <f t="shared" si="8"/>
        <v>4.2010194015412267E-4</v>
      </c>
      <c r="E135" s="298">
        <f t="shared" si="12"/>
        <v>298224.84301827376</v>
      </c>
      <c r="F135" s="53">
        <f t="shared" si="13"/>
        <v>4509.6070642786217</v>
      </c>
      <c r="G135" s="235" t="str">
        <f t="shared" si="9"/>
        <v>CA</v>
      </c>
      <c r="H135" s="26"/>
      <c r="I135" s="53">
        <f t="shared" si="10"/>
        <v>-582.52145962438203</v>
      </c>
      <c r="J135" s="58">
        <f>VLOOKUP(G135,'Rebuttal Alloc. Factors'!$B$15:$H$115,7,0)</f>
        <v>0</v>
      </c>
      <c r="K135" s="287">
        <f t="shared" si="11"/>
        <v>0</v>
      </c>
      <c r="L135" s="287">
        <f t="shared" si="7"/>
        <v>0</v>
      </c>
      <c r="M135" s="26"/>
    </row>
    <row r="136" spans="1:13">
      <c r="A136" s="49" t="s">
        <v>483</v>
      </c>
      <c r="B136" s="51" t="s">
        <v>483</v>
      </c>
      <c r="C136" s="230">
        <v>381425.81633533339</v>
      </c>
      <c r="D136" s="297">
        <f t="shared" si="8"/>
        <v>5.4555469329633881E-4</v>
      </c>
      <c r="E136" s="298">
        <f t="shared" si="12"/>
        <v>387282.10278318205</v>
      </c>
      <c r="F136" s="53">
        <f t="shared" si="13"/>
        <v>5856.286447848659</v>
      </c>
      <c r="G136" s="235" t="str">
        <f t="shared" si="9"/>
        <v>ID</v>
      </c>
      <c r="H136" s="26"/>
      <c r="I136" s="53">
        <f t="shared" si="10"/>
        <v>-756.47666879930398</v>
      </c>
      <c r="J136" s="58">
        <f>VLOOKUP(G136,'Rebuttal Alloc. Factors'!$B$15:$H$115,7,0)</f>
        <v>0</v>
      </c>
      <c r="K136" s="287">
        <f t="shared" si="11"/>
        <v>0</v>
      </c>
      <c r="L136" s="287">
        <f t="shared" ref="L136:L199" si="14">(E136+I136)*J136</f>
        <v>0</v>
      </c>
      <c r="M136" s="26"/>
    </row>
    <row r="137" spans="1:13">
      <c r="A137" s="49" t="s">
        <v>412</v>
      </c>
      <c r="B137" s="51" t="s">
        <v>412</v>
      </c>
      <c r="C137" s="230">
        <v>3400002.5111027593</v>
      </c>
      <c r="D137" s="297">
        <f t="shared" ref="D137:D200" si="15">C137/$C$227</f>
        <v>4.8630356093167784E-3</v>
      </c>
      <c r="E137" s="298">
        <f t="shared" si="12"/>
        <v>3452205.0306378216</v>
      </c>
      <c r="F137" s="53">
        <f t="shared" si="13"/>
        <v>52202.519535062369</v>
      </c>
      <c r="G137" s="235" t="str">
        <f t="shared" ref="G137:G200" si="16">MID(B137,4,5)</f>
        <v>OR</v>
      </c>
      <c r="H137" s="26"/>
      <c r="I137" s="53">
        <f t="shared" ref="I137:I200" si="17">$I$223*(D137/$D$223)</f>
        <v>-6743.1790491262163</v>
      </c>
      <c r="J137" s="58">
        <f>VLOOKUP(G137,'Rebuttal Alloc. Factors'!$B$15:$H$115,7,0)</f>
        <v>0</v>
      </c>
      <c r="K137" s="287">
        <f t="shared" ref="K137:K200" si="18">+J137*I137</f>
        <v>0</v>
      </c>
      <c r="L137" s="287">
        <f t="shared" si="14"/>
        <v>0</v>
      </c>
      <c r="M137" s="26"/>
    </row>
    <row r="138" spans="1:13">
      <c r="A138" s="49" t="s">
        <v>556</v>
      </c>
      <c r="B138" s="51" t="s">
        <v>556</v>
      </c>
      <c r="C138" s="230">
        <v>41807.313516058857</v>
      </c>
      <c r="D138" s="297">
        <f t="shared" si="15"/>
        <v>5.9797148294612E-5</v>
      </c>
      <c r="E138" s="298">
        <f t="shared" ref="E138:E201" si="19">$E$227*D138</f>
        <v>42449.209248018975</v>
      </c>
      <c r="F138" s="53">
        <f t="shared" ref="F138:F201" si="20">E138-C138</f>
        <v>641.8957319601177</v>
      </c>
      <c r="G138" s="235" t="str">
        <f t="shared" si="16"/>
        <v>SNPD</v>
      </c>
      <c r="H138" s="26"/>
      <c r="I138" s="53">
        <f t="shared" si="17"/>
        <v>-82.915880115130605</v>
      </c>
      <c r="J138" s="58">
        <f>VLOOKUP(G138,'Rebuttal Alloc. Factors'!$B$15:$H$115,7,0)</f>
        <v>0.48324018651065487</v>
      </c>
      <c r="K138" s="287">
        <f t="shared" si="18"/>
        <v>-40.068285371530813</v>
      </c>
      <c r="L138" s="287">
        <f t="shared" si="14"/>
        <v>20473.095508870974</v>
      </c>
      <c r="M138" s="26"/>
    </row>
    <row r="139" spans="1:13">
      <c r="A139" s="49" t="s">
        <v>413</v>
      </c>
      <c r="B139" s="51" t="s">
        <v>413</v>
      </c>
      <c r="C139" s="230">
        <v>6965887.0098593812</v>
      </c>
      <c r="D139" s="297">
        <f t="shared" si="15"/>
        <v>9.9633328119031871E-3</v>
      </c>
      <c r="E139" s="298">
        <f t="shared" si="19"/>
        <v>7072838.9463722995</v>
      </c>
      <c r="F139" s="53">
        <f t="shared" si="20"/>
        <v>106951.93651291821</v>
      </c>
      <c r="G139" s="235" t="str">
        <f t="shared" si="16"/>
        <v>UT</v>
      </c>
      <c r="H139" s="26"/>
      <c r="I139" s="53">
        <f t="shared" si="17"/>
        <v>-13815.349603441689</v>
      </c>
      <c r="J139" s="58">
        <f>VLOOKUP(G139,'Rebuttal Alloc. Factors'!$B$15:$H$115,7,0)</f>
        <v>1</v>
      </c>
      <c r="K139" s="287">
        <f t="shared" si="18"/>
        <v>-13815.349603441689</v>
      </c>
      <c r="L139" s="287">
        <f t="shared" si="14"/>
        <v>7059023.5967688579</v>
      </c>
      <c r="M139" s="26"/>
    </row>
    <row r="140" spans="1:13">
      <c r="A140" s="49" t="s">
        <v>414</v>
      </c>
      <c r="B140" s="51" t="s">
        <v>414</v>
      </c>
      <c r="C140" s="230">
        <v>601214.29392496299</v>
      </c>
      <c r="D140" s="297">
        <f t="shared" si="15"/>
        <v>8.5991892965957121E-4</v>
      </c>
      <c r="E140" s="298">
        <f t="shared" si="19"/>
        <v>610445.14032019034</v>
      </c>
      <c r="F140" s="53">
        <f t="shared" si="20"/>
        <v>9230.8463952273596</v>
      </c>
      <c r="G140" s="235" t="str">
        <f t="shared" si="16"/>
        <v>WA</v>
      </c>
      <c r="H140" s="26"/>
      <c r="I140" s="53">
        <f t="shared" si="17"/>
        <v>-1192.3801872473068</v>
      </c>
      <c r="J140" s="58">
        <f>VLOOKUP(G140,'Rebuttal Alloc. Factors'!$B$15:$H$115,7,0)</f>
        <v>0</v>
      </c>
      <c r="K140" s="287">
        <f t="shared" si="18"/>
        <v>0</v>
      </c>
      <c r="L140" s="287">
        <f t="shared" si="14"/>
        <v>0</v>
      </c>
      <c r="M140" s="26"/>
    </row>
    <row r="141" spans="1:13">
      <c r="A141" s="49" t="s">
        <v>415</v>
      </c>
      <c r="B141" s="51" t="s">
        <v>415</v>
      </c>
      <c r="C141" s="230">
        <v>706167.41760932095</v>
      </c>
      <c r="D141" s="297">
        <f t="shared" si="15"/>
        <v>1.0100337534337809E-3</v>
      </c>
      <c r="E141" s="298">
        <f t="shared" si="19"/>
        <v>717009.67972306837</v>
      </c>
      <c r="F141" s="53">
        <f t="shared" si="20"/>
        <v>10842.26211374742</v>
      </c>
      <c r="G141" s="235" t="str">
        <f t="shared" si="16"/>
        <v>WYP</v>
      </c>
      <c r="H141" s="26"/>
      <c r="I141" s="53">
        <f t="shared" si="17"/>
        <v>-1400.5322996230043</v>
      </c>
      <c r="J141" s="58">
        <f>VLOOKUP(G141,'Rebuttal Alloc. Factors'!$B$15:$H$115,7,0)</f>
        <v>0</v>
      </c>
      <c r="K141" s="287">
        <f t="shared" si="18"/>
        <v>0</v>
      </c>
      <c r="L141" s="287">
        <f t="shared" si="14"/>
        <v>0</v>
      </c>
      <c r="M141" s="26"/>
    </row>
    <row r="142" spans="1:13">
      <c r="A142" s="49" t="s">
        <v>416</v>
      </c>
      <c r="B142" s="51" t="s">
        <v>416</v>
      </c>
      <c r="C142" s="230">
        <v>68251.083325055544</v>
      </c>
      <c r="D142" s="297">
        <f t="shared" si="15"/>
        <v>9.7619765720861367E-5</v>
      </c>
      <c r="E142" s="298">
        <f t="shared" si="19"/>
        <v>69298.987995399395</v>
      </c>
      <c r="F142" s="53">
        <f t="shared" si="20"/>
        <v>1047.9046703438507</v>
      </c>
      <c r="G142" s="235" t="str">
        <f t="shared" si="16"/>
        <v>WYU</v>
      </c>
      <c r="H142" s="26"/>
      <c r="I142" s="53">
        <f t="shared" si="17"/>
        <v>-135.36145154446109</v>
      </c>
      <c r="J142" s="58">
        <f>VLOOKUP(G142,'Rebuttal Alloc. Factors'!$B$15:$H$115,7,0)</f>
        <v>0</v>
      </c>
      <c r="K142" s="287">
        <f t="shared" si="18"/>
        <v>0</v>
      </c>
      <c r="L142" s="287">
        <f t="shared" si="14"/>
        <v>0</v>
      </c>
      <c r="M142" s="26"/>
    </row>
    <row r="143" spans="1:13">
      <c r="A143" s="49" t="s">
        <v>571</v>
      </c>
      <c r="B143" s="51" t="s">
        <v>571</v>
      </c>
      <c r="C143" s="230">
        <v>0</v>
      </c>
      <c r="D143" s="297">
        <f t="shared" si="15"/>
        <v>0</v>
      </c>
      <c r="E143" s="298">
        <f t="shared" si="19"/>
        <v>0</v>
      </c>
      <c r="F143" s="53">
        <f t="shared" si="20"/>
        <v>0</v>
      </c>
      <c r="G143" s="235" t="str">
        <f t="shared" si="16"/>
        <v>OR</v>
      </c>
      <c r="H143" s="26"/>
      <c r="I143" s="53">
        <f t="shared" si="17"/>
        <v>0</v>
      </c>
      <c r="J143" s="58">
        <f>VLOOKUP(G143,'Rebuttal Alloc. Factors'!$B$15:$H$115,7,0)</f>
        <v>0</v>
      </c>
      <c r="K143" s="287">
        <f t="shared" si="18"/>
        <v>0</v>
      </c>
      <c r="L143" s="287">
        <f t="shared" si="14"/>
        <v>0</v>
      </c>
      <c r="M143" s="26"/>
    </row>
    <row r="144" spans="1:13">
      <c r="A144" s="49" t="s">
        <v>417</v>
      </c>
      <c r="B144" s="51" t="s">
        <v>417</v>
      </c>
      <c r="C144" s="230">
        <v>763656.57814216684</v>
      </c>
      <c r="D144" s="297">
        <f t="shared" si="15"/>
        <v>1.0922607029457334E-3</v>
      </c>
      <c r="E144" s="298">
        <f t="shared" si="19"/>
        <v>775381.50990570721</v>
      </c>
      <c r="F144" s="53">
        <f t="shared" si="20"/>
        <v>11724.931763540371</v>
      </c>
      <c r="G144" s="235" t="str">
        <f t="shared" si="16"/>
        <v>SNPD</v>
      </c>
      <c r="H144" s="26"/>
      <c r="I144" s="53">
        <f t="shared" si="17"/>
        <v>-1514.5497750781053</v>
      </c>
      <c r="J144" s="58">
        <f>VLOOKUP(G144,'Rebuttal Alloc. Factors'!$B$15:$H$115,7,0)</f>
        <v>0.48324018651065487</v>
      </c>
      <c r="K144" s="287">
        <f t="shared" si="18"/>
        <v>-731.89131578841398</v>
      </c>
      <c r="L144" s="287">
        <f t="shared" si="14"/>
        <v>373963.61414795875</v>
      </c>
      <c r="M144" s="26"/>
    </row>
    <row r="145" spans="1:13">
      <c r="A145" s="49" t="s">
        <v>557</v>
      </c>
      <c r="B145" s="51" t="s">
        <v>557</v>
      </c>
      <c r="C145" s="230">
        <v>25263.613076298643</v>
      </c>
      <c r="D145" s="297">
        <f t="shared" si="15"/>
        <v>3.6134635080076306E-5</v>
      </c>
      <c r="E145" s="298">
        <f t="shared" si="19"/>
        <v>25651.502276625732</v>
      </c>
      <c r="F145" s="53">
        <f t="shared" si="20"/>
        <v>387.88920032708847</v>
      </c>
      <c r="G145" s="235" t="str">
        <f t="shared" si="16"/>
        <v>WYP</v>
      </c>
      <c r="H145" s="26"/>
      <c r="I145" s="53">
        <f t="shared" si="17"/>
        <v>-50.104982524284779</v>
      </c>
      <c r="J145" s="58">
        <f>VLOOKUP(G145,'Rebuttal Alloc. Factors'!$B$15:$H$115,7,0)</f>
        <v>0</v>
      </c>
      <c r="K145" s="287">
        <f t="shared" si="18"/>
        <v>0</v>
      </c>
      <c r="L145" s="287">
        <f t="shared" si="14"/>
        <v>0</v>
      </c>
      <c r="M145" s="26"/>
    </row>
    <row r="146" spans="1:13">
      <c r="A146" s="49" t="s">
        <v>418</v>
      </c>
      <c r="B146" s="51" t="s">
        <v>418</v>
      </c>
      <c r="C146" s="230">
        <v>76209.533759235113</v>
      </c>
      <c r="D146" s="297">
        <f t="shared" si="15"/>
        <v>1.0900276550689538E-4</v>
      </c>
      <c r="E146" s="298">
        <f t="shared" si="19"/>
        <v>77379.629858233035</v>
      </c>
      <c r="F146" s="53">
        <f t="shared" si="20"/>
        <v>1170.0960989979212</v>
      </c>
      <c r="G146" s="235" t="str">
        <f t="shared" si="16"/>
        <v>CA</v>
      </c>
      <c r="H146" s="26"/>
      <c r="I146" s="53">
        <f t="shared" si="17"/>
        <v>-151.14533877866882</v>
      </c>
      <c r="J146" s="58">
        <f>VLOOKUP(G146,'Rebuttal Alloc. Factors'!$B$15:$H$115,7,0)</f>
        <v>0</v>
      </c>
      <c r="K146" s="287">
        <f t="shared" si="18"/>
        <v>0</v>
      </c>
      <c r="L146" s="287">
        <f t="shared" si="14"/>
        <v>0</v>
      </c>
      <c r="M146" s="26"/>
    </row>
    <row r="147" spans="1:13">
      <c r="A147" s="49" t="s">
        <v>481</v>
      </c>
      <c r="B147" s="51" t="s">
        <v>481</v>
      </c>
      <c r="C147" s="230">
        <v>137211.60802298784</v>
      </c>
      <c r="D147" s="297">
        <f t="shared" si="15"/>
        <v>1.9625424794494768E-4</v>
      </c>
      <c r="E147" s="298">
        <f t="shared" si="19"/>
        <v>139318.30989302092</v>
      </c>
      <c r="F147" s="53">
        <f t="shared" si="20"/>
        <v>2106.7018700330809</v>
      </c>
      <c r="G147" s="235" t="str">
        <f t="shared" si="16"/>
        <v>ID</v>
      </c>
      <c r="H147" s="26"/>
      <c r="I147" s="53">
        <f t="shared" si="17"/>
        <v>-272.12992857979879</v>
      </c>
      <c r="J147" s="58">
        <f>VLOOKUP(G147,'Rebuttal Alloc. Factors'!$B$15:$H$115,7,0)</f>
        <v>0</v>
      </c>
      <c r="K147" s="287">
        <f t="shared" si="18"/>
        <v>0</v>
      </c>
      <c r="L147" s="287">
        <f t="shared" si="14"/>
        <v>0</v>
      </c>
      <c r="M147" s="26"/>
    </row>
    <row r="148" spans="1:13">
      <c r="A148" s="49" t="s">
        <v>419</v>
      </c>
      <c r="B148" s="51" t="s">
        <v>419</v>
      </c>
      <c r="C148" s="230">
        <v>807596.34123365348</v>
      </c>
      <c r="D148" s="297">
        <f t="shared" si="15"/>
        <v>1.1551079014054597E-3</v>
      </c>
      <c r="E148" s="298">
        <f t="shared" si="19"/>
        <v>819995.90965809603</v>
      </c>
      <c r="F148" s="53">
        <f t="shared" si="20"/>
        <v>12399.56842444255</v>
      </c>
      <c r="G148" s="235" t="str">
        <f t="shared" si="16"/>
        <v>OR</v>
      </c>
      <c r="H148" s="26"/>
      <c r="I148" s="53">
        <f t="shared" si="17"/>
        <v>-1601.6949136286007</v>
      </c>
      <c r="J148" s="58">
        <f>VLOOKUP(G148,'Rebuttal Alloc. Factors'!$B$15:$H$115,7,0)</f>
        <v>0</v>
      </c>
      <c r="K148" s="287">
        <f t="shared" si="18"/>
        <v>0</v>
      </c>
      <c r="L148" s="287">
        <f t="shared" si="14"/>
        <v>0</v>
      </c>
      <c r="M148" s="26"/>
    </row>
    <row r="149" spans="1:13">
      <c r="A149" s="49" t="s">
        <v>420</v>
      </c>
      <c r="B149" s="51" t="s">
        <v>420</v>
      </c>
      <c r="C149" s="230">
        <v>343152.18991253211</v>
      </c>
      <c r="D149" s="297">
        <f t="shared" si="15"/>
        <v>4.9081179014142263E-4</v>
      </c>
      <c r="E149" s="298">
        <f t="shared" si="19"/>
        <v>348420.83569703135</v>
      </c>
      <c r="F149" s="53">
        <f t="shared" si="20"/>
        <v>5268.6457844992401</v>
      </c>
      <c r="G149" s="235" t="str">
        <f t="shared" si="16"/>
        <v>UT</v>
      </c>
      <c r="H149" s="26"/>
      <c r="I149" s="53">
        <f t="shared" si="17"/>
        <v>-680.56910255912226</v>
      </c>
      <c r="J149" s="58">
        <f>VLOOKUP(G149,'Rebuttal Alloc. Factors'!$B$15:$H$115,7,0)</f>
        <v>1</v>
      </c>
      <c r="K149" s="287">
        <f t="shared" si="18"/>
        <v>-680.56910255912226</v>
      </c>
      <c r="L149" s="287">
        <f t="shared" si="14"/>
        <v>347740.26659447222</v>
      </c>
      <c r="M149" s="26"/>
    </row>
    <row r="150" spans="1:13">
      <c r="A150" s="49" t="s">
        <v>421</v>
      </c>
      <c r="B150" s="51" t="s">
        <v>421</v>
      </c>
      <c r="C150" s="230">
        <v>150242.49945482798</v>
      </c>
      <c r="D150" s="297">
        <f t="shared" si="15"/>
        <v>2.1489237801904169E-4</v>
      </c>
      <c r="E150" s="298">
        <f t="shared" si="19"/>
        <v>152549.27334313415</v>
      </c>
      <c r="F150" s="53">
        <f t="shared" si="20"/>
        <v>2306.7738883061684</v>
      </c>
      <c r="G150" s="235" t="str">
        <f t="shared" si="16"/>
        <v>WA</v>
      </c>
      <c r="H150" s="26"/>
      <c r="I150" s="53">
        <f t="shared" si="17"/>
        <v>-297.97391952030046</v>
      </c>
      <c r="J150" s="58">
        <f>VLOOKUP(G150,'Rebuttal Alloc. Factors'!$B$15:$H$115,7,0)</f>
        <v>0</v>
      </c>
      <c r="K150" s="287">
        <f t="shared" si="18"/>
        <v>0</v>
      </c>
      <c r="L150" s="287">
        <f t="shared" si="14"/>
        <v>0</v>
      </c>
      <c r="M150" s="26"/>
    </row>
    <row r="151" spans="1:13">
      <c r="A151" s="49" t="s">
        <v>422</v>
      </c>
      <c r="B151" s="51" t="s">
        <v>422</v>
      </c>
      <c r="C151" s="230">
        <v>263899.57210001606</v>
      </c>
      <c r="D151" s="297">
        <f t="shared" si="15"/>
        <v>3.7745649075700098E-4</v>
      </c>
      <c r="E151" s="298">
        <f t="shared" si="19"/>
        <v>267951.39927451353</v>
      </c>
      <c r="F151" s="53">
        <f t="shared" si="20"/>
        <v>4051.8271744974772</v>
      </c>
      <c r="G151" s="235" t="str">
        <f t="shared" si="16"/>
        <v>WYP</v>
      </c>
      <c r="H151" s="26"/>
      <c r="I151" s="53">
        <f t="shared" si="17"/>
        <v>-523.38845628706031</v>
      </c>
      <c r="J151" s="58">
        <f>VLOOKUP(G151,'Rebuttal Alloc. Factors'!$B$15:$H$115,7,0)</f>
        <v>0</v>
      </c>
      <c r="K151" s="287">
        <f t="shared" si="18"/>
        <v>0</v>
      </c>
      <c r="L151" s="287">
        <f t="shared" si="14"/>
        <v>0</v>
      </c>
      <c r="M151" s="26"/>
    </row>
    <row r="152" spans="1:13">
      <c r="A152" s="49" t="s">
        <v>423</v>
      </c>
      <c r="B152" s="51" t="s">
        <v>423</v>
      </c>
      <c r="C152" s="230">
        <v>44836.179284484824</v>
      </c>
      <c r="D152" s="297">
        <f t="shared" si="15"/>
        <v>6.4129345709054125E-5</v>
      </c>
      <c r="E152" s="298">
        <f t="shared" si="19"/>
        <v>45524.57922458274</v>
      </c>
      <c r="F152" s="53">
        <f t="shared" si="20"/>
        <v>688.39994009791553</v>
      </c>
      <c r="G152" s="235" t="str">
        <f t="shared" si="16"/>
        <v>WYU</v>
      </c>
      <c r="H152" s="26"/>
      <c r="I152" s="53">
        <f t="shared" si="17"/>
        <v>-88.922988676247854</v>
      </c>
      <c r="J152" s="58">
        <f>VLOOKUP(G152,'Rebuttal Alloc. Factors'!$B$15:$H$115,7,0)</f>
        <v>0</v>
      </c>
      <c r="K152" s="287">
        <f t="shared" si="18"/>
        <v>0</v>
      </c>
      <c r="L152" s="287">
        <f t="shared" si="14"/>
        <v>0</v>
      </c>
      <c r="M152" s="26"/>
    </row>
    <row r="153" spans="1:13">
      <c r="A153" s="49" t="s">
        <v>424</v>
      </c>
      <c r="B153" s="51" t="s">
        <v>424</v>
      </c>
      <c r="C153" s="230">
        <v>39589.04641513442</v>
      </c>
      <c r="D153" s="297">
        <f t="shared" si="15"/>
        <v>5.6624353019448335E-5</v>
      </c>
      <c r="E153" s="298">
        <f t="shared" si="19"/>
        <v>40196.883604110575</v>
      </c>
      <c r="F153" s="53">
        <f t="shared" si="20"/>
        <v>607.83718897615472</v>
      </c>
      <c r="G153" s="235" t="str">
        <f t="shared" si="16"/>
        <v>CA</v>
      </c>
      <c r="H153" s="26"/>
      <c r="I153" s="53">
        <f t="shared" si="17"/>
        <v>-78.516420940770146</v>
      </c>
      <c r="J153" s="58">
        <f>VLOOKUP(G153,'Rebuttal Alloc. Factors'!$B$15:$H$115,7,0)</f>
        <v>0</v>
      </c>
      <c r="K153" s="287">
        <f t="shared" si="18"/>
        <v>0</v>
      </c>
      <c r="L153" s="287">
        <f t="shared" si="14"/>
        <v>0</v>
      </c>
      <c r="M153" s="26"/>
    </row>
    <row r="154" spans="1:13">
      <c r="A154" s="49" t="s">
        <v>480</v>
      </c>
      <c r="B154" s="51" t="s">
        <v>480</v>
      </c>
      <c r="C154" s="230">
        <v>306671.23710454977</v>
      </c>
      <c r="D154" s="297">
        <f t="shared" si="15"/>
        <v>4.3863295439418602E-4</v>
      </c>
      <c r="E154" s="298">
        <f t="shared" si="19"/>
        <v>311379.76634637074</v>
      </c>
      <c r="F154" s="53">
        <f t="shared" si="20"/>
        <v>4708.5292418209719</v>
      </c>
      <c r="G154" s="235" t="str">
        <f t="shared" si="16"/>
        <v>ID</v>
      </c>
      <c r="H154" s="26"/>
      <c r="I154" s="53">
        <f t="shared" si="17"/>
        <v>-608.2169216817141</v>
      </c>
      <c r="J154" s="58">
        <f>VLOOKUP(G154,'Rebuttal Alloc. Factors'!$B$15:$H$115,7,0)</f>
        <v>0</v>
      </c>
      <c r="K154" s="287">
        <f t="shared" si="18"/>
        <v>0</v>
      </c>
      <c r="L154" s="287">
        <f t="shared" si="14"/>
        <v>0</v>
      </c>
      <c r="M154" s="26"/>
    </row>
    <row r="155" spans="1:13">
      <c r="A155" s="49" t="s">
        <v>425</v>
      </c>
      <c r="B155" s="51" t="s">
        <v>425</v>
      </c>
      <c r="C155" s="230">
        <v>904767.20915542077</v>
      </c>
      <c r="D155" s="297">
        <f t="shared" si="15"/>
        <v>1.2940917372551884E-3</v>
      </c>
      <c r="E155" s="298">
        <f t="shared" si="19"/>
        <v>918658.70710472693</v>
      </c>
      <c r="F155" s="53">
        <f t="shared" si="20"/>
        <v>13891.497949306155</v>
      </c>
      <c r="G155" s="235" t="str">
        <f t="shared" si="16"/>
        <v>OR</v>
      </c>
      <c r="H155" s="26"/>
      <c r="I155" s="53">
        <f t="shared" si="17"/>
        <v>-1794.4125832820121</v>
      </c>
      <c r="J155" s="58">
        <f>VLOOKUP(G155,'Rebuttal Alloc. Factors'!$B$15:$H$115,7,0)</f>
        <v>0</v>
      </c>
      <c r="K155" s="287">
        <f t="shared" si="18"/>
        <v>0</v>
      </c>
      <c r="L155" s="287">
        <f t="shared" si="14"/>
        <v>0</v>
      </c>
      <c r="M155" s="26"/>
    </row>
    <row r="156" spans="1:13">
      <c r="A156" s="49" t="s">
        <v>426</v>
      </c>
      <c r="B156" s="51" t="s">
        <v>426</v>
      </c>
      <c r="C156" s="230">
        <v>1697024.5603051274</v>
      </c>
      <c r="D156" s="297">
        <f t="shared" si="15"/>
        <v>2.4272602269262149E-3</v>
      </c>
      <c r="E156" s="298">
        <f t="shared" si="19"/>
        <v>1723080.1168735479</v>
      </c>
      <c r="F156" s="53">
        <f t="shared" si="20"/>
        <v>26055.556568420492</v>
      </c>
      <c r="G156" s="235" t="str">
        <f t="shared" si="16"/>
        <v>SNPD</v>
      </c>
      <c r="H156" s="26"/>
      <c r="I156" s="53">
        <f t="shared" si="17"/>
        <v>-3365.6858850938388</v>
      </c>
      <c r="J156" s="58">
        <f>VLOOKUP(G156,'Rebuttal Alloc. Factors'!$B$15:$H$115,7,0)</f>
        <v>0.48324018651065487</v>
      </c>
      <c r="K156" s="287">
        <f t="shared" si="18"/>
        <v>-1626.4346748490252</v>
      </c>
      <c r="L156" s="287">
        <f t="shared" si="14"/>
        <v>831035.12237592519</v>
      </c>
      <c r="M156" s="26"/>
    </row>
    <row r="157" spans="1:13">
      <c r="A157" s="49" t="s">
        <v>427</v>
      </c>
      <c r="B157" s="51" t="s">
        <v>427</v>
      </c>
      <c r="C157" s="230">
        <v>2214203.3209439334</v>
      </c>
      <c r="D157" s="297">
        <f t="shared" si="15"/>
        <v>3.1669828362936698E-3</v>
      </c>
      <c r="E157" s="298">
        <f t="shared" si="19"/>
        <v>2248199.4699875666</v>
      </c>
      <c r="F157" s="53">
        <f t="shared" si="20"/>
        <v>33996.149043633137</v>
      </c>
      <c r="G157" s="235" t="str">
        <f t="shared" si="16"/>
        <v>UT</v>
      </c>
      <c r="H157" s="26"/>
      <c r="I157" s="53">
        <f t="shared" si="17"/>
        <v>-4391.3995344233335</v>
      </c>
      <c r="J157" s="58">
        <f>VLOOKUP(G157,'Rebuttal Alloc. Factors'!$B$15:$H$115,7,0)</f>
        <v>1</v>
      </c>
      <c r="K157" s="287">
        <f t="shared" si="18"/>
        <v>-4391.3995344233335</v>
      </c>
      <c r="L157" s="287">
        <f t="shared" si="14"/>
        <v>2243808.0704531432</v>
      </c>
      <c r="M157" s="26"/>
    </row>
    <row r="158" spans="1:13">
      <c r="A158" s="49" t="s">
        <v>428</v>
      </c>
      <c r="B158" s="51" t="s">
        <v>428</v>
      </c>
      <c r="C158" s="230">
        <v>280436.5439059679</v>
      </c>
      <c r="D158" s="297">
        <f t="shared" si="15"/>
        <v>4.0110937998281743E-4</v>
      </c>
      <c r="E158" s="298">
        <f t="shared" si="19"/>
        <v>284742.27430286945</v>
      </c>
      <c r="F158" s="53">
        <f t="shared" si="20"/>
        <v>4305.7303969015484</v>
      </c>
      <c r="G158" s="235" t="str">
        <f t="shared" si="16"/>
        <v>WA</v>
      </c>
      <c r="H158" s="26"/>
      <c r="I158" s="53">
        <f t="shared" si="17"/>
        <v>-556.18600906937206</v>
      </c>
      <c r="J158" s="58">
        <f>VLOOKUP(G158,'Rebuttal Alloc. Factors'!$B$15:$H$115,7,0)</f>
        <v>0</v>
      </c>
      <c r="K158" s="287">
        <f t="shared" si="18"/>
        <v>0</v>
      </c>
      <c r="L158" s="287">
        <f t="shared" si="14"/>
        <v>0</v>
      </c>
      <c r="M158" s="26"/>
    </row>
    <row r="159" spans="1:13">
      <c r="A159" s="49" t="s">
        <v>429</v>
      </c>
      <c r="B159" s="51" t="s">
        <v>429</v>
      </c>
      <c r="C159" s="230">
        <v>306889.51592086651</v>
      </c>
      <c r="D159" s="297">
        <f t="shared" si="15"/>
        <v>4.3894515935669455E-4</v>
      </c>
      <c r="E159" s="298">
        <f t="shared" si="19"/>
        <v>311601.39654379257</v>
      </c>
      <c r="F159" s="53">
        <f t="shared" si="20"/>
        <v>4711.8806229260517</v>
      </c>
      <c r="G159" s="235" t="str">
        <f t="shared" si="16"/>
        <v>WYP</v>
      </c>
      <c r="H159" s="26"/>
      <c r="I159" s="53">
        <f t="shared" si="17"/>
        <v>-608.64983110935384</v>
      </c>
      <c r="J159" s="58">
        <f>VLOOKUP(G159,'Rebuttal Alloc. Factors'!$B$15:$H$115,7,0)</f>
        <v>0</v>
      </c>
      <c r="K159" s="287">
        <f t="shared" si="18"/>
        <v>0</v>
      </c>
      <c r="L159" s="287">
        <f t="shared" si="14"/>
        <v>0</v>
      </c>
      <c r="M159" s="26"/>
    </row>
    <row r="160" spans="1:13">
      <c r="A160" s="49" t="s">
        <v>430</v>
      </c>
      <c r="B160" s="51" t="s">
        <v>430</v>
      </c>
      <c r="C160" s="230">
        <v>92748.873679619719</v>
      </c>
      <c r="D160" s="297">
        <f t="shared" si="15"/>
        <v>1.3265904185515541E-4</v>
      </c>
      <c r="E160" s="298">
        <f t="shared" si="19"/>
        <v>94172.90936027134</v>
      </c>
      <c r="F160" s="53">
        <f t="shared" si="20"/>
        <v>1424.0356806516211</v>
      </c>
      <c r="G160" s="235" t="str">
        <f t="shared" si="16"/>
        <v>WYU</v>
      </c>
      <c r="H160" s="26"/>
      <c r="I160" s="53">
        <f t="shared" si="17"/>
        <v>-183.94758821034392</v>
      </c>
      <c r="J160" s="58">
        <f>VLOOKUP(G160,'Rebuttal Alloc. Factors'!$B$15:$H$115,7,0)</f>
        <v>0</v>
      </c>
      <c r="K160" s="287">
        <f t="shared" si="18"/>
        <v>0</v>
      </c>
      <c r="L160" s="287">
        <f t="shared" si="14"/>
        <v>0</v>
      </c>
      <c r="M160" s="26"/>
    </row>
    <row r="161" spans="1:13">
      <c r="A161" s="49" t="s">
        <v>431</v>
      </c>
      <c r="B161" s="51" t="s">
        <v>431</v>
      </c>
      <c r="C161" s="230">
        <v>15177.037464187961</v>
      </c>
      <c r="D161" s="297">
        <f t="shared" si="15"/>
        <v>2.1707770329952618E-5</v>
      </c>
      <c r="E161" s="298">
        <f t="shared" si="19"/>
        <v>15410.06070229483</v>
      </c>
      <c r="F161" s="53">
        <f t="shared" si="20"/>
        <v>233.02323810686903</v>
      </c>
      <c r="G161" s="235" t="str">
        <f t="shared" si="16"/>
        <v>CA</v>
      </c>
      <c r="H161" s="26"/>
      <c r="I161" s="53">
        <f t="shared" si="17"/>
        <v>-30.100413373848482</v>
      </c>
      <c r="J161" s="58">
        <f>VLOOKUP(G161,'Rebuttal Alloc. Factors'!$B$15:$H$115,7,0)</f>
        <v>0</v>
      </c>
      <c r="K161" s="287">
        <f t="shared" si="18"/>
        <v>0</v>
      </c>
      <c r="L161" s="287">
        <f t="shared" si="14"/>
        <v>0</v>
      </c>
      <c r="M161" s="26"/>
    </row>
    <row r="162" spans="1:13">
      <c r="A162" s="49" t="s">
        <v>432</v>
      </c>
      <c r="B162" s="51" t="s">
        <v>432</v>
      </c>
      <c r="C162" s="230">
        <v>66614.514183460851</v>
      </c>
      <c r="D162" s="297">
        <f t="shared" si="15"/>
        <v>9.5278975093003078E-5</v>
      </c>
      <c r="E162" s="298">
        <f t="shared" si="19"/>
        <v>67637.291509837873</v>
      </c>
      <c r="F162" s="53">
        <f t="shared" si="20"/>
        <v>1022.7773263770214</v>
      </c>
      <c r="G162" s="235" t="str">
        <f t="shared" si="16"/>
        <v>OR</v>
      </c>
      <c r="H162" s="26"/>
      <c r="I162" s="53">
        <f t="shared" si="17"/>
        <v>-132.11566607459434</v>
      </c>
      <c r="J162" s="58">
        <f>VLOOKUP(G162,'Rebuttal Alloc. Factors'!$B$15:$H$115,7,0)</f>
        <v>0</v>
      </c>
      <c r="K162" s="287">
        <f t="shared" si="18"/>
        <v>0</v>
      </c>
      <c r="L162" s="287">
        <f t="shared" si="14"/>
        <v>0</v>
      </c>
      <c r="M162" s="26"/>
    </row>
    <row r="163" spans="1:13">
      <c r="A163" s="49" t="s">
        <v>433</v>
      </c>
      <c r="B163" s="51" t="s">
        <v>433</v>
      </c>
      <c r="C163" s="230">
        <v>1446626.2975144712</v>
      </c>
      <c r="D163" s="297">
        <f t="shared" si="15"/>
        <v>2.0691147065962684E-3</v>
      </c>
      <c r="E163" s="298">
        <f t="shared" si="19"/>
        <v>1468837.3215679331</v>
      </c>
      <c r="F163" s="53">
        <f t="shared" si="20"/>
        <v>22211.02405346185</v>
      </c>
      <c r="G163" s="235" t="str">
        <f t="shared" si="16"/>
        <v>SNPD</v>
      </c>
      <c r="H163" s="26"/>
      <c r="I163" s="53">
        <f t="shared" si="17"/>
        <v>-2869.0743931688194</v>
      </c>
      <c r="J163" s="58">
        <f>VLOOKUP(G163,'Rebuttal Alloc. Factors'!$B$15:$H$115,7,0)</f>
        <v>0.48324018651065487</v>
      </c>
      <c r="K163" s="287">
        <f t="shared" si="18"/>
        <v>-1386.4520448678443</v>
      </c>
      <c r="L163" s="287">
        <f t="shared" si="14"/>
        <v>708414.76918343094</v>
      </c>
      <c r="M163" s="26"/>
    </row>
    <row r="164" spans="1:13">
      <c r="A164" s="49" t="s">
        <v>434</v>
      </c>
      <c r="B164" s="51" t="s">
        <v>434</v>
      </c>
      <c r="C164" s="230">
        <v>2889.9575005225543</v>
      </c>
      <c r="D164" s="297">
        <f t="shared" si="15"/>
        <v>4.1335164278731723E-6</v>
      </c>
      <c r="E164" s="298">
        <f t="shared" si="19"/>
        <v>2934.3289568329196</v>
      </c>
      <c r="F164" s="53">
        <f t="shared" si="20"/>
        <v>44.371456310365375</v>
      </c>
      <c r="G164" s="235" t="str">
        <f t="shared" si="16"/>
        <v>UT</v>
      </c>
      <c r="H164" s="26"/>
      <c r="I164" s="53">
        <f t="shared" si="17"/>
        <v>-5.7316136699170448</v>
      </c>
      <c r="J164" s="58">
        <f>VLOOKUP(G164,'Rebuttal Alloc. Factors'!$B$15:$H$115,7,0)</f>
        <v>1</v>
      </c>
      <c r="K164" s="287">
        <f t="shared" si="18"/>
        <v>-5.7316136699170448</v>
      </c>
      <c r="L164" s="287">
        <f t="shared" si="14"/>
        <v>2928.5973431630027</v>
      </c>
      <c r="M164" s="26"/>
    </row>
    <row r="165" spans="1:13">
      <c r="A165" s="49" t="s">
        <v>435</v>
      </c>
      <c r="B165" s="51" t="s">
        <v>435</v>
      </c>
      <c r="C165" s="230">
        <v>16151.042020256074</v>
      </c>
      <c r="D165" s="297">
        <f t="shared" si="15"/>
        <v>2.3100892489224125E-5</v>
      </c>
      <c r="E165" s="298">
        <f t="shared" si="19"/>
        <v>16399.019803749117</v>
      </c>
      <c r="F165" s="53">
        <f t="shared" si="20"/>
        <v>247.97778349304281</v>
      </c>
      <c r="G165" s="235" t="str">
        <f t="shared" si="16"/>
        <v>WA</v>
      </c>
      <c r="H165" s="26"/>
      <c r="I165" s="53">
        <f t="shared" si="17"/>
        <v>-32.032143451924746</v>
      </c>
      <c r="J165" s="58">
        <f>VLOOKUP(G165,'Rebuttal Alloc. Factors'!$B$15:$H$115,7,0)</f>
        <v>0</v>
      </c>
      <c r="K165" s="287">
        <f t="shared" si="18"/>
        <v>0</v>
      </c>
      <c r="L165" s="287">
        <f t="shared" si="14"/>
        <v>0</v>
      </c>
      <c r="M165" s="26"/>
    </row>
    <row r="166" spans="1:13">
      <c r="A166" s="49" t="s">
        <v>558</v>
      </c>
      <c r="B166" s="51" t="s">
        <v>558</v>
      </c>
      <c r="C166" s="230">
        <v>0</v>
      </c>
      <c r="D166" s="297">
        <f t="shared" si="15"/>
        <v>0</v>
      </c>
      <c r="E166" s="298">
        <f t="shared" si="19"/>
        <v>0</v>
      </c>
      <c r="F166" s="53">
        <f t="shared" si="20"/>
        <v>0</v>
      </c>
      <c r="G166" s="235" t="str">
        <f t="shared" si="16"/>
        <v>WYU</v>
      </c>
      <c r="H166" s="26"/>
      <c r="I166" s="53">
        <f t="shared" si="17"/>
        <v>0</v>
      </c>
      <c r="J166" s="58">
        <f>VLOOKUP(G166,'Rebuttal Alloc. Factors'!$B$15:$H$115,7,0)</f>
        <v>0</v>
      </c>
      <c r="K166" s="287">
        <f t="shared" si="18"/>
        <v>0</v>
      </c>
      <c r="L166" s="287">
        <f t="shared" si="14"/>
        <v>0</v>
      </c>
      <c r="M166" s="26"/>
    </row>
    <row r="167" spans="1:13">
      <c r="A167" s="49" t="s">
        <v>436</v>
      </c>
      <c r="B167" s="51" t="s">
        <v>436</v>
      </c>
      <c r="C167" s="230">
        <v>1985348.3370296806</v>
      </c>
      <c r="D167" s="297">
        <f t="shared" si="15"/>
        <v>2.8396507438877552E-3</v>
      </c>
      <c r="E167" s="298">
        <f t="shared" si="19"/>
        <v>2015830.7219718262</v>
      </c>
      <c r="F167" s="53">
        <f t="shared" si="20"/>
        <v>30482.384942145552</v>
      </c>
      <c r="G167" s="235" t="str">
        <f t="shared" si="16"/>
        <v>CN</v>
      </c>
      <c r="H167" s="26"/>
      <c r="I167" s="53">
        <f t="shared" si="17"/>
        <v>-3937.5145364625005</v>
      </c>
      <c r="J167" s="58">
        <f>VLOOKUP(G167,'Rebuttal Alloc. Factors'!$B$15:$H$115,7,0)</f>
        <v>0.461289372337361</v>
      </c>
      <c r="K167" s="287">
        <f t="shared" si="18"/>
        <v>-1816.3336090940218</v>
      </c>
      <c r="L167" s="287">
        <f t="shared" si="14"/>
        <v>928064.9548676589</v>
      </c>
      <c r="M167" s="26"/>
    </row>
    <row r="168" spans="1:13">
      <c r="A168" s="49" t="s">
        <v>437</v>
      </c>
      <c r="B168" s="51" t="s">
        <v>437</v>
      </c>
      <c r="C168" s="230">
        <v>-93042.943659868339</v>
      </c>
      <c r="D168" s="297">
        <f t="shared" si="15"/>
        <v>-1.3307965118732802E-4</v>
      </c>
      <c r="E168" s="298">
        <f t="shared" si="19"/>
        <v>-94471.49439421139</v>
      </c>
      <c r="F168" s="53">
        <f t="shared" si="20"/>
        <v>-1428.5507343430509</v>
      </c>
      <c r="G168" s="235" t="str">
        <f t="shared" si="16"/>
        <v>OR</v>
      </c>
      <c r="H168" s="26"/>
      <c r="I168" s="53">
        <f t="shared" si="17"/>
        <v>184.53081322953557</v>
      </c>
      <c r="J168" s="58">
        <f>VLOOKUP(G168,'Rebuttal Alloc. Factors'!$B$15:$H$115,7,0)</f>
        <v>0</v>
      </c>
      <c r="K168" s="287">
        <f t="shared" si="18"/>
        <v>0</v>
      </c>
      <c r="L168" s="287">
        <f t="shared" si="14"/>
        <v>0</v>
      </c>
      <c r="M168" s="26"/>
    </row>
    <row r="169" spans="1:13">
      <c r="A169" s="49" t="s">
        <v>438</v>
      </c>
      <c r="B169" s="51" t="s">
        <v>438</v>
      </c>
      <c r="C169" s="230">
        <v>730328.73379819398</v>
      </c>
      <c r="D169" s="297">
        <f t="shared" si="15"/>
        <v>1.0445917693795816E-3</v>
      </c>
      <c r="E169" s="298">
        <f t="shared" si="19"/>
        <v>741541.96080865071</v>
      </c>
      <c r="F169" s="53">
        <f t="shared" si="20"/>
        <v>11213.227010456729</v>
      </c>
      <c r="G169" s="235" t="str">
        <f t="shared" si="16"/>
        <v>CA</v>
      </c>
      <c r="H169" s="26"/>
      <c r="I169" s="53">
        <f t="shared" si="17"/>
        <v>-1448.4511116215519</v>
      </c>
      <c r="J169" s="58">
        <f>VLOOKUP(G169,'Rebuttal Alloc. Factors'!$B$15:$H$115,7,0)</f>
        <v>0</v>
      </c>
      <c r="K169" s="287">
        <f t="shared" si="18"/>
        <v>0</v>
      </c>
      <c r="L169" s="287">
        <f t="shared" si="14"/>
        <v>0</v>
      </c>
      <c r="M169" s="26"/>
    </row>
    <row r="170" spans="1:13">
      <c r="A170" s="49" t="s">
        <v>439</v>
      </c>
      <c r="B170" s="51" t="s">
        <v>439</v>
      </c>
      <c r="C170" s="230">
        <v>1814848.9435429047</v>
      </c>
      <c r="D170" s="297">
        <f t="shared" si="15"/>
        <v>2.5957848587345764E-3</v>
      </c>
      <c r="E170" s="298">
        <f t="shared" si="19"/>
        <v>1842713.5369127954</v>
      </c>
      <c r="F170" s="53">
        <f t="shared" si="20"/>
        <v>27864.593369890703</v>
      </c>
      <c r="G170" s="235" t="str">
        <f t="shared" si="16"/>
        <v>CN</v>
      </c>
      <c r="H170" s="26"/>
      <c r="I170" s="53">
        <f t="shared" si="17"/>
        <v>-3599.3653926620564</v>
      </c>
      <c r="J170" s="58">
        <f>VLOOKUP(G170,'Rebuttal Alloc. Factors'!$B$15:$H$115,7,0)</f>
        <v>0.461289372337361</v>
      </c>
      <c r="K170" s="287">
        <f t="shared" si="18"/>
        <v>-1660.349002793899</v>
      </c>
      <c r="L170" s="287">
        <f t="shared" si="14"/>
        <v>848363.82183726795</v>
      </c>
      <c r="M170" s="26"/>
    </row>
    <row r="171" spans="1:13">
      <c r="A171" s="49" t="s">
        <v>478</v>
      </c>
      <c r="B171" s="51" t="s">
        <v>478</v>
      </c>
      <c r="C171" s="230">
        <v>1318465.2889875155</v>
      </c>
      <c r="D171" s="297">
        <f t="shared" si="15"/>
        <v>1.8858055631008448E-3</v>
      </c>
      <c r="E171" s="298">
        <f t="shared" si="19"/>
        <v>1338708.5710968424</v>
      </c>
      <c r="F171" s="53">
        <f t="shared" si="20"/>
        <v>20243.282109326916</v>
      </c>
      <c r="G171" s="235" t="str">
        <f t="shared" si="16"/>
        <v>ID</v>
      </c>
      <c r="H171" s="26"/>
      <c r="I171" s="53">
        <f t="shared" si="17"/>
        <v>-2614.8943963035954</v>
      </c>
      <c r="J171" s="58">
        <f>VLOOKUP(G171,'Rebuttal Alloc. Factors'!$B$15:$H$115,7,0)</f>
        <v>0</v>
      </c>
      <c r="K171" s="287">
        <f t="shared" si="18"/>
        <v>0</v>
      </c>
      <c r="L171" s="287">
        <f t="shared" si="14"/>
        <v>0</v>
      </c>
      <c r="M171" s="26"/>
    </row>
    <row r="172" spans="1:13">
      <c r="A172" s="49" t="s">
        <v>440</v>
      </c>
      <c r="B172" s="51" t="s">
        <v>440</v>
      </c>
      <c r="C172" s="230">
        <v>7697229.1724113002</v>
      </c>
      <c r="D172" s="297">
        <f t="shared" si="15"/>
        <v>1.1009374092011297E-2</v>
      </c>
      <c r="E172" s="298">
        <f t="shared" si="19"/>
        <v>7815409.8957862156</v>
      </c>
      <c r="F172" s="53">
        <f t="shared" si="20"/>
        <v>118180.72337491531</v>
      </c>
      <c r="G172" s="235" t="str">
        <f t="shared" si="16"/>
        <v>OR</v>
      </c>
      <c r="H172" s="26"/>
      <c r="I172" s="53">
        <f t="shared" si="17"/>
        <v>-15265.81063461994</v>
      </c>
      <c r="J172" s="58">
        <f>VLOOKUP(G172,'Rebuttal Alloc. Factors'!$B$15:$H$115,7,0)</f>
        <v>0</v>
      </c>
      <c r="K172" s="287">
        <f t="shared" si="18"/>
        <v>0</v>
      </c>
      <c r="L172" s="287">
        <f t="shared" si="14"/>
        <v>0</v>
      </c>
      <c r="M172" s="26"/>
    </row>
    <row r="173" spans="1:13">
      <c r="A173" s="49" t="s">
        <v>441</v>
      </c>
      <c r="B173" s="51" t="s">
        <v>441</v>
      </c>
      <c r="C173" s="230">
        <v>3245087.5086165806</v>
      </c>
      <c r="D173" s="297">
        <f t="shared" si="15"/>
        <v>4.6414601336965148E-3</v>
      </c>
      <c r="E173" s="298">
        <f t="shared" si="19"/>
        <v>3294911.5141896238</v>
      </c>
      <c r="F173" s="53">
        <f t="shared" si="20"/>
        <v>49824.005573043134</v>
      </c>
      <c r="G173" s="235" t="str">
        <f t="shared" si="16"/>
        <v>UT</v>
      </c>
      <c r="H173" s="26"/>
      <c r="I173" s="53">
        <f t="shared" si="17"/>
        <v>-6435.938217465382</v>
      </c>
      <c r="J173" s="58">
        <f>VLOOKUP(G173,'Rebuttal Alloc. Factors'!$B$15:$H$115,7,0)</f>
        <v>1</v>
      </c>
      <c r="K173" s="287">
        <f t="shared" si="18"/>
        <v>-6435.938217465382</v>
      </c>
      <c r="L173" s="287">
        <f t="shared" si="14"/>
        <v>3288475.5759721585</v>
      </c>
      <c r="M173" s="26"/>
    </row>
    <row r="174" spans="1:13">
      <c r="A174" s="49" t="s">
        <v>442</v>
      </c>
      <c r="B174" s="51" t="s">
        <v>442</v>
      </c>
      <c r="C174" s="230">
        <v>687715.6410232716</v>
      </c>
      <c r="D174" s="297">
        <f t="shared" si="15"/>
        <v>9.8364211216290078E-4</v>
      </c>
      <c r="E174" s="298">
        <f t="shared" si="19"/>
        <v>698274.60063222831</v>
      </c>
      <c r="F174" s="53">
        <f t="shared" si="20"/>
        <v>10558.959608956706</v>
      </c>
      <c r="G174" s="235" t="str">
        <f t="shared" si="16"/>
        <v>WA</v>
      </c>
      <c r="H174" s="26"/>
      <c r="I174" s="53">
        <f t="shared" si="17"/>
        <v>-1363.9371403877101</v>
      </c>
      <c r="J174" s="58">
        <f>VLOOKUP(G174,'Rebuttal Alloc. Factors'!$B$15:$H$115,7,0)</f>
        <v>0</v>
      </c>
      <c r="K174" s="287">
        <f t="shared" si="18"/>
        <v>0</v>
      </c>
      <c r="L174" s="287">
        <f t="shared" si="14"/>
        <v>0</v>
      </c>
      <c r="M174" s="26"/>
    </row>
    <row r="175" spans="1:13">
      <c r="A175" s="49" t="s">
        <v>443</v>
      </c>
      <c r="B175" s="51" t="s">
        <v>443</v>
      </c>
      <c r="C175" s="230">
        <v>1120287.8851329526</v>
      </c>
      <c r="D175" s="297">
        <f t="shared" si="15"/>
        <v>1.6023517218876186E-3</v>
      </c>
      <c r="E175" s="298">
        <f t="shared" si="19"/>
        <v>1137488.4166083187</v>
      </c>
      <c r="F175" s="53">
        <f t="shared" si="20"/>
        <v>17200.531475366093</v>
      </c>
      <c r="G175" s="235" t="str">
        <f t="shared" si="16"/>
        <v>WYP</v>
      </c>
      <c r="H175" s="26"/>
      <c r="I175" s="53">
        <f t="shared" si="17"/>
        <v>-2221.8518284471133</v>
      </c>
      <c r="J175" s="58">
        <f>VLOOKUP(G175,'Rebuttal Alloc. Factors'!$B$15:$H$115,7,0)</f>
        <v>0</v>
      </c>
      <c r="K175" s="287">
        <f t="shared" si="18"/>
        <v>0</v>
      </c>
      <c r="L175" s="287">
        <f t="shared" si="14"/>
        <v>0</v>
      </c>
      <c r="M175" s="26"/>
    </row>
    <row r="176" spans="1:13">
      <c r="A176" s="49" t="s">
        <v>444</v>
      </c>
      <c r="B176" s="51" t="s">
        <v>444</v>
      </c>
      <c r="C176" s="230">
        <v>118132.01578897798</v>
      </c>
      <c r="D176" s="297">
        <f t="shared" si="15"/>
        <v>1.6896463973370553E-4</v>
      </c>
      <c r="E176" s="298">
        <f t="shared" si="19"/>
        <v>119945.77587939048</v>
      </c>
      <c r="F176" s="53">
        <f t="shared" si="20"/>
        <v>1813.7600904124993</v>
      </c>
      <c r="G176" s="235" t="str">
        <f t="shared" si="16"/>
        <v>WYU</v>
      </c>
      <c r="H176" s="26"/>
      <c r="I176" s="53">
        <f t="shared" si="17"/>
        <v>-234.28963105116023</v>
      </c>
      <c r="J176" s="58">
        <f>VLOOKUP(G176,'Rebuttal Alloc. Factors'!$B$15:$H$115,7,0)</f>
        <v>0</v>
      </c>
      <c r="K176" s="287">
        <f t="shared" si="18"/>
        <v>0</v>
      </c>
      <c r="L176" s="287">
        <f t="shared" si="14"/>
        <v>0</v>
      </c>
      <c r="M176" s="26"/>
    </row>
    <row r="177" spans="1:13">
      <c r="A177" s="49" t="s">
        <v>445</v>
      </c>
      <c r="B177" s="51" t="s">
        <v>445</v>
      </c>
      <c r="C177" s="230">
        <v>205388.80261445552</v>
      </c>
      <c r="D177" s="297">
        <f t="shared" si="15"/>
        <v>2.9376833034899037E-4</v>
      </c>
      <c r="E177" s="298">
        <f t="shared" si="19"/>
        <v>208542.27469153545</v>
      </c>
      <c r="F177" s="53">
        <f t="shared" si="20"/>
        <v>3153.4720770799322</v>
      </c>
      <c r="G177" s="235" t="str">
        <f t="shared" si="16"/>
        <v>CA</v>
      </c>
      <c r="H177" s="26"/>
      <c r="I177" s="53">
        <f t="shared" si="17"/>
        <v>-407.34483759710895</v>
      </c>
      <c r="J177" s="58">
        <f>VLOOKUP(G177,'Rebuttal Alloc. Factors'!$B$15:$H$115,7,0)</f>
        <v>0</v>
      </c>
      <c r="K177" s="287">
        <f t="shared" si="18"/>
        <v>0</v>
      </c>
      <c r="L177" s="287">
        <f t="shared" si="14"/>
        <v>0</v>
      </c>
      <c r="M177" s="26"/>
    </row>
    <row r="178" spans="1:13">
      <c r="A178" s="49" t="s">
        <v>203</v>
      </c>
      <c r="B178" s="51" t="s">
        <v>203</v>
      </c>
      <c r="C178" s="230">
        <v>31636374.2407014</v>
      </c>
      <c r="D178" s="297">
        <f t="shared" si="15"/>
        <v>4.5249617898753709E-2</v>
      </c>
      <c r="E178" s="298">
        <f t="shared" si="19"/>
        <v>32122108.718521867</v>
      </c>
      <c r="F178" s="53">
        <f t="shared" si="20"/>
        <v>485734.4778204672</v>
      </c>
      <c r="G178" s="235" t="str">
        <f t="shared" si="16"/>
        <v>CN</v>
      </c>
      <c r="H178" s="26"/>
      <c r="I178" s="53">
        <f t="shared" si="17"/>
        <v>-62743.993651058365</v>
      </c>
      <c r="J178" s="58">
        <f>VLOOKUP(G178,'Rebuttal Alloc. Factors'!$B$15:$H$115,7,0)</f>
        <v>0.461289372337361</v>
      </c>
      <c r="K178" s="287">
        <f t="shared" si="18"/>
        <v>-28943.137449236077</v>
      </c>
      <c r="L178" s="287">
        <f t="shared" si="14"/>
        <v>14788644.231470188</v>
      </c>
      <c r="M178" s="26"/>
    </row>
    <row r="179" spans="1:13">
      <c r="A179" s="49" t="s">
        <v>479</v>
      </c>
      <c r="B179" s="51" t="s">
        <v>479</v>
      </c>
      <c r="C179" s="230">
        <v>294679.88938328606</v>
      </c>
      <c r="D179" s="297">
        <f t="shared" si="15"/>
        <v>4.2148168736371214E-4</v>
      </c>
      <c r="E179" s="298">
        <f t="shared" si="19"/>
        <v>299204.30741882796</v>
      </c>
      <c r="F179" s="53">
        <f t="shared" si="20"/>
        <v>4524.4180355418939</v>
      </c>
      <c r="G179" s="235" t="str">
        <f t="shared" si="16"/>
        <v>ID</v>
      </c>
      <c r="H179" s="26"/>
      <c r="I179" s="53">
        <f t="shared" si="17"/>
        <v>-584.43464373904681</v>
      </c>
      <c r="J179" s="58">
        <f>VLOOKUP(G179,'Rebuttal Alloc. Factors'!$B$15:$H$115,7,0)</f>
        <v>0</v>
      </c>
      <c r="K179" s="287">
        <f t="shared" si="18"/>
        <v>0</v>
      </c>
      <c r="L179" s="287">
        <f t="shared" si="14"/>
        <v>0</v>
      </c>
      <c r="M179" s="26"/>
    </row>
    <row r="180" spans="1:13">
      <c r="A180" s="49" t="s">
        <v>446</v>
      </c>
      <c r="B180" s="51" t="s">
        <v>446</v>
      </c>
      <c r="C180" s="230">
        <v>1583995.1449845948</v>
      </c>
      <c r="D180" s="297">
        <f t="shared" si="15"/>
        <v>2.2655938546782346E-3</v>
      </c>
      <c r="E180" s="298">
        <f t="shared" si="19"/>
        <v>1608315.2851108098</v>
      </c>
      <c r="F180" s="53">
        <f t="shared" si="20"/>
        <v>24320.140126215061</v>
      </c>
      <c r="G180" s="235" t="str">
        <f t="shared" si="16"/>
        <v>OR</v>
      </c>
      <c r="H180" s="26"/>
      <c r="I180" s="53">
        <f t="shared" si="17"/>
        <v>-3141.5161726199508</v>
      </c>
      <c r="J180" s="58">
        <f>VLOOKUP(G180,'Rebuttal Alloc. Factors'!$B$15:$H$115,7,0)</f>
        <v>0</v>
      </c>
      <c r="K180" s="287">
        <f t="shared" si="18"/>
        <v>0</v>
      </c>
      <c r="L180" s="287">
        <f t="shared" si="14"/>
        <v>0</v>
      </c>
      <c r="M180" s="26"/>
    </row>
    <row r="181" spans="1:13">
      <c r="A181" s="49" t="s">
        <v>447</v>
      </c>
      <c r="B181" s="51" t="s">
        <v>447</v>
      </c>
      <c r="C181" s="230">
        <v>2649037.8894915152</v>
      </c>
      <c r="D181" s="297">
        <f t="shared" si="15"/>
        <v>3.7889282566583543E-3</v>
      </c>
      <c r="E181" s="298">
        <f t="shared" si="19"/>
        <v>2689710.3453863934</v>
      </c>
      <c r="F181" s="53">
        <f t="shared" si="20"/>
        <v>40672.455894878134</v>
      </c>
      <c r="G181" s="235" t="str">
        <f t="shared" si="16"/>
        <v>UT</v>
      </c>
      <c r="H181" s="26"/>
      <c r="I181" s="53">
        <f t="shared" si="17"/>
        <v>-5253.8010599783465</v>
      </c>
      <c r="J181" s="58">
        <f>VLOOKUP(G181,'Rebuttal Alloc. Factors'!$B$15:$H$115,7,0)</f>
        <v>1</v>
      </c>
      <c r="K181" s="287">
        <f t="shared" si="18"/>
        <v>-5253.8010599783465</v>
      </c>
      <c r="L181" s="287">
        <f t="shared" si="14"/>
        <v>2684456.5443264148</v>
      </c>
      <c r="M181" s="26"/>
    </row>
    <row r="182" spans="1:13">
      <c r="A182" s="49" t="s">
        <v>448</v>
      </c>
      <c r="B182" s="51" t="s">
        <v>448</v>
      </c>
      <c r="C182" s="230">
        <v>428679.45928119007</v>
      </c>
      <c r="D182" s="297">
        <f t="shared" si="15"/>
        <v>6.1314174582504689E-4</v>
      </c>
      <c r="E182" s="298">
        <f t="shared" si="19"/>
        <v>435261.26261054946</v>
      </c>
      <c r="F182" s="53">
        <f t="shared" si="20"/>
        <v>6581.8033293593908</v>
      </c>
      <c r="G182" s="235" t="str">
        <f t="shared" si="16"/>
        <v>WA</v>
      </c>
      <c r="H182" s="26"/>
      <c r="I182" s="53">
        <f t="shared" si="17"/>
        <v>-850.19418049727153</v>
      </c>
      <c r="J182" s="58">
        <f>VLOOKUP(G182,'Rebuttal Alloc. Factors'!$B$15:$H$115,7,0)</f>
        <v>0</v>
      </c>
      <c r="K182" s="287">
        <f t="shared" si="18"/>
        <v>0</v>
      </c>
      <c r="L182" s="287">
        <f t="shared" si="14"/>
        <v>0</v>
      </c>
      <c r="M182" s="26"/>
    </row>
    <row r="183" spans="1:13">
      <c r="A183" s="49" t="s">
        <v>449</v>
      </c>
      <c r="B183" s="51" t="s">
        <v>449</v>
      </c>
      <c r="C183" s="230">
        <v>392364.01810586976</v>
      </c>
      <c r="D183" s="297">
        <f t="shared" si="15"/>
        <v>5.6119964195102605E-4</v>
      </c>
      <c r="E183" s="298">
        <f t="shared" si="19"/>
        <v>398388.246103685</v>
      </c>
      <c r="F183" s="53">
        <f t="shared" si="20"/>
        <v>6024.2279978152364</v>
      </c>
      <c r="G183" s="235" t="str">
        <f t="shared" si="16"/>
        <v>WYP</v>
      </c>
      <c r="H183" s="26"/>
      <c r="I183" s="53">
        <f t="shared" si="17"/>
        <v>-778.17025660500053</v>
      </c>
      <c r="J183" s="58">
        <f>VLOOKUP(G183,'Rebuttal Alloc. Factors'!$B$15:$H$115,7,0)</f>
        <v>0</v>
      </c>
      <c r="K183" s="287">
        <f t="shared" si="18"/>
        <v>0</v>
      </c>
      <c r="L183" s="287">
        <f t="shared" si="14"/>
        <v>0</v>
      </c>
      <c r="M183" s="26"/>
    </row>
    <row r="184" spans="1:13">
      <c r="A184" s="49" t="s">
        <v>450</v>
      </c>
      <c r="B184" s="51" t="s">
        <v>450</v>
      </c>
      <c r="C184" s="230">
        <v>84762.28186367068</v>
      </c>
      <c r="D184" s="297">
        <f t="shared" si="15"/>
        <v>1.2123579135130767E-4</v>
      </c>
      <c r="E184" s="298">
        <f t="shared" si="19"/>
        <v>86063.694042154515</v>
      </c>
      <c r="F184" s="53">
        <f t="shared" si="20"/>
        <v>1301.4121784838353</v>
      </c>
      <c r="G184" s="235" t="str">
        <f t="shared" si="16"/>
        <v>WYU</v>
      </c>
      <c r="H184" s="26"/>
      <c r="I184" s="53">
        <f t="shared" si="17"/>
        <v>-168.10788855383893</v>
      </c>
      <c r="J184" s="58">
        <f>VLOOKUP(G184,'Rebuttal Alloc. Factors'!$B$15:$H$115,7,0)</f>
        <v>0</v>
      </c>
      <c r="K184" s="287">
        <f t="shared" si="18"/>
        <v>0</v>
      </c>
      <c r="L184" s="287">
        <f t="shared" si="14"/>
        <v>0</v>
      </c>
      <c r="M184" s="26"/>
    </row>
    <row r="185" spans="1:13">
      <c r="A185" s="49" t="s">
        <v>451</v>
      </c>
      <c r="B185" s="51" t="s">
        <v>451</v>
      </c>
      <c r="C185" s="230">
        <v>90456.957928447489</v>
      </c>
      <c r="D185" s="297">
        <f t="shared" si="15"/>
        <v>1.29380906655223E-4</v>
      </c>
      <c r="E185" s="298">
        <f t="shared" si="19"/>
        <v>91845.804288978732</v>
      </c>
      <c r="F185" s="53">
        <f t="shared" si="20"/>
        <v>1388.8463605312427</v>
      </c>
      <c r="G185" s="235" t="str">
        <f t="shared" si="16"/>
        <v>CN</v>
      </c>
      <c r="H185" s="26"/>
      <c r="I185" s="53">
        <f t="shared" si="17"/>
        <v>-179.40206266287771</v>
      </c>
      <c r="J185" s="58">
        <f>VLOOKUP(G185,'Rebuttal Alloc. Factors'!$B$15:$H$115,7,0)</f>
        <v>0.461289372337361</v>
      </c>
      <c r="K185" s="287">
        <f t="shared" si="18"/>
        <v>-82.756264881786763</v>
      </c>
      <c r="L185" s="287">
        <f t="shared" si="14"/>
        <v>42284.737147401313</v>
      </c>
      <c r="M185" s="26"/>
    </row>
    <row r="186" spans="1:13">
      <c r="A186" s="49" t="s">
        <v>559</v>
      </c>
      <c r="B186" s="51" t="s">
        <v>559</v>
      </c>
      <c r="C186" s="230">
        <v>127.82672041518052</v>
      </c>
      <c r="D186" s="297">
        <f t="shared" si="15"/>
        <v>1.8283101002757327E-7</v>
      </c>
      <c r="E186" s="298">
        <f t="shared" si="19"/>
        <v>129.78932980966951</v>
      </c>
      <c r="F186" s="53">
        <f t="shared" si="20"/>
        <v>1.9626093944889931</v>
      </c>
      <c r="G186" s="235" t="str">
        <f t="shared" si="16"/>
        <v>OR</v>
      </c>
      <c r="H186" s="26"/>
      <c r="I186" s="53">
        <f t="shared" si="17"/>
        <v>-0.25351700776908881</v>
      </c>
      <c r="J186" s="58">
        <f>VLOOKUP(G186,'Rebuttal Alloc. Factors'!$B$15:$H$115,7,0)</f>
        <v>0</v>
      </c>
      <c r="K186" s="287">
        <f t="shared" si="18"/>
        <v>0</v>
      </c>
      <c r="L186" s="287">
        <f t="shared" si="14"/>
        <v>0</v>
      </c>
      <c r="M186" s="26"/>
    </row>
    <row r="187" spans="1:13">
      <c r="A187" s="49" t="s">
        <v>452</v>
      </c>
      <c r="B187" s="51" t="s">
        <v>452</v>
      </c>
      <c r="C187" s="230">
        <v>296537.72139935824</v>
      </c>
      <c r="D187" s="297">
        <f t="shared" si="15"/>
        <v>4.2413895106301378E-4</v>
      </c>
      <c r="E187" s="298">
        <f t="shared" si="19"/>
        <v>301090.6639762189</v>
      </c>
      <c r="F187" s="53">
        <f t="shared" si="20"/>
        <v>4552.9425768606598</v>
      </c>
      <c r="G187" s="235" t="str">
        <f t="shared" si="16"/>
        <v>CN</v>
      </c>
      <c r="H187" s="26"/>
      <c r="I187" s="53">
        <f t="shared" si="17"/>
        <v>-588.11925687879136</v>
      </c>
      <c r="J187" s="58">
        <f>VLOOKUP(G187,'Rebuttal Alloc. Factors'!$B$15:$H$115,7,0)</f>
        <v>0.461289372337361</v>
      </c>
      <c r="K187" s="287">
        <f t="shared" si="18"/>
        <v>-271.29316286513284</v>
      </c>
      <c r="L187" s="287">
        <f t="shared" si="14"/>
        <v>138618.63023936417</v>
      </c>
      <c r="M187" s="26"/>
    </row>
    <row r="188" spans="1:13">
      <c r="A188" s="49" t="s">
        <v>560</v>
      </c>
      <c r="B188" s="51" t="s">
        <v>560</v>
      </c>
      <c r="C188" s="230">
        <v>0</v>
      </c>
      <c r="D188" s="297">
        <f t="shared" si="15"/>
        <v>0</v>
      </c>
      <c r="E188" s="298">
        <f t="shared" si="19"/>
        <v>0</v>
      </c>
      <c r="F188" s="53">
        <f t="shared" si="20"/>
        <v>0</v>
      </c>
      <c r="G188" s="235" t="str">
        <f t="shared" si="16"/>
        <v>OR</v>
      </c>
      <c r="H188" s="26"/>
      <c r="I188" s="53">
        <f t="shared" si="17"/>
        <v>0</v>
      </c>
      <c r="J188" s="58">
        <f>VLOOKUP(G188,'Rebuttal Alloc. Factors'!$B$15:$H$115,7,0)</f>
        <v>0</v>
      </c>
      <c r="K188" s="287">
        <f t="shared" si="18"/>
        <v>0</v>
      </c>
      <c r="L188" s="287">
        <f t="shared" si="14"/>
        <v>0</v>
      </c>
      <c r="M188" s="26"/>
    </row>
    <row r="189" spans="1:13">
      <c r="A189" s="49" t="s">
        <v>453</v>
      </c>
      <c r="B189" s="51" t="s">
        <v>453</v>
      </c>
      <c r="C189" s="230">
        <v>50314.161862173554</v>
      </c>
      <c r="D189" s="297">
        <f t="shared" si="15"/>
        <v>7.1964523552460152E-5</v>
      </c>
      <c r="E189" s="298">
        <f t="shared" si="19"/>
        <v>51086.668943837009</v>
      </c>
      <c r="F189" s="53">
        <f t="shared" si="20"/>
        <v>772.5070816634543</v>
      </c>
      <c r="G189" s="235" t="str">
        <f t="shared" si="16"/>
        <v>CA</v>
      </c>
      <c r="H189" s="26"/>
      <c r="I189" s="53">
        <f t="shared" si="17"/>
        <v>-99.787397519689634</v>
      </c>
      <c r="J189" s="58">
        <f>VLOOKUP(G189,'Rebuttal Alloc. Factors'!$B$15:$H$115,7,0)</f>
        <v>0</v>
      </c>
      <c r="K189" s="287">
        <f t="shared" si="18"/>
        <v>0</v>
      </c>
      <c r="L189" s="287">
        <f t="shared" si="14"/>
        <v>0</v>
      </c>
      <c r="M189" s="26"/>
    </row>
    <row r="190" spans="1:13">
      <c r="A190" s="49" t="s">
        <v>204</v>
      </c>
      <c r="B190" s="51" t="s">
        <v>204</v>
      </c>
      <c r="C190" s="230">
        <v>1419338.3656231677</v>
      </c>
      <c r="D190" s="297">
        <f t="shared" si="15"/>
        <v>2.0300846811599112E-3</v>
      </c>
      <c r="E190" s="298">
        <f t="shared" si="19"/>
        <v>1441130.4197514679</v>
      </c>
      <c r="F190" s="53">
        <f t="shared" si="20"/>
        <v>21792.054128300166</v>
      </c>
      <c r="G190" s="235" t="str">
        <f t="shared" si="16"/>
        <v>CN</v>
      </c>
      <c r="H190" s="26"/>
      <c r="I190" s="53">
        <f t="shared" si="17"/>
        <v>-2814.9546064855617</v>
      </c>
      <c r="J190" s="58">
        <f>VLOOKUP(G190,'Rebuttal Alloc. Factors'!$B$15:$H$115,7,0)</f>
        <v>0.461289372337361</v>
      </c>
      <c r="K190" s="287">
        <f t="shared" si="18"/>
        <v>-1298.5086435838878</v>
      </c>
      <c r="L190" s="287">
        <f t="shared" si="14"/>
        <v>663479.63813984836</v>
      </c>
      <c r="M190" s="26"/>
    </row>
    <row r="191" spans="1:13">
      <c r="A191" s="49" t="s">
        <v>477</v>
      </c>
      <c r="B191" s="51" t="s">
        <v>477</v>
      </c>
      <c r="C191" s="230">
        <v>461980.20045599865</v>
      </c>
      <c r="D191" s="297">
        <f t="shared" si="15"/>
        <v>6.6077191363254396E-4</v>
      </c>
      <c r="E191" s="298">
        <f t="shared" si="19"/>
        <v>469073.29240530269</v>
      </c>
      <c r="F191" s="53">
        <f t="shared" si="20"/>
        <v>7093.0919493040419</v>
      </c>
      <c r="G191" s="235" t="str">
        <f t="shared" si="16"/>
        <v>ID</v>
      </c>
      <c r="H191" s="26"/>
      <c r="I191" s="53">
        <f t="shared" si="17"/>
        <v>-916.23909060456219</v>
      </c>
      <c r="J191" s="58">
        <f>VLOOKUP(G191,'Rebuttal Alloc. Factors'!$B$15:$H$115,7,0)</f>
        <v>0</v>
      </c>
      <c r="K191" s="287">
        <f t="shared" si="18"/>
        <v>0</v>
      </c>
      <c r="L191" s="287">
        <f t="shared" si="14"/>
        <v>0</v>
      </c>
      <c r="M191" s="26"/>
    </row>
    <row r="192" spans="1:13">
      <c r="A192" s="49" t="s">
        <v>454</v>
      </c>
      <c r="B192" s="51" t="s">
        <v>454</v>
      </c>
      <c r="C192" s="230">
        <v>1810067.1625597486</v>
      </c>
      <c r="D192" s="297">
        <f t="shared" si="15"/>
        <v>2.5889454604926324E-3</v>
      </c>
      <c r="E192" s="298">
        <f t="shared" si="19"/>
        <v>1837858.3380382201</v>
      </c>
      <c r="F192" s="53">
        <f t="shared" si="20"/>
        <v>27791.175478471443</v>
      </c>
      <c r="G192" s="235" t="str">
        <f t="shared" si="16"/>
        <v>OR</v>
      </c>
      <c r="H192" s="26"/>
      <c r="I192" s="53">
        <f t="shared" si="17"/>
        <v>-3589.88175103596</v>
      </c>
      <c r="J192" s="58">
        <f>VLOOKUP(G192,'Rebuttal Alloc. Factors'!$B$15:$H$115,7,0)</f>
        <v>0</v>
      </c>
      <c r="K192" s="287">
        <f t="shared" si="18"/>
        <v>0</v>
      </c>
      <c r="L192" s="287">
        <f t="shared" si="14"/>
        <v>0</v>
      </c>
      <c r="M192" s="26"/>
    </row>
    <row r="193" spans="1:13">
      <c r="A193" s="49" t="s">
        <v>205</v>
      </c>
      <c r="B193" s="51" t="s">
        <v>205</v>
      </c>
      <c r="C193" s="230">
        <v>56179.195894836448</v>
      </c>
      <c r="D193" s="297">
        <f t="shared" si="15"/>
        <v>8.0353302459992092E-5</v>
      </c>
      <c r="E193" s="298">
        <f t="shared" si="19"/>
        <v>57041.752778717433</v>
      </c>
      <c r="F193" s="53">
        <f t="shared" si="20"/>
        <v>862.55688388098497</v>
      </c>
      <c r="G193" s="235" t="str">
        <f t="shared" si="16"/>
        <v>OTHER</v>
      </c>
      <c r="H193" s="26"/>
      <c r="I193" s="53">
        <f t="shared" si="17"/>
        <v>-111.41944028504551</v>
      </c>
      <c r="J193" s="58">
        <f>VLOOKUP(G193,'Rebuttal Alloc. Factors'!$B$15:$H$115,7,0)</f>
        <v>0</v>
      </c>
      <c r="K193" s="287">
        <f t="shared" si="18"/>
        <v>0</v>
      </c>
      <c r="L193" s="287">
        <f t="shared" si="14"/>
        <v>0</v>
      </c>
      <c r="M193" s="26"/>
    </row>
    <row r="194" spans="1:13">
      <c r="A194" s="49" t="s">
        <v>455</v>
      </c>
      <c r="B194" s="51" t="s">
        <v>455</v>
      </c>
      <c r="C194" s="230">
        <v>2605043.7547976864</v>
      </c>
      <c r="D194" s="297">
        <f t="shared" si="15"/>
        <v>3.7260032903036152E-3</v>
      </c>
      <c r="E194" s="298">
        <f t="shared" si="19"/>
        <v>2645040.7392279748</v>
      </c>
      <c r="F194" s="53">
        <f t="shared" si="20"/>
        <v>39996.98443028843</v>
      </c>
      <c r="G194" s="235" t="str">
        <f t="shared" si="16"/>
        <v>UT</v>
      </c>
      <c r="H194" s="26"/>
      <c r="I194" s="53">
        <f t="shared" si="17"/>
        <v>-5166.5480869634393</v>
      </c>
      <c r="J194" s="58">
        <f>VLOOKUP(G194,'Rebuttal Alloc. Factors'!$B$15:$H$115,7,0)</f>
        <v>1</v>
      </c>
      <c r="K194" s="287">
        <f t="shared" si="18"/>
        <v>-5166.5480869634393</v>
      </c>
      <c r="L194" s="287">
        <f t="shared" si="14"/>
        <v>2639874.1911410112</v>
      </c>
      <c r="M194" s="26"/>
    </row>
    <row r="195" spans="1:13">
      <c r="A195" s="49" t="s">
        <v>456</v>
      </c>
      <c r="B195" s="51" t="s">
        <v>456</v>
      </c>
      <c r="C195" s="230">
        <v>574581.9194305127</v>
      </c>
      <c r="D195" s="297">
        <f t="shared" si="15"/>
        <v>8.2182655028507337E-4</v>
      </c>
      <c r="E195" s="298">
        <f t="shared" si="19"/>
        <v>583403.86111309007</v>
      </c>
      <c r="F195" s="53">
        <f t="shared" si="20"/>
        <v>8821.941682577366</v>
      </c>
      <c r="G195" s="235" t="str">
        <f t="shared" si="16"/>
        <v>WA</v>
      </c>
      <c r="H195" s="26"/>
      <c r="I195" s="53">
        <f t="shared" si="17"/>
        <v>-1139.5605586932054</v>
      </c>
      <c r="J195" s="58">
        <f>VLOOKUP(G195,'Rebuttal Alloc. Factors'!$B$15:$H$115,7,0)</f>
        <v>0</v>
      </c>
      <c r="K195" s="287">
        <f t="shared" si="18"/>
        <v>0</v>
      </c>
      <c r="L195" s="287">
        <f t="shared" si="14"/>
        <v>0</v>
      </c>
      <c r="M195" s="26"/>
    </row>
    <row r="196" spans="1:13">
      <c r="A196" s="49" t="s">
        <v>457</v>
      </c>
      <c r="B196" s="51" t="s">
        <v>457</v>
      </c>
      <c r="C196" s="230">
        <v>1092768.6350823266</v>
      </c>
      <c r="D196" s="297">
        <f t="shared" si="15"/>
        <v>1.5629908412703624E-3</v>
      </c>
      <c r="E196" s="298">
        <f t="shared" si="19"/>
        <v>1109546.6450496446</v>
      </c>
      <c r="F196" s="53">
        <f t="shared" si="20"/>
        <v>16778.009967318038</v>
      </c>
      <c r="G196" s="235" t="str">
        <f t="shared" si="16"/>
        <v>WYP</v>
      </c>
      <c r="H196" s="26"/>
      <c r="I196" s="53">
        <f t="shared" si="17"/>
        <v>-2167.2732715833836</v>
      </c>
      <c r="J196" s="58">
        <f>VLOOKUP(G196,'Rebuttal Alloc. Factors'!$B$15:$H$115,7,0)</f>
        <v>0</v>
      </c>
      <c r="K196" s="287">
        <f t="shared" si="18"/>
        <v>0</v>
      </c>
      <c r="L196" s="287">
        <f t="shared" si="14"/>
        <v>0</v>
      </c>
      <c r="M196" s="26"/>
    </row>
    <row r="197" spans="1:13">
      <c r="A197" s="49" t="s">
        <v>458</v>
      </c>
      <c r="B197" s="51" t="s">
        <v>458</v>
      </c>
      <c r="C197" s="230">
        <v>656031.68121630745</v>
      </c>
      <c r="D197" s="297">
        <f t="shared" si="15"/>
        <v>9.38324432460525E-4</v>
      </c>
      <c r="E197" s="298">
        <f t="shared" si="19"/>
        <v>666104.17573432089</v>
      </c>
      <c r="F197" s="53">
        <f t="shared" si="20"/>
        <v>10072.494518013438</v>
      </c>
      <c r="G197" s="235" t="str">
        <f t="shared" si="16"/>
        <v>CN</v>
      </c>
      <c r="H197" s="26"/>
      <c r="I197" s="53">
        <f t="shared" si="17"/>
        <v>-1301.0987709259234</v>
      </c>
      <c r="J197" s="58">
        <f>VLOOKUP(G197,'Rebuttal Alloc. Factors'!$B$15:$H$115,7,0)</f>
        <v>0.461289372337361</v>
      </c>
      <c r="K197" s="287">
        <f t="shared" si="18"/>
        <v>-600.18303538933105</v>
      </c>
      <c r="L197" s="287">
        <f t="shared" si="14"/>
        <v>306666.59410039079</v>
      </c>
      <c r="M197" s="26"/>
    </row>
    <row r="198" spans="1:13">
      <c r="A198" s="49" t="s">
        <v>561</v>
      </c>
      <c r="B198" s="51" t="s">
        <v>561</v>
      </c>
      <c r="C198" s="230">
        <v>62.368127613315202</v>
      </c>
      <c r="D198" s="297">
        <f t="shared" si="15"/>
        <v>8.9205353372398797E-8</v>
      </c>
      <c r="E198" s="298">
        <f t="shared" si="19"/>
        <v>63.32570731787942</v>
      </c>
      <c r="F198" s="53">
        <f t="shared" si="20"/>
        <v>0.95757970456421759</v>
      </c>
      <c r="G198" s="235" t="str">
        <f t="shared" si="16"/>
        <v>UT</v>
      </c>
      <c r="H198" s="26"/>
      <c r="I198" s="53">
        <f t="shared" si="17"/>
        <v>-0.12369386495509757</v>
      </c>
      <c r="J198" s="58">
        <f>VLOOKUP(G198,'Rebuttal Alloc. Factors'!$B$15:$H$115,7,0)</f>
        <v>1</v>
      </c>
      <c r="K198" s="287">
        <f t="shared" si="18"/>
        <v>-0.12369386495509757</v>
      </c>
      <c r="L198" s="287">
        <f t="shared" si="14"/>
        <v>63.202013452924319</v>
      </c>
      <c r="M198" s="26"/>
    </row>
    <row r="199" spans="1:13">
      <c r="A199" s="49" t="s">
        <v>562</v>
      </c>
      <c r="B199" s="51" t="s">
        <v>562</v>
      </c>
      <c r="C199" s="230">
        <v>0</v>
      </c>
      <c r="D199" s="297">
        <f t="shared" si="15"/>
        <v>0</v>
      </c>
      <c r="E199" s="298">
        <f t="shared" si="19"/>
        <v>0</v>
      </c>
      <c r="F199" s="53">
        <f t="shared" si="20"/>
        <v>0</v>
      </c>
      <c r="G199" s="235" t="str">
        <f t="shared" si="16"/>
        <v>WA</v>
      </c>
      <c r="H199" s="26"/>
      <c r="I199" s="53">
        <f t="shared" si="17"/>
        <v>0</v>
      </c>
      <c r="J199" s="58">
        <f>VLOOKUP(G199,'Rebuttal Alloc. Factors'!$B$15:$H$115,7,0)</f>
        <v>0</v>
      </c>
      <c r="K199" s="287">
        <f t="shared" si="18"/>
        <v>0</v>
      </c>
      <c r="L199" s="287">
        <f t="shared" si="14"/>
        <v>0</v>
      </c>
      <c r="M199" s="26"/>
    </row>
    <row r="200" spans="1:13">
      <c r="A200" s="49" t="s">
        <v>459</v>
      </c>
      <c r="B200" s="51" t="s">
        <v>459</v>
      </c>
      <c r="C200" s="230">
        <v>979.39805284922568</v>
      </c>
      <c r="D200" s="297">
        <f t="shared" si="15"/>
        <v>1.4008364967814436E-6</v>
      </c>
      <c r="E200" s="298">
        <f t="shared" si="19"/>
        <v>994.43540820984902</v>
      </c>
      <c r="F200" s="53">
        <f t="shared" si="20"/>
        <v>15.037355360623337</v>
      </c>
      <c r="G200" s="235" t="str">
        <f t="shared" si="16"/>
        <v>CN</v>
      </c>
      <c r="H200" s="26"/>
      <c r="I200" s="53">
        <f t="shared" si="17"/>
        <v>-1.9424269273806742</v>
      </c>
      <c r="J200" s="58">
        <f>VLOOKUP(G200,'Rebuttal Alloc. Factors'!$B$15:$H$115,7,0)</f>
        <v>0.461289372337361</v>
      </c>
      <c r="K200" s="287">
        <f t="shared" si="18"/>
        <v>-0.89602089814261987</v>
      </c>
      <c r="L200" s="287">
        <f t="shared" ref="L200:L221" si="21">(E200+I200)*J200</f>
        <v>457.82646438502599</v>
      </c>
      <c r="M200" s="26"/>
    </row>
    <row r="201" spans="1:13">
      <c r="A201" s="49" t="s">
        <v>460</v>
      </c>
      <c r="B201" s="51" t="s">
        <v>460</v>
      </c>
      <c r="C201" s="230">
        <v>3.637978807091713E-11</v>
      </c>
      <c r="D201" s="297">
        <f t="shared" ref="D201:D221" si="22">C201/$C$227</f>
        <v>5.2034139466234286E-20</v>
      </c>
      <c r="E201" s="298">
        <f t="shared" si="19"/>
        <v>3.6938351363518209E-11</v>
      </c>
      <c r="F201" s="53">
        <f t="shared" si="20"/>
        <v>5.5856329260107973E-13</v>
      </c>
      <c r="G201" s="235" t="str">
        <f t="shared" ref="G201:G221" si="23">MID(B201,4,5)</f>
        <v>CA</v>
      </c>
      <c r="H201" s="26"/>
      <c r="I201" s="53">
        <f t="shared" ref="I201:I221" si="24">$I$223*(D201/$D$223)</f>
        <v>-7.2151542221036315E-14</v>
      </c>
      <c r="J201" s="58">
        <f>VLOOKUP(G201,'Rebuttal Alloc. Factors'!$B$15:$H$115,7,0)</f>
        <v>0</v>
      </c>
      <c r="K201" s="287">
        <f t="shared" ref="K201:K221" si="25">+J201*I201</f>
        <v>0</v>
      </c>
      <c r="L201" s="287">
        <f t="shared" si="21"/>
        <v>0</v>
      </c>
      <c r="M201" s="26"/>
    </row>
    <row r="202" spans="1:13">
      <c r="A202" s="49" t="s">
        <v>461</v>
      </c>
      <c r="B202" s="51" t="s">
        <v>461</v>
      </c>
      <c r="C202" s="230">
        <v>0.56999999994877726</v>
      </c>
      <c r="D202" s="297">
        <f t="shared" si="22"/>
        <v>8.1527301465504388E-10</v>
      </c>
      <c r="E202" s="298">
        <f t="shared" ref="E202:E221" si="26">$E$227*D202</f>
        <v>0.57875159234764906</v>
      </c>
      <c r="F202" s="53">
        <f t="shared" ref="F202:F221" si="27">E202-C202</f>
        <v>8.7515923988717992E-3</v>
      </c>
      <c r="G202" s="235" t="str">
        <f t="shared" si="23"/>
        <v>OR</v>
      </c>
      <c r="H202" s="26"/>
      <c r="I202" s="53">
        <f t="shared" si="24"/>
        <v>-1.1304732996829168E-3</v>
      </c>
      <c r="J202" s="58">
        <f>VLOOKUP(G202,'Rebuttal Alloc. Factors'!$B$15:$H$115,7,0)</f>
        <v>0</v>
      </c>
      <c r="K202" s="287">
        <f t="shared" si="25"/>
        <v>0</v>
      </c>
      <c r="L202" s="287">
        <f t="shared" si="21"/>
        <v>0</v>
      </c>
      <c r="M202" s="26"/>
    </row>
    <row r="203" spans="1:13">
      <c r="A203" s="49" t="s">
        <v>206</v>
      </c>
      <c r="B203" s="51" t="s">
        <v>206</v>
      </c>
      <c r="C203" s="230">
        <v>77330786.868211582</v>
      </c>
      <c r="D203" s="297">
        <f t="shared" si="22"/>
        <v>0.11060649779185808</v>
      </c>
      <c r="E203" s="298">
        <f t="shared" si="26"/>
        <v>78518098.318414092</v>
      </c>
      <c r="F203" s="53">
        <f t="shared" si="27"/>
        <v>1187311.4502025098</v>
      </c>
      <c r="G203" s="235" t="str">
        <f t="shared" si="23"/>
        <v>SO</v>
      </c>
      <c r="H203" s="26"/>
      <c r="I203" s="53">
        <f t="shared" si="24"/>
        <v>-153369.10492252544</v>
      </c>
      <c r="J203" s="58">
        <f>VLOOKUP(G203,'Rebuttal Alloc. Factors'!$B$15:$H$115,7,0)</f>
        <v>0.42474154366522493</v>
      </c>
      <c r="K203" s="287">
        <f t="shared" si="25"/>
        <v>-65142.230375347302</v>
      </c>
      <c r="L203" s="287">
        <f t="shared" si="21"/>
        <v>33284756.055045757</v>
      </c>
      <c r="M203" s="26"/>
    </row>
    <row r="204" spans="1:13">
      <c r="A204" s="49" t="s">
        <v>462</v>
      </c>
      <c r="B204" s="51" t="s">
        <v>462</v>
      </c>
      <c r="C204" s="230">
        <v>-5.8207660913467407E-11</v>
      </c>
      <c r="D204" s="297">
        <f t="shared" si="22"/>
        <v>-8.3254623145974855E-20</v>
      </c>
      <c r="E204" s="298">
        <f t="shared" si="26"/>
        <v>-5.9101362181629132E-11</v>
      </c>
      <c r="F204" s="53">
        <f t="shared" si="27"/>
        <v>-8.9370126816172499E-13</v>
      </c>
      <c r="G204" s="235" t="str">
        <f t="shared" si="23"/>
        <v>UT</v>
      </c>
      <c r="H204" s="26"/>
      <c r="I204" s="53">
        <f t="shared" si="24"/>
        <v>1.1544246755365813E-13</v>
      </c>
      <c r="J204" s="58">
        <f>VLOOKUP(G204,'Rebuttal Alloc. Factors'!$B$15:$H$115,7,0)</f>
        <v>1</v>
      </c>
      <c r="K204" s="287">
        <f t="shared" si="25"/>
        <v>1.1544246755365813E-13</v>
      </c>
      <c r="L204" s="287">
        <f t="shared" si="21"/>
        <v>-5.8985919714075475E-11</v>
      </c>
      <c r="M204" s="26"/>
    </row>
    <row r="205" spans="1:13">
      <c r="A205" s="49" t="s">
        <v>463</v>
      </c>
      <c r="B205" s="51" t="s">
        <v>463</v>
      </c>
      <c r="C205" s="230">
        <v>0.45000000001164153</v>
      </c>
      <c r="D205" s="297">
        <f t="shared" si="22"/>
        <v>6.4363659059163087E-10</v>
      </c>
      <c r="E205" s="298">
        <f t="shared" si="26"/>
        <v>0.45690915190628728</v>
      </c>
      <c r="F205" s="53">
        <f t="shared" si="27"/>
        <v>6.9091518946457486E-3</v>
      </c>
      <c r="G205" s="235" t="str">
        <f t="shared" si="23"/>
        <v>WA</v>
      </c>
      <c r="H205" s="26"/>
      <c r="I205" s="53">
        <f t="shared" si="24"/>
        <v>-8.9247892090559336E-4</v>
      </c>
      <c r="J205" s="58">
        <f>VLOOKUP(G205,'Rebuttal Alloc. Factors'!$B$15:$H$115,7,0)</f>
        <v>0</v>
      </c>
      <c r="K205" s="287">
        <f t="shared" si="25"/>
        <v>0</v>
      </c>
      <c r="L205" s="287">
        <f t="shared" si="21"/>
        <v>0</v>
      </c>
      <c r="M205" s="26"/>
    </row>
    <row r="206" spans="1:13">
      <c r="A206" s="49" t="s">
        <v>464</v>
      </c>
      <c r="B206" s="51" t="s">
        <v>464</v>
      </c>
      <c r="C206" s="230">
        <v>-275430.72463149892</v>
      </c>
      <c r="D206" s="297">
        <f t="shared" si="22"/>
        <v>-3.9394953898092027E-4</v>
      </c>
      <c r="E206" s="298">
        <f t="shared" si="26"/>
        <v>-279659.5973267926</v>
      </c>
      <c r="F206" s="53">
        <f t="shared" si="27"/>
        <v>-4228.872695293685</v>
      </c>
      <c r="G206" s="235" t="str">
        <f t="shared" si="23"/>
        <v>SO</v>
      </c>
      <c r="H206" s="26"/>
      <c r="I206" s="53">
        <f t="shared" si="24"/>
        <v>546.25803532668124</v>
      </c>
      <c r="J206" s="58">
        <f>VLOOKUP(G206,'Rebuttal Alloc. Factors'!$B$15:$H$115,7,0)</f>
        <v>0.42474154366522493</v>
      </c>
      <c r="K206" s="287">
        <f t="shared" si="25"/>
        <v>232.01848116418756</v>
      </c>
      <c r="L206" s="287">
        <f t="shared" si="21"/>
        <v>-118551.03058821292</v>
      </c>
      <c r="M206" s="26"/>
    </row>
    <row r="207" spans="1:13">
      <c r="A207" s="49" t="s">
        <v>465</v>
      </c>
      <c r="B207" s="51" t="s">
        <v>465</v>
      </c>
      <c r="C207" s="230">
        <v>22290191.252337992</v>
      </c>
      <c r="D207" s="297">
        <f t="shared" si="22"/>
        <v>3.1881739335375706E-2</v>
      </c>
      <c r="E207" s="298">
        <f t="shared" si="26"/>
        <v>22632427.512602709</v>
      </c>
      <c r="F207" s="53">
        <f t="shared" si="27"/>
        <v>342236.26026471704</v>
      </c>
      <c r="G207" s="235" t="str">
        <f t="shared" si="23"/>
        <v>SO</v>
      </c>
      <c r="H207" s="26"/>
      <c r="I207" s="53">
        <f t="shared" si="24"/>
        <v>-44207.835189225028</v>
      </c>
      <c r="J207" s="58">
        <f>VLOOKUP(G207,'Rebuttal Alloc. Factors'!$B$15:$H$115,7,0)</f>
        <v>0.42474154366522493</v>
      </c>
      <c r="K207" s="287">
        <f t="shared" si="25"/>
        <v>-18776.904160369289</v>
      </c>
      <c r="L207" s="287">
        <f t="shared" si="21"/>
        <v>9594155.2944338135</v>
      </c>
      <c r="M207" s="26"/>
    </row>
    <row r="208" spans="1:13">
      <c r="A208" s="49" t="s">
        <v>466</v>
      </c>
      <c r="B208" s="51" t="s">
        <v>466</v>
      </c>
      <c r="C208" s="230">
        <v>67690.933178376057</v>
      </c>
      <c r="D208" s="297">
        <f t="shared" si="22"/>
        <v>9.681858098615279E-5</v>
      </c>
      <c r="E208" s="298">
        <f t="shared" si="26"/>
        <v>68730.237487726321</v>
      </c>
      <c r="F208" s="53">
        <f t="shared" si="27"/>
        <v>1039.3043093502638</v>
      </c>
      <c r="G208" s="235" t="str">
        <f t="shared" si="23"/>
        <v>CA</v>
      </c>
      <c r="H208" s="26"/>
      <c r="I208" s="53">
        <f t="shared" si="24"/>
        <v>-134.25051332570402</v>
      </c>
      <c r="J208" s="58">
        <f>VLOOKUP(G208,'Rebuttal Alloc. Factors'!$B$15:$H$115,7,0)</f>
        <v>0</v>
      </c>
      <c r="K208" s="287">
        <f t="shared" si="25"/>
        <v>0</v>
      </c>
      <c r="L208" s="287">
        <f t="shared" si="21"/>
        <v>0</v>
      </c>
      <c r="M208" s="26"/>
    </row>
    <row r="209" spans="1:13">
      <c r="A209" s="49" t="s">
        <v>476</v>
      </c>
      <c r="B209" s="51" t="s">
        <v>476</v>
      </c>
      <c r="C209" s="230">
        <v>180637.19071610653</v>
      </c>
      <c r="D209" s="297">
        <f t="shared" si="22"/>
        <v>2.5836601236346052E-4</v>
      </c>
      <c r="E209" s="298">
        <f t="shared" si="26"/>
        <v>183410.63469043406</v>
      </c>
      <c r="F209" s="53">
        <f t="shared" si="27"/>
        <v>2773.4439743275288</v>
      </c>
      <c r="G209" s="235" t="str">
        <f t="shared" si="23"/>
        <v>ID</v>
      </c>
      <c r="H209" s="26"/>
      <c r="I209" s="53">
        <f t="shared" si="24"/>
        <v>-358.25530009235109</v>
      </c>
      <c r="J209" s="58">
        <f>VLOOKUP(G209,'Rebuttal Alloc. Factors'!$B$15:$H$115,7,0)</f>
        <v>0</v>
      </c>
      <c r="K209" s="287">
        <f t="shared" si="25"/>
        <v>0</v>
      </c>
      <c r="L209" s="287">
        <f t="shared" si="21"/>
        <v>0</v>
      </c>
      <c r="M209" s="26"/>
    </row>
    <row r="210" spans="1:13">
      <c r="A210" s="49" t="s">
        <v>467</v>
      </c>
      <c r="B210" s="51" t="s">
        <v>467</v>
      </c>
      <c r="C210" s="230">
        <v>832634.96844422584</v>
      </c>
      <c r="D210" s="297">
        <f t="shared" si="22"/>
        <v>1.1909207384065501E-3</v>
      </c>
      <c r="E210" s="298">
        <f t="shared" si="26"/>
        <v>845418.97171006119</v>
      </c>
      <c r="F210" s="53">
        <f t="shared" si="27"/>
        <v>12784.003265835345</v>
      </c>
      <c r="G210" s="235" t="str">
        <f t="shared" si="23"/>
        <v>OR</v>
      </c>
      <c r="H210" s="26"/>
      <c r="I210" s="53">
        <f t="shared" si="24"/>
        <v>-1651.3536847247583</v>
      </c>
      <c r="J210" s="58">
        <f>VLOOKUP(G210,'Rebuttal Alloc. Factors'!$B$15:$H$115,7,0)</f>
        <v>0</v>
      </c>
      <c r="K210" s="287">
        <f t="shared" si="25"/>
        <v>0</v>
      </c>
      <c r="L210" s="287">
        <f t="shared" si="21"/>
        <v>0</v>
      </c>
      <c r="M210" s="26"/>
    </row>
    <row r="211" spans="1:13">
      <c r="A211" s="49" t="s">
        <v>468</v>
      </c>
      <c r="B211" s="51" t="s">
        <v>468</v>
      </c>
      <c r="C211" s="230">
        <v>576293.20904663741</v>
      </c>
      <c r="D211" s="297">
        <f t="shared" si="22"/>
        <v>8.2427421387175977E-4</v>
      </c>
      <c r="E211" s="298">
        <f t="shared" si="26"/>
        <v>585141.42530675535</v>
      </c>
      <c r="F211" s="53">
        <f t="shared" si="27"/>
        <v>8848.2162601179443</v>
      </c>
      <c r="G211" s="235" t="str">
        <f t="shared" si="23"/>
        <v>SO</v>
      </c>
      <c r="H211" s="26"/>
      <c r="I211" s="53">
        <f t="shared" si="24"/>
        <v>-1142.9545362707972</v>
      </c>
      <c r="J211" s="58">
        <f>VLOOKUP(G211,'Rebuttal Alloc. Factors'!$B$15:$H$115,7,0)</f>
        <v>0.42474154366522493</v>
      </c>
      <c r="K211" s="287">
        <f t="shared" si="25"/>
        <v>-485.46027407482973</v>
      </c>
      <c r="L211" s="287">
        <f t="shared" si="21"/>
        <v>248048.41197318633</v>
      </c>
      <c r="M211" s="26"/>
    </row>
    <row r="212" spans="1:13">
      <c r="A212" s="49" t="s">
        <v>469</v>
      </c>
      <c r="B212" s="51" t="s">
        <v>469</v>
      </c>
      <c r="C212" s="230">
        <v>801899.64018294541</v>
      </c>
      <c r="D212" s="297">
        <f t="shared" si="22"/>
        <v>1.1469598897570093E-3</v>
      </c>
      <c r="E212" s="298">
        <f t="shared" si="26"/>
        <v>814211.74333437299</v>
      </c>
      <c r="F212" s="53">
        <f t="shared" si="27"/>
        <v>12312.103151427582</v>
      </c>
      <c r="G212" s="235" t="str">
        <f t="shared" si="23"/>
        <v>UT</v>
      </c>
      <c r="H212" s="26"/>
      <c r="I212" s="53">
        <f t="shared" si="24"/>
        <v>-1590.3967233923204</v>
      </c>
      <c r="J212" s="58">
        <f>VLOOKUP(G212,'Rebuttal Alloc. Factors'!$B$15:$H$115,7,0)</f>
        <v>1</v>
      </c>
      <c r="K212" s="287">
        <f t="shared" si="25"/>
        <v>-1590.3967233923204</v>
      </c>
      <c r="L212" s="287">
        <f t="shared" si="21"/>
        <v>812621.34661098069</v>
      </c>
      <c r="M212" s="26"/>
    </row>
    <row r="213" spans="1:13">
      <c r="A213" s="49" t="s">
        <v>470</v>
      </c>
      <c r="B213" s="51" t="s">
        <v>470</v>
      </c>
      <c r="C213" s="230">
        <v>706379.11031681555</v>
      </c>
      <c r="D213" s="297">
        <f t="shared" si="22"/>
        <v>1.0103365382615618E-3</v>
      </c>
      <c r="E213" s="298">
        <f t="shared" si="26"/>
        <v>717224.62269072072</v>
      </c>
      <c r="F213" s="53">
        <f t="shared" si="27"/>
        <v>10845.512373905163</v>
      </c>
      <c r="G213" s="235" t="str">
        <f t="shared" si="23"/>
        <v>WA</v>
      </c>
      <c r="H213" s="26"/>
      <c r="I213" s="53">
        <f t="shared" si="24"/>
        <v>-1400.9521469099898</v>
      </c>
      <c r="J213" s="58">
        <f>VLOOKUP(G213,'Rebuttal Alloc. Factors'!$B$15:$H$115,7,0)</f>
        <v>0</v>
      </c>
      <c r="K213" s="287">
        <f t="shared" si="25"/>
        <v>0</v>
      </c>
      <c r="L213" s="287">
        <f t="shared" si="21"/>
        <v>0</v>
      </c>
      <c r="M213" s="26"/>
    </row>
    <row r="214" spans="1:13">
      <c r="A214" s="49" t="s">
        <v>471</v>
      </c>
      <c r="B214" s="51" t="s">
        <v>471</v>
      </c>
      <c r="C214" s="230">
        <v>157283.81534042046</v>
      </c>
      <c r="D214" s="297">
        <f t="shared" si="22"/>
        <v>2.2496359701851769E-4</v>
      </c>
      <c r="E214" s="298">
        <f t="shared" si="26"/>
        <v>159698.69927537217</v>
      </c>
      <c r="F214" s="53">
        <f t="shared" si="27"/>
        <v>2414.8839349517075</v>
      </c>
      <c r="G214" s="235" t="str">
        <f t="shared" si="23"/>
        <v>WYP</v>
      </c>
      <c r="H214" s="26"/>
      <c r="I214" s="53">
        <f t="shared" si="24"/>
        <v>-311.93886619400359</v>
      </c>
      <c r="J214" s="58">
        <f>VLOOKUP(G214,'Rebuttal Alloc. Factors'!$B$15:$H$115,7,0)</f>
        <v>0</v>
      </c>
      <c r="K214" s="287">
        <f t="shared" si="25"/>
        <v>0</v>
      </c>
      <c r="L214" s="287">
        <f t="shared" si="21"/>
        <v>0</v>
      </c>
      <c r="M214" s="26"/>
    </row>
    <row r="215" spans="1:13">
      <c r="A215" s="49" t="s">
        <v>472</v>
      </c>
      <c r="B215" s="51" t="s">
        <v>472</v>
      </c>
      <c r="C215" s="230">
        <v>-862904.52760672465</v>
      </c>
      <c r="D215" s="297">
        <f t="shared" si="22"/>
        <v>-1.2342153958677909E-3</v>
      </c>
      <c r="E215" s="298">
        <f t="shared" si="26"/>
        <v>-876153.27972152049</v>
      </c>
      <c r="F215" s="53">
        <f t="shared" si="27"/>
        <v>-13248.752114795847</v>
      </c>
      <c r="G215" s="235" t="str">
        <f t="shared" si="23"/>
        <v>SO</v>
      </c>
      <c r="H215" s="26"/>
      <c r="I215" s="53">
        <f t="shared" si="24"/>
        <v>1711.3868924957274</v>
      </c>
      <c r="J215" s="58">
        <f>VLOOKUP(G215,'Rebuttal Alloc. Factors'!$B$15:$H$115,7,0)</f>
        <v>0.42474154366522493</v>
      </c>
      <c r="K215" s="287">
        <f t="shared" si="25"/>
        <v>726.89711052706753</v>
      </c>
      <c r="L215" s="287">
        <f t="shared" si="21"/>
        <v>-371411.79940574116</v>
      </c>
      <c r="M215" s="26"/>
    </row>
    <row r="216" spans="1:13">
      <c r="A216" s="49" t="s">
        <v>473</v>
      </c>
      <c r="B216" s="51" t="s">
        <v>473</v>
      </c>
      <c r="C216" s="230">
        <v>-37430.2311596039</v>
      </c>
      <c r="D216" s="297">
        <f t="shared" si="22"/>
        <v>-5.353659192889074E-5</v>
      </c>
      <c r="E216" s="298">
        <f t="shared" si="26"/>
        <v>-38004.92260966327</v>
      </c>
      <c r="F216" s="53">
        <f t="shared" si="27"/>
        <v>-574.69145005937025</v>
      </c>
      <c r="G216" s="235" t="str">
        <f t="shared" si="23"/>
        <v>CA</v>
      </c>
      <c r="H216" s="26"/>
      <c r="I216" s="53">
        <f t="shared" si="24"/>
        <v>74.234871808235553</v>
      </c>
      <c r="J216" s="58">
        <f>VLOOKUP(G216,'Rebuttal Alloc. Factors'!$B$15:$H$115,7,0)</f>
        <v>0</v>
      </c>
      <c r="K216" s="287">
        <f t="shared" si="25"/>
        <v>0</v>
      </c>
      <c r="L216" s="287">
        <f t="shared" si="21"/>
        <v>0</v>
      </c>
      <c r="M216" s="26"/>
    </row>
    <row r="217" spans="1:13">
      <c r="A217" s="49" t="s">
        <v>563</v>
      </c>
      <c r="B217" s="51" t="s">
        <v>563</v>
      </c>
      <c r="C217" s="230">
        <v>-3839.9072744703822</v>
      </c>
      <c r="D217" s="297">
        <f t="shared" si="22"/>
        <v>-5.4922329472537345E-6</v>
      </c>
      <c r="E217" s="298">
        <f t="shared" si="26"/>
        <v>-3898.8639469592372</v>
      </c>
      <c r="F217" s="53">
        <f t="shared" si="27"/>
        <v>-58.95667248885502</v>
      </c>
      <c r="G217" s="235" t="str">
        <f t="shared" si="23"/>
        <v>ID</v>
      </c>
      <c r="H217" s="26"/>
      <c r="I217" s="53">
        <f t="shared" si="24"/>
        <v>7.6156362235737927</v>
      </c>
      <c r="J217" s="58">
        <f>VLOOKUP(G217,'Rebuttal Alloc. Factors'!$B$15:$H$115,7,0)</f>
        <v>0</v>
      </c>
      <c r="K217" s="287">
        <f t="shared" si="25"/>
        <v>0</v>
      </c>
      <c r="L217" s="287">
        <f t="shared" si="21"/>
        <v>0</v>
      </c>
      <c r="M217" s="26"/>
    </row>
    <row r="218" spans="1:13">
      <c r="A218" s="49" t="s">
        <v>474</v>
      </c>
      <c r="B218" s="51" t="s">
        <v>474</v>
      </c>
      <c r="C218" s="230">
        <v>3140.0966114261723</v>
      </c>
      <c r="D218" s="297">
        <f t="shared" si="22"/>
        <v>4.4912912823430873E-6</v>
      </c>
      <c r="E218" s="298">
        <f t="shared" si="26"/>
        <v>3188.3086213187162</v>
      </c>
      <c r="F218" s="53">
        <f t="shared" si="27"/>
        <v>48.212009892543847</v>
      </c>
      <c r="G218" s="235" t="str">
        <f t="shared" si="23"/>
        <v>OR</v>
      </c>
      <c r="H218" s="26"/>
      <c r="I218" s="53">
        <f t="shared" si="24"/>
        <v>-6.227711189405424</v>
      </c>
      <c r="J218" s="58">
        <f>VLOOKUP(G218,'Rebuttal Alloc. Factors'!$B$15:$H$115,7,0)</f>
        <v>0</v>
      </c>
      <c r="K218" s="287">
        <f t="shared" si="25"/>
        <v>0</v>
      </c>
      <c r="L218" s="287">
        <f t="shared" si="21"/>
        <v>0</v>
      </c>
      <c r="M218" s="26"/>
    </row>
    <row r="219" spans="1:13">
      <c r="A219" s="49" t="s">
        <v>207</v>
      </c>
      <c r="B219" s="51" t="s">
        <v>207</v>
      </c>
      <c r="C219" s="230">
        <v>2472645.1128317788</v>
      </c>
      <c r="D219" s="297">
        <f t="shared" si="22"/>
        <v>3.5366330447220728E-3</v>
      </c>
      <c r="E219" s="298">
        <f t="shared" si="26"/>
        <v>2510609.292088815</v>
      </c>
      <c r="F219" s="53">
        <f t="shared" si="27"/>
        <v>37964.179257036187</v>
      </c>
      <c r="G219" s="235" t="str">
        <f t="shared" si="23"/>
        <v>SO</v>
      </c>
      <c r="H219" s="26"/>
      <c r="I219" s="53">
        <f t="shared" si="24"/>
        <v>-4903.9636489455679</v>
      </c>
      <c r="J219" s="58">
        <f>VLOOKUP(G219,'Rebuttal Alloc. Factors'!$B$15:$H$115,7,0)</f>
        <v>0.42474154366522493</v>
      </c>
      <c r="K219" s="287">
        <f t="shared" si="25"/>
        <v>-2082.9170903312897</v>
      </c>
      <c r="L219" s="287">
        <f t="shared" si="21"/>
        <v>1064277.1491717296</v>
      </c>
      <c r="M219" s="26"/>
    </row>
    <row r="220" spans="1:13">
      <c r="A220" s="49" t="s">
        <v>475</v>
      </c>
      <c r="B220" s="51" t="s">
        <v>475</v>
      </c>
      <c r="C220" s="230">
        <v>-822.64669483088699</v>
      </c>
      <c r="D220" s="297">
        <f t="shared" si="22"/>
        <v>-1.176634475352729E-6</v>
      </c>
      <c r="E220" s="298">
        <f t="shared" si="26"/>
        <v>-835.27734143103771</v>
      </c>
      <c r="F220" s="53">
        <f t="shared" si="27"/>
        <v>-12.630646600150726</v>
      </c>
      <c r="G220" s="235" t="str">
        <f t="shared" si="23"/>
        <v>WA</v>
      </c>
      <c r="H220" s="26"/>
      <c r="I220" s="53">
        <f t="shared" si="24"/>
        <v>1.6315440766005094</v>
      </c>
      <c r="J220" s="58">
        <f>VLOOKUP(G220,'Rebuttal Alloc. Factors'!$B$15:$H$115,7,0)</f>
        <v>0</v>
      </c>
      <c r="K220" s="287">
        <f t="shared" si="25"/>
        <v>0</v>
      </c>
      <c r="L220" s="287">
        <f t="shared" si="21"/>
        <v>0</v>
      </c>
      <c r="M220" s="26"/>
    </row>
    <row r="221" spans="1:13">
      <c r="A221" s="49" t="s">
        <v>564</v>
      </c>
      <c r="B221" s="51" t="s">
        <v>564</v>
      </c>
      <c r="C221" s="230">
        <v>-25848.932331547254</v>
      </c>
      <c r="D221" s="297">
        <f t="shared" si="22"/>
        <v>-3.6971819279734314E-5</v>
      </c>
      <c r="E221" s="298">
        <f t="shared" si="26"/>
        <v>-26245.808331077162</v>
      </c>
      <c r="F221" s="53">
        <f t="shared" si="27"/>
        <v>-396.87599952990786</v>
      </c>
      <c r="G221" s="235" t="str">
        <f t="shared" si="23"/>
        <v>WYU</v>
      </c>
      <c r="H221" s="26"/>
      <c r="I221" s="53">
        <f t="shared" si="24"/>
        <v>51.265838296053744</v>
      </c>
      <c r="J221" s="58">
        <f>VLOOKUP(G221,'Rebuttal Alloc. Factors'!$B$15:$H$115,7,0)</f>
        <v>0</v>
      </c>
      <c r="K221" s="287">
        <f t="shared" si="25"/>
        <v>0</v>
      </c>
      <c r="L221" s="287">
        <f t="shared" si="21"/>
        <v>0</v>
      </c>
      <c r="M221" s="26"/>
    </row>
    <row r="222" spans="1:13">
      <c r="A222" s="49"/>
      <c r="F222" s="299"/>
      <c r="G222" s="235"/>
      <c r="H222" s="26"/>
      <c r="I222" s="49"/>
      <c r="J222" s="237"/>
      <c r="K222" s="26"/>
      <c r="L222" s="26"/>
      <c r="M222" s="26"/>
    </row>
    <row r="223" spans="1:13">
      <c r="A223" s="49"/>
      <c r="B223" s="31" t="s">
        <v>218</v>
      </c>
      <c r="C223" s="32">
        <f>SUM(C8:C222)</f>
        <v>496500073.81765556</v>
      </c>
      <c r="D223" s="213">
        <f>SUM(D8:D222)</f>
        <v>0.71014581051604808</v>
      </c>
      <c r="E223" s="32">
        <f>SUM(E8:E222)</f>
        <v>504123172.54125619</v>
      </c>
      <c r="F223" s="288">
        <f>SUM(F8:F222)</f>
        <v>7623098.7236005822</v>
      </c>
      <c r="G223" s="35" t="s">
        <v>232</v>
      </c>
      <c r="H223" s="26"/>
      <c r="I223" s="288">
        <v>-984701.88910858927</v>
      </c>
      <c r="J223" s="237"/>
      <c r="K223" s="288">
        <f>SUM(K8:K222)</f>
        <v>-417863.66752456356</v>
      </c>
      <c r="L223" s="288">
        <f>SUM(L8:L222)</f>
        <v>213509579.84830424</v>
      </c>
      <c r="M223" s="26"/>
    </row>
    <row r="224" spans="1:13">
      <c r="D224" s="208"/>
      <c r="F224" s="299"/>
      <c r="G224" s="35"/>
      <c r="H224" s="289"/>
      <c r="I224" s="53"/>
      <c r="J224" s="237"/>
      <c r="K224" s="294">
        <f>K223/I223</f>
        <v>0.42435550509894787</v>
      </c>
      <c r="L224" s="294">
        <f>L223/(E223+I223)</f>
        <v>0.42435550509894787</v>
      </c>
      <c r="M224" s="26"/>
    </row>
    <row r="225" spans="2:13">
      <c r="B225" s="49" t="s">
        <v>219</v>
      </c>
      <c r="C225" s="53">
        <v>202652222.04234427</v>
      </c>
      <c r="D225" s="293">
        <f t="shared" ref="D225" si="28">C225/$C$227</f>
        <v>0.2898541894839517</v>
      </c>
      <c r="E225" s="50">
        <f t="shared" ref="E225" si="29">$E$227*D225</f>
        <v>205763677.56199273</v>
      </c>
      <c r="F225" s="53">
        <f t="shared" ref="F225" si="30">E225-C225</f>
        <v>3111455.5196484625</v>
      </c>
      <c r="G225" s="35" t="s">
        <v>232</v>
      </c>
      <c r="H225" s="289"/>
      <c r="I225" s="50"/>
      <c r="J225" s="237"/>
      <c r="K225" s="290"/>
      <c r="L225" s="290"/>
      <c r="M225" s="26"/>
    </row>
    <row r="226" spans="2:13">
      <c r="D226" s="208"/>
      <c r="F226" s="299"/>
      <c r="G226" s="35"/>
      <c r="H226" s="26"/>
      <c r="I226" s="49"/>
      <c r="J226" s="237"/>
      <c r="K226" s="291"/>
      <c r="L226" s="291"/>
      <c r="M226" s="26"/>
    </row>
    <row r="227" spans="2:13">
      <c r="B227" s="31" t="s">
        <v>65</v>
      </c>
      <c r="C227" s="32">
        <v>699152295.8599999</v>
      </c>
      <c r="D227" s="44">
        <f>+D225+D223</f>
        <v>0.99999999999999978</v>
      </c>
      <c r="E227" s="32">
        <v>709886850.10324895</v>
      </c>
      <c r="F227" s="288">
        <f>+F225+F223</f>
        <v>10734554.243249044</v>
      </c>
      <c r="G227" s="35" t="s">
        <v>232</v>
      </c>
      <c r="H227" s="26"/>
      <c r="I227" s="49"/>
      <c r="J227" s="237"/>
      <c r="K227" s="26"/>
      <c r="L227" s="26"/>
      <c r="M227" s="26"/>
    </row>
    <row r="228" spans="2:13">
      <c r="F228" s="292"/>
      <c r="G228" s="235"/>
      <c r="H228" s="26"/>
      <c r="I228" s="49"/>
      <c r="J228" s="237"/>
      <c r="K228" s="26"/>
      <c r="L228" s="26"/>
      <c r="M228" s="26"/>
    </row>
    <row r="229" spans="2:13">
      <c r="F229" s="292"/>
      <c r="G229" s="235"/>
      <c r="H229" s="26"/>
      <c r="I229" s="49"/>
      <c r="J229" s="237"/>
      <c r="K229" s="26"/>
      <c r="L229" s="26"/>
      <c r="M229" s="26"/>
    </row>
    <row r="230" spans="2:13">
      <c r="F230" s="292"/>
      <c r="G230" s="235"/>
      <c r="H230" s="26"/>
      <c r="I230" s="49"/>
      <c r="J230" s="237"/>
      <c r="K230" s="26"/>
      <c r="L230" s="26"/>
      <c r="M230" s="26"/>
    </row>
    <row r="231" spans="2:13">
      <c r="F231" s="292"/>
      <c r="G231" s="235"/>
      <c r="H231" s="26"/>
      <c r="I231" s="49"/>
      <c r="J231" s="237"/>
      <c r="K231" s="26"/>
      <c r="L231" s="26"/>
      <c r="M231" s="26"/>
    </row>
    <row r="232" spans="2:13">
      <c r="E232" s="300" t="s">
        <v>13</v>
      </c>
      <c r="F232" s="292"/>
      <c r="G232" s="235"/>
      <c r="H232" s="26"/>
      <c r="I232" s="49"/>
      <c r="J232" s="237"/>
      <c r="K232" s="26"/>
      <c r="L232" s="26"/>
      <c r="M232" s="26"/>
    </row>
    <row r="233" spans="2:13">
      <c r="F233" s="292"/>
      <c r="G233" s="235"/>
      <c r="H233" s="26"/>
      <c r="I233" s="49"/>
      <c r="J233" s="237"/>
      <c r="K233" s="26"/>
      <c r="L233" s="26"/>
      <c r="M233" s="26"/>
    </row>
    <row r="234" spans="2:13">
      <c r="F234" s="292" t="s">
        <v>13</v>
      </c>
      <c r="G234" s="235"/>
      <c r="H234" s="26"/>
      <c r="I234" s="49"/>
      <c r="J234" s="237"/>
      <c r="K234" s="26"/>
      <c r="L234" s="26"/>
      <c r="M234" s="26"/>
    </row>
    <row r="235" spans="2:13">
      <c r="F235" s="292"/>
      <c r="G235" s="235"/>
      <c r="H235" s="26"/>
      <c r="I235" s="49"/>
      <c r="J235" s="237"/>
      <c r="K235" s="26"/>
      <c r="L235" s="26"/>
      <c r="M235" s="26"/>
    </row>
    <row r="236" spans="2:13">
      <c r="F236" s="292"/>
      <c r="G236" s="235"/>
      <c r="H236" s="26"/>
      <c r="I236" s="49"/>
      <c r="J236" s="237"/>
      <c r="K236" s="26"/>
      <c r="L236" s="26"/>
      <c r="M236" s="26"/>
    </row>
    <row r="237" spans="2:13">
      <c r="F237" s="292"/>
      <c r="G237" s="235"/>
      <c r="H237" s="26"/>
      <c r="I237" s="49"/>
      <c r="J237" s="237"/>
      <c r="K237" s="26"/>
      <c r="L237" s="26"/>
      <c r="M237" s="26"/>
    </row>
    <row r="238" spans="2:13">
      <c r="F238" s="292"/>
      <c r="G238" s="235"/>
      <c r="H238" s="26"/>
      <c r="I238" s="49"/>
      <c r="J238" s="237"/>
      <c r="K238" s="26"/>
      <c r="L238" s="26"/>
      <c r="M238" s="26"/>
    </row>
    <row r="239" spans="2:13">
      <c r="F239" s="292"/>
      <c r="G239" s="235"/>
      <c r="H239" s="26"/>
      <c r="I239" s="49"/>
      <c r="J239" s="237"/>
      <c r="K239" s="26"/>
      <c r="L239" s="26"/>
      <c r="M239" s="26"/>
    </row>
    <row r="240" spans="2:13">
      <c r="F240" s="292"/>
      <c r="G240" s="235"/>
      <c r="H240" s="26"/>
      <c r="I240" s="49"/>
      <c r="J240" s="237"/>
      <c r="K240" s="26"/>
      <c r="L240" s="26"/>
      <c r="M240" s="26"/>
    </row>
    <row r="241" spans="6:13">
      <c r="F241" s="292"/>
      <c r="G241" s="235"/>
      <c r="H241" s="26"/>
      <c r="I241" s="49"/>
      <c r="J241" s="237"/>
      <c r="K241" s="26"/>
      <c r="L241" s="26"/>
      <c r="M241" s="26"/>
    </row>
    <row r="242" spans="6:13">
      <c r="F242" s="292"/>
      <c r="G242" s="235"/>
      <c r="H242" s="26"/>
      <c r="I242" s="49"/>
      <c r="J242" s="237"/>
      <c r="K242" s="26"/>
      <c r="L242" s="26"/>
      <c r="M242" s="26"/>
    </row>
    <row r="243" spans="6:13">
      <c r="F243" s="292"/>
      <c r="G243" s="235"/>
      <c r="H243" s="26"/>
      <c r="I243" s="49"/>
      <c r="J243" s="237"/>
      <c r="K243" s="26"/>
      <c r="L243" s="26"/>
      <c r="M243" s="26"/>
    </row>
    <row r="244" spans="6:13">
      <c r="F244" s="292"/>
      <c r="G244" s="235"/>
      <c r="H244" s="26"/>
      <c r="I244" s="49"/>
      <c r="J244" s="237"/>
      <c r="K244" s="26"/>
      <c r="L244" s="26"/>
      <c r="M244" s="26"/>
    </row>
    <row r="245" spans="6:13">
      <c r="F245" s="292"/>
      <c r="G245" s="235"/>
      <c r="H245" s="26"/>
      <c r="I245" s="49"/>
      <c r="J245" s="237"/>
      <c r="K245" s="26"/>
      <c r="L245" s="26"/>
      <c r="M245" s="26"/>
    </row>
    <row r="246" spans="6:13">
      <c r="F246" s="292"/>
      <c r="G246" s="235"/>
      <c r="H246" s="26"/>
      <c r="I246" s="49"/>
      <c r="J246" s="237"/>
      <c r="K246" s="26"/>
      <c r="L246" s="26"/>
      <c r="M246" s="26"/>
    </row>
    <row r="247" spans="6:13">
      <c r="F247" s="292"/>
      <c r="G247" s="235"/>
      <c r="H247" s="26"/>
      <c r="I247" s="49"/>
      <c r="J247" s="237"/>
      <c r="K247" s="26"/>
      <c r="L247" s="26"/>
      <c r="M247" s="26"/>
    </row>
    <row r="248" spans="6:13">
      <c r="F248" s="292"/>
      <c r="G248" s="235"/>
      <c r="H248" s="26"/>
      <c r="I248" s="49"/>
      <c r="J248" s="237"/>
      <c r="K248" s="26"/>
      <c r="L248" s="26"/>
      <c r="M248" s="26"/>
    </row>
    <row r="249" spans="6:13">
      <c r="F249" s="292"/>
      <c r="G249" s="235"/>
      <c r="H249" s="26"/>
      <c r="I249" s="49"/>
      <c r="J249" s="237"/>
      <c r="K249" s="26"/>
      <c r="L249" s="26"/>
      <c r="M249" s="26"/>
    </row>
    <row r="250" spans="6:13">
      <c r="F250" s="292"/>
      <c r="G250" s="235"/>
      <c r="H250" s="26"/>
      <c r="I250" s="49"/>
      <c r="J250" s="237"/>
      <c r="K250" s="26"/>
      <c r="L250" s="26"/>
      <c r="M250" s="26"/>
    </row>
    <row r="251" spans="6:13">
      <c r="F251" s="292"/>
      <c r="G251" s="235"/>
      <c r="H251" s="26"/>
      <c r="I251" s="49"/>
      <c r="J251" s="237"/>
      <c r="K251" s="26"/>
      <c r="L251" s="26"/>
      <c r="M251" s="26"/>
    </row>
    <row r="252" spans="6:13">
      <c r="F252" s="292"/>
      <c r="G252" s="235"/>
      <c r="H252" s="26"/>
      <c r="I252" s="49"/>
      <c r="J252" s="237"/>
      <c r="K252" s="26"/>
      <c r="L252" s="26"/>
      <c r="M252" s="26"/>
    </row>
    <row r="253" spans="6:13">
      <c r="F253" s="292"/>
      <c r="G253" s="235"/>
      <c r="H253" s="26"/>
      <c r="I253" s="49"/>
      <c r="J253" s="237"/>
      <c r="K253" s="26"/>
      <c r="L253" s="26"/>
      <c r="M253" s="26"/>
    </row>
    <row r="254" spans="6:13">
      <c r="F254" s="292"/>
      <c r="G254" s="235"/>
      <c r="H254" s="26"/>
      <c r="I254" s="49"/>
      <c r="J254" s="237"/>
      <c r="K254" s="26"/>
      <c r="L254" s="26"/>
      <c r="M254" s="26"/>
    </row>
    <row r="255" spans="6:13">
      <c r="F255" s="292"/>
      <c r="G255" s="235"/>
      <c r="H255" s="26"/>
      <c r="I255" s="49"/>
      <c r="J255" s="237"/>
      <c r="K255" s="26"/>
      <c r="L255" s="26"/>
      <c r="M255" s="26"/>
    </row>
    <row r="256" spans="6:13">
      <c r="F256" s="292"/>
      <c r="G256" s="235"/>
      <c r="H256" s="26"/>
      <c r="I256" s="49"/>
      <c r="J256" s="237"/>
      <c r="K256" s="26"/>
      <c r="L256" s="26"/>
      <c r="M256" s="26"/>
    </row>
    <row r="257" spans="6:13">
      <c r="F257" s="292"/>
      <c r="G257" s="235"/>
      <c r="H257" s="26"/>
      <c r="I257" s="49"/>
      <c r="J257" s="237"/>
      <c r="K257" s="26"/>
      <c r="L257" s="26"/>
      <c r="M257" s="26"/>
    </row>
    <row r="258" spans="6:13">
      <c r="F258" s="292"/>
      <c r="G258" s="235"/>
      <c r="H258" s="26"/>
      <c r="I258" s="49"/>
      <c r="J258" s="237"/>
      <c r="K258" s="26"/>
      <c r="L258" s="26"/>
      <c r="M258" s="26"/>
    </row>
    <row r="259" spans="6:13">
      <c r="F259" s="292"/>
      <c r="G259" s="235"/>
      <c r="H259" s="26"/>
      <c r="I259" s="49"/>
      <c r="J259" s="237"/>
      <c r="K259" s="26"/>
      <c r="L259" s="26"/>
      <c r="M259" s="26"/>
    </row>
    <row r="260" spans="6:13">
      <c r="F260" s="292"/>
      <c r="G260" s="235"/>
      <c r="H260" s="26"/>
      <c r="I260" s="49"/>
      <c r="J260" s="237"/>
      <c r="K260" s="26"/>
      <c r="L260" s="26"/>
      <c r="M260" s="26"/>
    </row>
    <row r="261" spans="6:13">
      <c r="F261" s="292"/>
      <c r="G261" s="235"/>
      <c r="H261" s="26"/>
      <c r="I261" s="49"/>
      <c r="J261" s="237"/>
      <c r="K261" s="26"/>
      <c r="L261" s="26"/>
      <c r="M261" s="26"/>
    </row>
    <row r="262" spans="6:13">
      <c r="F262" s="292"/>
      <c r="G262" s="235"/>
      <c r="H262" s="26"/>
      <c r="I262" s="49"/>
      <c r="J262" s="237"/>
      <c r="K262" s="26"/>
      <c r="L262" s="26"/>
      <c r="M262" s="26"/>
    </row>
    <row r="263" spans="6:13">
      <c r="F263" s="292"/>
      <c r="G263" s="235"/>
      <c r="H263" s="26"/>
      <c r="I263" s="49"/>
      <c r="J263" s="237"/>
      <c r="K263" s="26"/>
      <c r="L263" s="26"/>
      <c r="M263" s="26"/>
    </row>
    <row r="264" spans="6:13">
      <c r="F264" s="292"/>
      <c r="G264" s="235"/>
      <c r="H264" s="26"/>
      <c r="I264" s="49"/>
      <c r="J264" s="237"/>
      <c r="K264" s="26"/>
      <c r="L264" s="26"/>
      <c r="M264" s="26"/>
    </row>
    <row r="265" spans="6:13">
      <c r="F265" s="292"/>
      <c r="G265" s="235"/>
      <c r="H265" s="26"/>
      <c r="I265" s="49"/>
      <c r="J265" s="237"/>
      <c r="K265" s="26"/>
      <c r="L265" s="26"/>
      <c r="M265" s="26"/>
    </row>
    <row r="266" spans="6:13">
      <c r="F266" s="292"/>
      <c r="G266" s="235"/>
      <c r="H266" s="26"/>
      <c r="I266" s="49"/>
      <c r="J266" s="237"/>
      <c r="K266" s="26"/>
      <c r="L266" s="26"/>
      <c r="M266" s="26"/>
    </row>
    <row r="267" spans="6:13">
      <c r="F267" s="292"/>
      <c r="G267" s="235"/>
      <c r="H267" s="26"/>
      <c r="I267" s="49"/>
      <c r="J267" s="237"/>
      <c r="K267" s="26"/>
      <c r="L267" s="26"/>
      <c r="M267" s="26"/>
    </row>
    <row r="268" spans="6:13">
      <c r="F268" s="292"/>
      <c r="G268" s="235"/>
      <c r="H268" s="26"/>
      <c r="I268" s="49"/>
      <c r="J268" s="237"/>
      <c r="K268" s="26"/>
      <c r="L268" s="26"/>
      <c r="M268" s="26"/>
    </row>
    <row r="269" spans="6:13">
      <c r="F269" s="292"/>
      <c r="G269" s="235"/>
      <c r="H269" s="26"/>
      <c r="I269" s="49"/>
      <c r="J269" s="237"/>
      <c r="K269" s="26"/>
      <c r="L269" s="26"/>
      <c r="M269" s="26"/>
    </row>
    <row r="270" spans="6:13">
      <c r="F270" s="292"/>
      <c r="G270" s="235"/>
      <c r="H270" s="26"/>
      <c r="I270" s="49"/>
      <c r="J270" s="237"/>
      <c r="K270" s="26"/>
      <c r="L270" s="26"/>
      <c r="M270" s="26"/>
    </row>
    <row r="271" spans="6:13">
      <c r="F271" s="292"/>
      <c r="G271" s="235"/>
      <c r="H271" s="26"/>
      <c r="I271" s="49"/>
      <c r="J271" s="237"/>
      <c r="K271" s="26"/>
      <c r="L271" s="26"/>
      <c r="M271" s="26"/>
    </row>
    <row r="272" spans="6:13">
      <c r="F272" s="292"/>
      <c r="G272" s="235"/>
      <c r="H272" s="26"/>
      <c r="I272" s="49"/>
      <c r="J272" s="237"/>
      <c r="K272" s="26"/>
      <c r="L272" s="26"/>
      <c r="M272" s="26"/>
    </row>
    <row r="273" spans="6:13">
      <c r="F273" s="292"/>
      <c r="G273" s="235"/>
      <c r="H273" s="26"/>
      <c r="I273" s="49"/>
      <c r="J273" s="237"/>
      <c r="K273" s="26"/>
      <c r="L273" s="26"/>
      <c r="M273" s="26"/>
    </row>
    <row r="274" spans="6:13">
      <c r="F274" s="292"/>
      <c r="G274" s="235"/>
      <c r="H274" s="26"/>
      <c r="I274" s="49"/>
      <c r="J274" s="237"/>
      <c r="K274" s="26"/>
      <c r="L274" s="26"/>
      <c r="M274" s="26"/>
    </row>
    <row r="275" spans="6:13">
      <c r="F275" s="292"/>
      <c r="G275" s="235"/>
      <c r="H275" s="26"/>
      <c r="I275" s="49"/>
      <c r="J275" s="237"/>
      <c r="K275" s="26"/>
      <c r="L275" s="26"/>
      <c r="M275" s="26"/>
    </row>
    <row r="276" spans="6:13">
      <c r="F276" s="292"/>
      <c r="G276" s="235"/>
      <c r="H276" s="26"/>
      <c r="I276" s="49"/>
      <c r="J276" s="237"/>
      <c r="K276" s="26"/>
      <c r="L276" s="26"/>
      <c r="M276" s="26"/>
    </row>
    <row r="277" spans="6:13">
      <c r="F277" s="292"/>
      <c r="G277" s="235"/>
      <c r="H277" s="26"/>
      <c r="I277" s="49"/>
      <c r="J277" s="237"/>
      <c r="K277" s="26"/>
      <c r="L277" s="26"/>
      <c r="M277" s="26"/>
    </row>
    <row r="278" spans="6:13">
      <c r="F278" s="292"/>
      <c r="G278" s="235"/>
      <c r="H278" s="26"/>
      <c r="I278" s="49"/>
      <c r="J278" s="237"/>
      <c r="K278" s="26"/>
      <c r="L278" s="26"/>
      <c r="M278" s="26"/>
    </row>
    <row r="279" spans="6:13">
      <c r="F279" s="292"/>
      <c r="G279" s="235"/>
      <c r="H279" s="26"/>
      <c r="I279" s="49"/>
      <c r="J279" s="237"/>
      <c r="K279" s="26"/>
      <c r="L279" s="26"/>
      <c r="M279" s="26"/>
    </row>
    <row r="280" spans="6:13">
      <c r="F280" s="292"/>
      <c r="G280" s="235"/>
      <c r="H280" s="26"/>
      <c r="I280" s="49"/>
      <c r="J280" s="237"/>
      <c r="K280" s="26"/>
      <c r="L280" s="26"/>
      <c r="M280" s="26"/>
    </row>
    <row r="281" spans="6:13">
      <c r="F281" s="292"/>
      <c r="G281" s="235"/>
      <c r="H281" s="26"/>
      <c r="I281" s="49"/>
      <c r="J281" s="237"/>
      <c r="K281" s="26"/>
      <c r="L281" s="26"/>
      <c r="M281" s="26"/>
    </row>
    <row r="282" spans="6:13">
      <c r="F282" s="292"/>
      <c r="G282" s="235"/>
      <c r="H282" s="26"/>
      <c r="I282" s="49"/>
      <c r="J282" s="237"/>
      <c r="K282" s="26"/>
      <c r="L282" s="26"/>
      <c r="M282" s="26"/>
    </row>
    <row r="283" spans="6:13">
      <c r="F283" s="292"/>
      <c r="G283" s="235"/>
      <c r="H283" s="26"/>
      <c r="I283" s="49"/>
      <c r="J283" s="237"/>
      <c r="K283" s="26"/>
      <c r="L283" s="26"/>
      <c r="M283" s="26"/>
    </row>
    <row r="284" spans="6:13">
      <c r="F284" s="292"/>
      <c r="G284" s="235"/>
      <c r="H284" s="26"/>
      <c r="I284" s="49"/>
      <c r="J284" s="237"/>
      <c r="K284" s="26"/>
      <c r="L284" s="26"/>
      <c r="M284" s="26"/>
    </row>
    <row r="285" spans="6:13">
      <c r="F285" s="292"/>
      <c r="G285" s="235"/>
      <c r="H285" s="26"/>
      <c r="I285" s="49"/>
      <c r="J285" s="237"/>
      <c r="K285" s="26"/>
      <c r="L285" s="26"/>
      <c r="M285" s="26"/>
    </row>
    <row r="286" spans="6:13">
      <c r="F286" s="292"/>
      <c r="G286" s="235"/>
      <c r="H286" s="26"/>
      <c r="I286" s="49"/>
      <c r="J286" s="237"/>
      <c r="K286" s="26"/>
      <c r="L286" s="26"/>
      <c r="M286" s="26"/>
    </row>
    <row r="287" spans="6:13">
      <c r="F287" s="292"/>
      <c r="G287" s="235"/>
      <c r="H287" s="26"/>
      <c r="I287" s="49"/>
      <c r="J287" s="237"/>
      <c r="K287" s="26"/>
      <c r="L287" s="26"/>
      <c r="M287" s="26"/>
    </row>
    <row r="288" spans="6:13">
      <c r="F288" s="292"/>
      <c r="G288" s="235"/>
      <c r="H288" s="26"/>
      <c r="I288" s="49"/>
      <c r="J288" s="237"/>
      <c r="K288" s="26"/>
      <c r="L288" s="26"/>
      <c r="M288" s="26"/>
    </row>
    <row r="289" spans="6:13">
      <c r="F289" s="292"/>
      <c r="G289" s="235"/>
      <c r="H289" s="26"/>
      <c r="I289" s="49"/>
      <c r="J289" s="237"/>
      <c r="K289" s="26"/>
      <c r="L289" s="26"/>
      <c r="M289" s="26"/>
    </row>
    <row r="290" spans="6:13">
      <c r="F290" s="292"/>
      <c r="G290" s="235"/>
      <c r="H290" s="26"/>
      <c r="I290" s="49"/>
      <c r="J290" s="237"/>
      <c r="K290" s="26"/>
      <c r="L290" s="26"/>
      <c r="M290" s="26"/>
    </row>
    <row r="291" spans="6:13">
      <c r="F291" s="292"/>
      <c r="G291" s="235"/>
      <c r="H291" s="26"/>
      <c r="I291" s="49"/>
      <c r="J291" s="237"/>
      <c r="K291" s="26"/>
      <c r="L291" s="26"/>
      <c r="M291" s="26"/>
    </row>
    <row r="292" spans="6:13">
      <c r="F292" s="292"/>
      <c r="G292" s="235"/>
      <c r="H292" s="26"/>
      <c r="I292" s="49"/>
      <c r="J292" s="237"/>
      <c r="K292" s="26"/>
      <c r="L292" s="26"/>
      <c r="M292" s="26"/>
    </row>
    <row r="293" spans="6:13">
      <c r="F293" s="292"/>
      <c r="G293" s="235"/>
      <c r="H293" s="26"/>
      <c r="I293" s="49"/>
      <c r="J293" s="237"/>
      <c r="K293" s="26"/>
      <c r="L293" s="26"/>
      <c r="M293" s="26"/>
    </row>
    <row r="294" spans="6:13">
      <c r="F294" s="292"/>
      <c r="G294" s="235"/>
      <c r="H294" s="26"/>
      <c r="I294" s="49"/>
      <c r="J294" s="237"/>
      <c r="K294" s="26"/>
      <c r="L294" s="26"/>
      <c r="M294" s="26"/>
    </row>
    <row r="295" spans="6:13">
      <c r="F295" s="292"/>
      <c r="G295" s="235"/>
      <c r="H295" s="26"/>
      <c r="I295" s="49"/>
      <c r="J295" s="237"/>
      <c r="K295" s="26"/>
      <c r="L295" s="26"/>
      <c r="M295" s="26"/>
    </row>
    <row r="296" spans="6:13">
      <c r="F296" s="292"/>
      <c r="G296" s="235"/>
      <c r="H296" s="26"/>
      <c r="I296" s="49"/>
      <c r="J296" s="237"/>
      <c r="K296" s="26"/>
      <c r="L296" s="26"/>
      <c r="M296" s="26"/>
    </row>
    <row r="297" spans="6:13">
      <c r="F297" s="292"/>
      <c r="G297" s="235"/>
      <c r="H297" s="26"/>
      <c r="I297" s="49"/>
      <c r="J297" s="237"/>
      <c r="K297" s="26"/>
      <c r="L297" s="26"/>
      <c r="M297" s="26"/>
    </row>
    <row r="298" spans="6:13">
      <c r="F298" s="292"/>
      <c r="G298" s="235"/>
      <c r="H298" s="26"/>
      <c r="I298" s="49"/>
      <c r="J298" s="237"/>
      <c r="K298" s="26"/>
      <c r="L298" s="26"/>
      <c r="M298" s="26"/>
    </row>
    <row r="299" spans="6:13">
      <c r="F299" s="292"/>
      <c r="G299" s="235"/>
      <c r="H299" s="26"/>
      <c r="I299" s="49"/>
      <c r="J299" s="237"/>
      <c r="K299" s="26"/>
      <c r="L299" s="26"/>
      <c r="M299" s="26"/>
    </row>
    <row r="300" spans="6:13">
      <c r="F300" s="292"/>
      <c r="G300" s="235"/>
      <c r="H300" s="26"/>
      <c r="I300" s="49"/>
      <c r="J300" s="237"/>
      <c r="K300" s="26"/>
      <c r="L300" s="26"/>
      <c r="M300" s="26"/>
    </row>
    <row r="301" spans="6:13">
      <c r="F301" s="292"/>
      <c r="G301" s="235"/>
      <c r="H301" s="26"/>
      <c r="I301" s="49"/>
      <c r="J301" s="237"/>
      <c r="K301" s="26"/>
      <c r="L301" s="26"/>
      <c r="M301" s="26"/>
    </row>
    <row r="302" spans="6:13">
      <c r="F302" s="292"/>
      <c r="G302" s="235"/>
      <c r="H302" s="26"/>
      <c r="I302" s="49"/>
      <c r="J302" s="237"/>
      <c r="K302" s="26"/>
      <c r="L302" s="26"/>
      <c r="M302" s="26"/>
    </row>
    <row r="303" spans="6:13">
      <c r="F303" s="292"/>
      <c r="G303" s="235"/>
      <c r="H303" s="26"/>
      <c r="I303" s="49"/>
      <c r="J303" s="237"/>
      <c r="K303" s="26"/>
      <c r="L303" s="26"/>
      <c r="M303" s="26"/>
    </row>
  </sheetData>
  <autoFilter ref="B7:G7"/>
  <pageMargins left="1"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Inputs</vt:lpstr>
      <vt:lpstr>Rebuttal Adjs</vt:lpstr>
      <vt:lpstr>Rebuttal Alloc. Factors</vt:lpstr>
      <vt:lpstr>Rebuttal WEBA</vt:lpstr>
      <vt:lpstr>'Rebuttal Adjs'!Print_Area</vt:lpstr>
      <vt:lpstr>'Rebuttal Alloc. Factors'!Print_Area</vt:lpstr>
      <vt:lpstr>'Rebuttal WEBA'!Print_Area</vt:lpstr>
      <vt:lpstr>'Rebuttal WEBA'!Print_Titles</vt:lpstr>
    </vt:vector>
  </TitlesOfParts>
  <Company>PacifiCorp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p21027</dc:creator>
  <cp:lastModifiedBy>laurieharris</cp:lastModifiedBy>
  <cp:lastPrinted>2014-06-02T14:58:05Z</cp:lastPrinted>
  <dcterms:created xsi:type="dcterms:W3CDTF">2007-11-12T21:16:46Z</dcterms:created>
  <dcterms:modified xsi:type="dcterms:W3CDTF">2014-06-04T19:14:42Z</dcterms:modified>
</cp:coreProperties>
</file>