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3docs\13035184\"/>
    </mc:Choice>
  </mc:AlternateContent>
  <bookViews>
    <workbookView xWindow="480" yWindow="45" windowWidth="18195" windowHeight="11055"/>
  </bookViews>
  <sheets>
    <sheet name="Summary" sheetId="1" r:id="rId1"/>
  </sheets>
  <calcPr calcId="152511"/>
</workbook>
</file>

<file path=xl/calcChain.xml><?xml version="1.0" encoding="utf-8"?>
<calcChain xmlns="http://schemas.openxmlformats.org/spreadsheetml/2006/main">
  <c r="D23" i="1" l="1"/>
  <c r="D21" i="1"/>
  <c r="D19" i="1"/>
  <c r="D17" i="1"/>
  <c r="D15" i="1"/>
  <c r="D13" i="1"/>
  <c r="D10" i="1"/>
  <c r="D9" i="1"/>
  <c r="D8" i="1"/>
  <c r="D7" i="1"/>
  <c r="D30" i="1"/>
  <c r="D14" i="1" l="1"/>
  <c r="D25" i="1" s="1"/>
  <c r="E25" i="1" s="1"/>
  <c r="D26" i="1" s="1"/>
  <c r="D16" i="1"/>
  <c r="D18" i="1"/>
  <c r="D20" i="1"/>
  <c r="D22" i="1"/>
</calcChain>
</file>

<file path=xl/sharedStrings.xml><?xml version="1.0" encoding="utf-8"?>
<sst xmlns="http://schemas.openxmlformats.org/spreadsheetml/2006/main" count="30" uniqueCount="28">
  <si>
    <t>Utah 2014 GRC Direct Filing</t>
  </si>
  <si>
    <t>NPC ($) =</t>
  </si>
  <si>
    <t>$/MWh =</t>
  </si>
  <si>
    <t>Utah 2014 GRC April Update Filing</t>
  </si>
  <si>
    <t>Corrections, One-off</t>
  </si>
  <si>
    <t>Impact ($)</t>
  </si>
  <si>
    <t>NPC ($)</t>
  </si>
  <si>
    <t>Douglas PUD Settlement Energy Charge</t>
  </si>
  <si>
    <t>Foote Creek II/IV Exchanges return schedules</t>
  </si>
  <si>
    <t>Tesoro 2015 Extension</t>
  </si>
  <si>
    <t>Hydro Planned Outage Schedule</t>
  </si>
  <si>
    <t>Updates, One-off</t>
  </si>
  <si>
    <t>Shell 2013-2014 Extension</t>
  </si>
  <si>
    <t>Remove OM Power QF Contract</t>
  </si>
  <si>
    <t>Update Roseburg Dillard QF Pricing</t>
  </si>
  <si>
    <t>Hermiston Pipeline Expense</t>
  </si>
  <si>
    <t>Grant PUD Costs</t>
  </si>
  <si>
    <t>BAL-002-WECC-2</t>
  </si>
  <si>
    <t>BAL-003-1</t>
  </si>
  <si>
    <t>March 2014 Official Forward Price Curve</t>
  </si>
  <si>
    <t>Small Qualifying Facilities</t>
  </si>
  <si>
    <t xml:space="preserve">Chehalis Pipeline Lateral </t>
  </si>
  <si>
    <t>Coal Costs</t>
  </si>
  <si>
    <t>Sub-total</t>
  </si>
  <si>
    <t>Impact of combining adjustments</t>
  </si>
  <si>
    <t>Cumulative</t>
  </si>
  <si>
    <t xml:space="preserve">Adjustments from Original Filing = </t>
  </si>
  <si>
    <t xml:space="preserve">Approximate Utah Share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</si>
</sst>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0" fillId="0" borderId="0" xfId="0" applyFill="1"/>
    <xf numFmtId="0" fontId="3" fillId="0" borderId="1" xfId="0" applyFont="1" applyBorder="1"/>
    <xf numFmtId="0" fontId="0" fillId="0" borderId="2" xfId="0" applyBorder="1"/>
    <xf numFmtId="0" fontId="0" fillId="0" borderId="2" xfId="0" applyFill="1" applyBorder="1" applyAlignment="1">
      <alignment horizontal="right"/>
    </xf>
    <xf numFmtId="164" fontId="2" fillId="0" borderId="3" xfId="1" applyNumberFormat="1" applyFont="1" applyBorder="1"/>
    <xf numFmtId="0" fontId="0" fillId="0" borderId="4" xfId="0" applyBorder="1"/>
    <xf numFmtId="0" fontId="0" fillId="0" borderId="5" xfId="0" applyBorder="1"/>
    <xf numFmtId="0" fontId="0" fillId="0" borderId="5" xfId="0" applyFill="1" applyBorder="1" applyAlignment="1">
      <alignment horizontal="right"/>
    </xf>
    <xf numFmtId="44" fontId="2" fillId="0" borderId="6" xfId="2" applyFont="1" applyFill="1" applyBorder="1"/>
    <xf numFmtId="44" fontId="0" fillId="0" borderId="0" xfId="2" applyFont="1" applyFill="1"/>
    <xf numFmtId="0" fontId="0" fillId="0" borderId="3" xfId="0" applyBorder="1"/>
    <xf numFmtId="0" fontId="2" fillId="0" borderId="0" xfId="0" applyFont="1" applyFill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/>
    <xf numFmtId="164" fontId="0" fillId="0" borderId="0" xfId="1" applyNumberFormat="1" applyFont="1" applyBorder="1"/>
    <xf numFmtId="164" fontId="0" fillId="0" borderId="8" xfId="1" applyNumberFormat="1" applyFont="1" applyBorder="1"/>
    <xf numFmtId="0" fontId="0" fillId="0" borderId="7" xfId="0" applyFill="1" applyBorder="1" applyAlignment="1">
      <alignment horizontal="center"/>
    </xf>
    <xf numFmtId="0" fontId="0" fillId="0" borderId="0" xfId="0" applyFill="1" applyBorder="1"/>
    <xf numFmtId="164" fontId="0" fillId="0" borderId="0" xfId="1" applyNumberFormat="1" applyFont="1" applyFill="1" applyBorder="1"/>
    <xf numFmtId="164" fontId="0" fillId="0" borderId="8" xfId="1" applyNumberFormat="1" applyFont="1" applyFill="1" applyBorder="1"/>
    <xf numFmtId="164" fontId="0" fillId="0" borderId="0" xfId="1" applyNumberFormat="1" applyFont="1" applyFill="1"/>
    <xf numFmtId="164" fontId="0" fillId="0" borderId="0" xfId="0" applyNumberFormat="1" applyFill="1"/>
    <xf numFmtId="0" fontId="0" fillId="0" borderId="7" xfId="0" applyBorder="1"/>
    <xf numFmtId="164" fontId="2" fillId="0" borderId="0" xfId="1" applyNumberFormat="1" applyFont="1" applyBorder="1" applyAlignment="1">
      <alignment horizontal="center"/>
    </xf>
    <xf numFmtId="164" fontId="2" fillId="0" borderId="8" xfId="1" applyNumberFormat="1" applyFont="1" applyBorder="1" applyAlignment="1">
      <alignment horizontal="center"/>
    </xf>
    <xf numFmtId="0" fontId="4" fillId="0" borderId="0" xfId="0" applyFont="1" applyBorder="1"/>
    <xf numFmtId="164" fontId="4" fillId="0" borderId="0" xfId="1" applyNumberFormat="1" applyFont="1" applyBorder="1"/>
    <xf numFmtId="164" fontId="4" fillId="0" borderId="8" xfId="1" applyNumberFormat="1" applyFont="1" applyBorder="1"/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164" fontId="0" fillId="0" borderId="0" xfId="1" applyNumberFormat="1" applyFont="1" applyBorder="1" applyAlignment="1">
      <alignment horizontal="right"/>
    </xf>
    <xf numFmtId="164" fontId="2" fillId="0" borderId="8" xfId="1" applyNumberFormat="1" applyFont="1" applyFill="1" applyBorder="1"/>
    <xf numFmtId="43" fontId="2" fillId="0" borderId="8" xfId="1" applyNumberFormat="1" applyFont="1" applyFill="1" applyBorder="1"/>
    <xf numFmtId="0" fontId="0" fillId="0" borderId="0" xfId="0" applyFill="1" applyBorder="1" applyAlignment="1">
      <alignment horizontal="right"/>
    </xf>
    <xf numFmtId="0" fontId="0" fillId="0" borderId="8" xfId="0" applyBorder="1"/>
    <xf numFmtId="0" fontId="0" fillId="0" borderId="6" xfId="0" applyBorder="1"/>
  </cellXfs>
  <cellStyles count="6">
    <cellStyle name="Comma" xfId="1" builtinId="3"/>
    <cellStyle name="Comma 2" xfId="3"/>
    <cellStyle name="Currency" xfId="2" builtinId="4"/>
    <cellStyle name="Currency 2" xfId="4"/>
    <cellStyle name="Normal" xfId="0" builtinId="0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view="pageLayout" topLeftCell="A29" zoomScaleNormal="90" workbookViewId="0">
      <selection activeCell="D34" sqref="D34"/>
    </sheetView>
  </sheetViews>
  <sheetFormatPr defaultRowHeight="15" x14ac:dyDescent="0.25"/>
  <cols>
    <col min="1" max="1" width="4" customWidth="1"/>
    <col min="2" max="2" width="20.42578125" bestFit="1" customWidth="1"/>
    <col min="3" max="3" width="53.42578125" customWidth="1"/>
    <col min="4" max="4" width="16.85546875" bestFit="1" customWidth="1"/>
    <col min="5" max="5" width="16.85546875" customWidth="1"/>
    <col min="6" max="6" width="10.7109375" customWidth="1"/>
    <col min="7" max="7" width="9.140625" style="2"/>
    <col min="8" max="8" width="15" style="2" bestFit="1" customWidth="1"/>
    <col min="9" max="9" width="9.140625" style="2"/>
  </cols>
  <sheetData>
    <row r="1" spans="1:14" x14ac:dyDescent="0.25">
      <c r="E1" s="1"/>
      <c r="H1" s="1"/>
    </row>
    <row r="2" spans="1:14" ht="18.75" x14ac:dyDescent="0.3">
      <c r="B2" s="3" t="s">
        <v>0</v>
      </c>
      <c r="C2" s="4"/>
      <c r="D2" s="5" t="s">
        <v>1</v>
      </c>
      <c r="E2" s="6">
        <v>1521859577.924582</v>
      </c>
    </row>
    <row r="3" spans="1:14" x14ac:dyDescent="0.25">
      <c r="B3" s="7"/>
      <c r="C3" s="8"/>
      <c r="D3" s="9" t="s">
        <v>2</v>
      </c>
      <c r="E3" s="10">
        <v>25.783514583976299</v>
      </c>
    </row>
    <row r="4" spans="1:14" x14ac:dyDescent="0.25">
      <c r="H4" s="11"/>
    </row>
    <row r="5" spans="1:14" ht="18.75" x14ac:dyDescent="0.3">
      <c r="B5" s="3" t="s">
        <v>3</v>
      </c>
      <c r="C5" s="4"/>
      <c r="D5" s="4"/>
      <c r="E5" s="12"/>
      <c r="H5" s="11"/>
    </row>
    <row r="6" spans="1:14" s="17" customFormat="1" x14ac:dyDescent="0.25">
      <c r="A6" s="13"/>
      <c r="B6" s="14" t="s">
        <v>4</v>
      </c>
      <c r="C6" s="15"/>
      <c r="D6" s="15" t="s">
        <v>5</v>
      </c>
      <c r="E6" s="16" t="s">
        <v>6</v>
      </c>
      <c r="G6" s="13"/>
      <c r="H6" s="13"/>
      <c r="I6" s="13"/>
      <c r="N6"/>
    </row>
    <row r="7" spans="1:14" x14ac:dyDescent="0.25">
      <c r="A7" s="2"/>
      <c r="B7" s="18">
        <v>1</v>
      </c>
      <c r="C7" s="19" t="s">
        <v>7</v>
      </c>
      <c r="D7" s="20">
        <f>E7-$E$2</f>
        <v>-23447.920000076294</v>
      </c>
      <c r="E7" s="21">
        <v>1521836130.0045819</v>
      </c>
    </row>
    <row r="8" spans="1:14" x14ac:dyDescent="0.25">
      <c r="A8" s="2"/>
      <c r="B8" s="18">
        <v>2</v>
      </c>
      <c r="C8" s="19" t="s">
        <v>8</v>
      </c>
      <c r="D8" s="20">
        <f>E8-$E$2</f>
        <v>-10773.047567129135</v>
      </c>
      <c r="E8" s="21">
        <v>1521848804.8770149</v>
      </c>
    </row>
    <row r="9" spans="1:14" x14ac:dyDescent="0.25">
      <c r="A9" s="2"/>
      <c r="B9" s="18">
        <v>3</v>
      </c>
      <c r="C9" s="19" t="s">
        <v>9</v>
      </c>
      <c r="D9" s="20">
        <f>E9-$E$2</f>
        <v>95751.107051610947</v>
      </c>
      <c r="E9" s="21">
        <v>1521955329.0316336</v>
      </c>
    </row>
    <row r="10" spans="1:14" x14ac:dyDescent="0.25">
      <c r="A10" s="2"/>
      <c r="B10" s="22">
        <v>4</v>
      </c>
      <c r="C10" s="23" t="s">
        <v>10</v>
      </c>
      <c r="D10" s="24">
        <f>E10-$E$2</f>
        <v>149182.26991820335</v>
      </c>
      <c r="E10" s="25">
        <v>1522008760.1945002</v>
      </c>
      <c r="H10" s="26"/>
      <c r="I10" s="27"/>
    </row>
    <row r="11" spans="1:14" x14ac:dyDescent="0.25">
      <c r="A11" s="2"/>
      <c r="B11" s="28"/>
      <c r="C11" s="19"/>
      <c r="D11" s="20"/>
      <c r="E11" s="21"/>
    </row>
    <row r="12" spans="1:14" s="17" customFormat="1" x14ac:dyDescent="0.25">
      <c r="A12" s="13"/>
      <c r="B12" s="14" t="s">
        <v>11</v>
      </c>
      <c r="C12" s="15"/>
      <c r="D12" s="29"/>
      <c r="E12" s="30"/>
      <c r="G12" s="13"/>
      <c r="H12" s="13"/>
      <c r="I12" s="13"/>
    </row>
    <row r="13" spans="1:14" x14ac:dyDescent="0.25">
      <c r="A13" s="2"/>
      <c r="B13" s="22">
        <v>1</v>
      </c>
      <c r="C13" s="19" t="s">
        <v>12</v>
      </c>
      <c r="D13" s="20">
        <f t="shared" ref="D13:D23" si="0">E13-$E$2</f>
        <v>-412527.7563931942</v>
      </c>
      <c r="E13" s="21">
        <v>1521447050.1681888</v>
      </c>
    </row>
    <row r="14" spans="1:14" x14ac:dyDescent="0.25">
      <c r="A14" s="2"/>
      <c r="B14" s="22">
        <v>2</v>
      </c>
      <c r="C14" s="19" t="s">
        <v>13</v>
      </c>
      <c r="D14" s="20">
        <f t="shared" si="0"/>
        <v>-2460170.9736390114</v>
      </c>
      <c r="E14" s="21">
        <v>1519399406.950943</v>
      </c>
    </row>
    <row r="15" spans="1:14" x14ac:dyDescent="0.25">
      <c r="A15" s="2"/>
      <c r="B15" s="22">
        <v>3</v>
      </c>
      <c r="C15" s="19" t="s">
        <v>14</v>
      </c>
      <c r="D15" s="20">
        <f t="shared" si="0"/>
        <v>-4413.2340002059937</v>
      </c>
      <c r="E15" s="21">
        <v>1521855164.6905818</v>
      </c>
    </row>
    <row r="16" spans="1:14" x14ac:dyDescent="0.25">
      <c r="A16" s="2"/>
      <c r="B16" s="22">
        <v>4</v>
      </c>
      <c r="C16" s="19" t="s">
        <v>15</v>
      </c>
      <c r="D16" s="20">
        <f t="shared" si="0"/>
        <v>142691.56999969482</v>
      </c>
      <c r="E16" s="21">
        <v>1522002269.4945817</v>
      </c>
    </row>
    <row r="17" spans="1:5" x14ac:dyDescent="0.25">
      <c r="A17" s="2"/>
      <c r="B17" s="22">
        <v>5</v>
      </c>
      <c r="C17" s="19" t="s">
        <v>16</v>
      </c>
      <c r="D17" s="20">
        <f t="shared" si="0"/>
        <v>-1631205.4800000191</v>
      </c>
      <c r="E17" s="21">
        <v>1520228372.444582</v>
      </c>
    </row>
    <row r="18" spans="1:5" x14ac:dyDescent="0.25">
      <c r="A18" s="2"/>
      <c r="B18" s="22">
        <v>6</v>
      </c>
      <c r="C18" s="19" t="s">
        <v>17</v>
      </c>
      <c r="D18" s="20">
        <f t="shared" si="0"/>
        <v>-604275.89485740662</v>
      </c>
      <c r="E18" s="21">
        <v>1521255302.0297246</v>
      </c>
    </row>
    <row r="19" spans="1:5" x14ac:dyDescent="0.25">
      <c r="A19" s="2"/>
      <c r="B19" s="22">
        <v>7</v>
      </c>
      <c r="C19" s="19" t="s">
        <v>18</v>
      </c>
      <c r="D19" s="20">
        <f t="shared" si="0"/>
        <v>742003.23061561584</v>
      </c>
      <c r="E19" s="21">
        <v>1522601581.1551976</v>
      </c>
    </row>
    <row r="20" spans="1:5" x14ac:dyDescent="0.25">
      <c r="A20" s="2"/>
      <c r="B20" s="22">
        <v>8</v>
      </c>
      <c r="C20" s="31" t="s">
        <v>19</v>
      </c>
      <c r="D20" s="32">
        <f t="shared" si="0"/>
        <v>-2968296.334209919</v>
      </c>
      <c r="E20" s="33">
        <v>1518891281.5903721</v>
      </c>
    </row>
    <row r="21" spans="1:5" x14ac:dyDescent="0.25">
      <c r="A21" s="2"/>
      <c r="B21" s="22">
        <v>9</v>
      </c>
      <c r="C21" s="23" t="s">
        <v>20</v>
      </c>
      <c r="D21" s="20">
        <f t="shared" si="0"/>
        <v>79506.039824008942</v>
      </c>
      <c r="E21" s="21">
        <v>1521939083.964406</v>
      </c>
    </row>
    <row r="22" spans="1:5" x14ac:dyDescent="0.25">
      <c r="B22" s="22">
        <v>10</v>
      </c>
      <c r="C22" s="23" t="s">
        <v>21</v>
      </c>
      <c r="D22" s="24">
        <f t="shared" si="0"/>
        <v>-58176</v>
      </c>
      <c r="E22" s="25">
        <v>1521801401.924582</v>
      </c>
    </row>
    <row r="23" spans="1:5" x14ac:dyDescent="0.25">
      <c r="B23" s="22">
        <v>11</v>
      </c>
      <c r="C23" s="34" t="s">
        <v>22</v>
      </c>
      <c r="D23" s="24">
        <f t="shared" si="0"/>
        <v>-908376.28413462639</v>
      </c>
      <c r="E23" s="25">
        <v>1520951201.6404474</v>
      </c>
    </row>
    <row r="24" spans="1:5" x14ac:dyDescent="0.25">
      <c r="B24" s="28"/>
      <c r="C24" s="19"/>
      <c r="D24" s="20"/>
      <c r="E24" s="21"/>
    </row>
    <row r="25" spans="1:5" x14ac:dyDescent="0.25">
      <c r="B25" s="28"/>
      <c r="C25" s="35" t="s">
        <v>23</v>
      </c>
      <c r="D25" s="20">
        <f>SUM(D7:D23)</f>
        <v>-7872528.7073924541</v>
      </c>
      <c r="E25" s="21">
        <f>E2+D25</f>
        <v>1513987049.2171896</v>
      </c>
    </row>
    <row r="26" spans="1:5" x14ac:dyDescent="0.25">
      <c r="B26" s="28"/>
      <c r="C26" s="35" t="s">
        <v>24</v>
      </c>
      <c r="D26" s="20">
        <f>E28-E25</f>
        <v>-3778062.5668261051</v>
      </c>
      <c r="E26" s="21"/>
    </row>
    <row r="27" spans="1:5" x14ac:dyDescent="0.25">
      <c r="B27" s="28"/>
      <c r="C27" s="19"/>
      <c r="D27" s="20"/>
      <c r="E27" s="21"/>
    </row>
    <row r="28" spans="1:5" x14ac:dyDescent="0.25">
      <c r="B28" s="36"/>
      <c r="C28" s="37" t="s">
        <v>25</v>
      </c>
      <c r="D28" s="38" t="s">
        <v>1</v>
      </c>
      <c r="E28" s="39">
        <v>1510208986.6503634</v>
      </c>
    </row>
    <row r="29" spans="1:5" x14ac:dyDescent="0.25">
      <c r="B29" s="28"/>
      <c r="C29" s="19"/>
      <c r="D29" s="38" t="s">
        <v>2</v>
      </c>
      <c r="E29" s="40">
        <v>25.586128968123081</v>
      </c>
    </row>
    <row r="30" spans="1:5" x14ac:dyDescent="0.25">
      <c r="B30" s="28"/>
      <c r="C30" s="41" t="s">
        <v>26</v>
      </c>
      <c r="D30" s="20">
        <f>-(E2-E28)</f>
        <v>-11650591.274218559</v>
      </c>
      <c r="E30" s="21"/>
    </row>
    <row r="31" spans="1:5" x14ac:dyDescent="0.25">
      <c r="B31" s="28"/>
      <c r="C31" s="41" t="s">
        <v>27</v>
      </c>
      <c r="D31" s="24">
        <v>-4962704.666290015</v>
      </c>
      <c r="E31" s="21"/>
    </row>
    <row r="32" spans="1:5" x14ac:dyDescent="0.25">
      <c r="B32" s="28"/>
      <c r="C32" s="19"/>
      <c r="D32" s="19"/>
      <c r="E32" s="42"/>
    </row>
    <row r="33" spans="2:5" x14ac:dyDescent="0.25">
      <c r="B33" s="7"/>
      <c r="C33" s="8"/>
      <c r="D33" s="8"/>
      <c r="E33" s="43"/>
    </row>
  </sheetData>
  <pageMargins left="0.7" right="0.7" top="0.75" bottom="0.75" header="0.3" footer="0.3"/>
  <pageSetup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Dickman, Brian</dc:creator>
  <cp:lastModifiedBy>laurieharris</cp:lastModifiedBy>
  <dcterms:created xsi:type="dcterms:W3CDTF">2014-06-03T16:46:56Z</dcterms:created>
  <dcterms:modified xsi:type="dcterms:W3CDTF">2014-06-04T19:19:32Z</dcterms:modified>
</cp:coreProperties>
</file>