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80" windowHeight="11700"/>
  </bookViews>
  <sheets>
    <sheet name="Exhibit A1 1&amp;2of3" sheetId="3" r:id="rId1"/>
  </sheets>
  <externalReferences>
    <externalReference r:id="rId2"/>
    <externalReference r:id="rId3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t108D_S">[1]FuncStudy!$F$2065</definedName>
    <definedName name="Acct108D00S">[1]FuncStudy!$F$2057</definedName>
    <definedName name="Acct108DSS">[1]FuncStudy!$F$2061</definedName>
    <definedName name="Acct228.42TROJD">[1]FuncStudy!$F$1867</definedName>
    <definedName name="ACCT2281">[1]FuncStudy!$F$1847</definedName>
    <definedName name="Acct2282">[1]FuncStudy!$F$1851</definedName>
    <definedName name="Acct2283">[1]FuncStudy!$F$1855</definedName>
    <definedName name="Acct2283S">[1]FuncStudy!$F$1859</definedName>
    <definedName name="Acct22842">[1]FuncStudy!$F$1868</definedName>
    <definedName name="Acct228SO">[1]FuncStudy!$F$1850</definedName>
    <definedName name="ACCT25398">[1]FuncStudy!$F$1880</definedName>
    <definedName name="Acct25399">[1]FuncStudy!$F$1887</definedName>
    <definedName name="Acct254">[1]FuncStudy!$F$1864</definedName>
    <definedName name="Acct282DITBAL">[1]FuncStudy!$F$1912</definedName>
    <definedName name="Acct350">[1]FuncStudy!$F$1323</definedName>
    <definedName name="Acct352">[1]FuncStudy!$F$1330</definedName>
    <definedName name="Acct353">[1]FuncStudy!$F$1336</definedName>
    <definedName name="Acct354">[1]FuncStudy!$F$1342</definedName>
    <definedName name="Acct355">[1]FuncStudy!$F$1348</definedName>
    <definedName name="Acct356">[1]FuncStudy!$F$1354</definedName>
    <definedName name="Acct357">[1]FuncStudy!$F$1360</definedName>
    <definedName name="Acct358">[1]FuncStudy!$F$1366</definedName>
    <definedName name="Acct359">[1]FuncStudy!$F$1372</definedName>
    <definedName name="Acct360">[1]FuncStudy!$F$1388</definedName>
    <definedName name="Acct361">[1]FuncStudy!$F$1394</definedName>
    <definedName name="Acct362">[1]FuncStudy!$F$1400</definedName>
    <definedName name="Acct364">[1]FuncStudy!$F$1407</definedName>
    <definedName name="Acct365">[1]FuncStudy!$F$1414</definedName>
    <definedName name="Acct366">[1]FuncStudy!$F$1421</definedName>
    <definedName name="Acct367">[1]FuncStudy!$F$1428</definedName>
    <definedName name="Acct368">[1]FuncStudy!$F$1434</definedName>
    <definedName name="Acct369">[1]FuncStudy!$F$1441</definedName>
    <definedName name="Acct370">[1]FuncStudy!$F$1447</definedName>
    <definedName name="Acct371">[1]FuncStudy!$F$1454</definedName>
    <definedName name="Acct372">[1]FuncStudy!$F$1461</definedName>
    <definedName name="Acct372A">[1]FuncStudy!$F$1460</definedName>
    <definedName name="Acct372DP">[1]FuncStudy!$F$1458</definedName>
    <definedName name="Acct372DS">[1]FuncStudy!$F$1459</definedName>
    <definedName name="Acct373">[1]FuncStudy!$F$1467</definedName>
    <definedName name="Acct444S">[1]FuncStudy!$F$105</definedName>
    <definedName name="Acct448S">[1]FuncStudy!$F$114</definedName>
    <definedName name="Acct450S">[1]FuncStudy!$F$138</definedName>
    <definedName name="Acct451S">[1]FuncStudy!$F$143</definedName>
    <definedName name="Acct454S">[1]FuncStudy!$F$153</definedName>
    <definedName name="Acct456S">[1]FuncStudy!$F$159</definedName>
    <definedName name="Acct580">[1]FuncStudy!$F$536</definedName>
    <definedName name="Acct581">[1]FuncStudy!$F$541</definedName>
    <definedName name="Acct582">[1]FuncStudy!$F$546</definedName>
    <definedName name="Acct583">[1]FuncStudy!$F$551</definedName>
    <definedName name="Acct584">[1]FuncStudy!$F$556</definedName>
    <definedName name="Acct585">[1]FuncStudy!$F$561</definedName>
    <definedName name="Acct586">[1]FuncStudy!$F$566</definedName>
    <definedName name="Acct587">[1]FuncStudy!$F$571</definedName>
    <definedName name="Acct588">[1]FuncStudy!$F$576</definedName>
    <definedName name="Acct589">[1]FuncStudy!$F$581</definedName>
    <definedName name="Acct590">[1]FuncStudy!$F$586</definedName>
    <definedName name="Acct591">[1]FuncStudy!$F$591</definedName>
    <definedName name="Acct592">[1]FuncStudy!$F$596</definedName>
    <definedName name="Acct593">[1]FuncStudy!$F$601</definedName>
    <definedName name="Acct594">[1]FuncStudy!$F$606</definedName>
    <definedName name="Acct595">[1]FuncStudy!$F$611</definedName>
    <definedName name="Acct596">[1]FuncStudy!$F$616</definedName>
    <definedName name="Acct597">[1]FuncStudy!$F$621</definedName>
    <definedName name="Acct598">[1]FuncStudy!$F$626</definedName>
    <definedName name="Acct928RE">[1]FuncStudy!$F$749</definedName>
    <definedName name="AcctAGA">[1]FuncStudy!$F$132</definedName>
    <definedName name="AcctTS0">[1]FuncStudy!$F$1380</definedName>
    <definedName name="ActualROR">#REF!</definedName>
    <definedName name="Classification">[1]FuncStudy!$Y$91</definedName>
    <definedName name="COSFacVal">[1]Inputs!$W$11</definedName>
    <definedName name="Demand">[2]Inputs!$D$9</definedName>
    <definedName name="Demand2">[1]Inputs!$D$10</definedName>
    <definedName name="Dis">[1]FuncStudy!$Y$90</definedName>
    <definedName name="DisFac">'[1]Func Dist Factor Table'!$A$11:$G$25</definedName>
    <definedName name="Factorck">'[1]COS Factor Table'!$Q$15:$Q$136</definedName>
    <definedName name="FactSum">'[1]COS Factor Table'!$A$14:$Q$137</definedName>
    <definedName name="Func">'[1]Func Factor Table'!$A$10:$H$76</definedName>
    <definedName name="Function">[1]FuncStudy!$Y$90</definedName>
    <definedName name="IncomeTaxOptVal">[2]Inputs!$Y$11</definedName>
    <definedName name="LinkCos">'[1]JAM Download'!$I$4</definedName>
    <definedName name="NetToGross">[1]Inputs!$H$21</definedName>
    <definedName name="OH">[1]Inputs!$D$24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'[1]Energy Factor'!#REF!</definedName>
    <definedName name="page64">'[1]Energy Factor'!#REF!</definedName>
    <definedName name="State">[1]Inputs!$C$5</definedName>
    <definedName name="TargetROR">[1]Inputs!$L$6</definedName>
    <definedName name="Test_COS">'[1]Hot Sheet'!$F$120</definedName>
    <definedName name="TestPeriod">[1]Inputs!$C$6</definedName>
    <definedName name="TotalRateBase">'[1]G+T+D+R+M'!$H$58</definedName>
    <definedName name="TotTaxRate">[1]Inputs!$H$17</definedName>
    <definedName name="UAACT550SGW">[1]FuncStudy!$Y$405</definedName>
    <definedName name="UAACT554SGW">[1]FuncStudy!$Y$427</definedName>
    <definedName name="UAcct103">[1]FuncStudy!$Y$1315</definedName>
    <definedName name="UAcct105S">[1]FuncStudy!$Y$1673</definedName>
    <definedName name="UAcct105SEU">[1]FuncStudy!$Y$1677</definedName>
    <definedName name="UAcct105SGG">[1]FuncStudy!$Y$1678</definedName>
    <definedName name="UAcct105SGP1">[1]FuncStudy!$Y$1674</definedName>
    <definedName name="UAcct105SGP2">[1]FuncStudy!$Y$1676</definedName>
    <definedName name="UAcct105SGT">[1]FuncStudy!$Y$1675</definedName>
    <definedName name="UAcct1081390">[1]FuncStudy!$Y$2099</definedName>
    <definedName name="UAcct1081390Rcl">[1]FuncStudy!$Y$2098</definedName>
    <definedName name="UAcct1081399">[1]FuncStudy!$Y$2107</definedName>
    <definedName name="UAcct1081399Rcl">[1]FuncStudy!$Y$2106</definedName>
    <definedName name="UAcct108360">[1]FuncStudy!$Y$2006</definedName>
    <definedName name="UAcct108361">[1]FuncStudy!$Y$2010</definedName>
    <definedName name="UAcct108362">[1]FuncStudy!$Y$2014</definedName>
    <definedName name="UAcct108364">[1]FuncStudy!$Y$2018</definedName>
    <definedName name="UAcct108365">[1]FuncStudy!$Y$2022</definedName>
    <definedName name="UAcct108366">[1]FuncStudy!$Y$2026</definedName>
    <definedName name="UAcct108367">[1]FuncStudy!$Y$2030</definedName>
    <definedName name="UAcct108368">[1]FuncStudy!$Y$2034</definedName>
    <definedName name="UAcct108369">[1]FuncStudy!$Y$2038</definedName>
    <definedName name="UAcct108370">[1]FuncStudy!$Y$2042</definedName>
    <definedName name="UAcct108371">[1]FuncStudy!$Y$2046</definedName>
    <definedName name="UAcct108372">[1]FuncStudy!$Y$2050</definedName>
    <definedName name="UAcct108373">[1]FuncStudy!$Y$2054</definedName>
    <definedName name="UAcct108D">[1]FuncStudy!$Y$2066</definedName>
    <definedName name="UAcct108D00">[1]FuncStudy!$Y$2058</definedName>
    <definedName name="UAcct108Ds">[1]FuncStudy!$Y$2062</definedName>
    <definedName name="UAcct108Ep">[1]FuncStudy!$Y$1988</definedName>
    <definedName name="UAcct108Gpcn">[1]FuncStudy!$Y$2076</definedName>
    <definedName name="UAcct108Gps">[1]FuncStudy!$Y$2072</definedName>
    <definedName name="UAcct108Gpse">[1]FuncStudy!$Y$2078</definedName>
    <definedName name="UAcct108Gpsg">[1]FuncStudy!$Y$2075</definedName>
    <definedName name="UAcct108Gpsgp">[1]FuncStudy!$Y$2073</definedName>
    <definedName name="UAcct108Gpsgu">[1]FuncStudy!$Y$2074</definedName>
    <definedName name="UAcct108Gpso">[1]FuncStudy!$Y$2077</definedName>
    <definedName name="UACCT108GPSSGCH">[1]FuncStudy!$Y$2080</definedName>
    <definedName name="UACCT108GPSSGCT">[1]FuncStudy!$Y$2079</definedName>
    <definedName name="UAcct108Hp">[1]FuncStudy!$Y$1975</definedName>
    <definedName name="UAcct108Mp">[1]FuncStudy!$Y$2092</definedName>
    <definedName name="UAcct108Np">[1]FuncStudy!$Y$1968</definedName>
    <definedName name="UAcct108Op">[1]FuncStudy!$Y$1983</definedName>
    <definedName name="UAcct108Opsgw">[1]FuncStudy!$Y$1980</definedName>
    <definedName name="UAcct108OPSSGCT">[1]FuncStudy!$Y$1982</definedName>
    <definedName name="UAcct108Sp">[1]FuncStudy!$Y$1962</definedName>
    <definedName name="uacct108spssgch">[1]FuncStudy!$Y$1961</definedName>
    <definedName name="UAcct108Tp">[1]FuncStudy!$Y$2002</definedName>
    <definedName name="UAcct111390">[1]FuncStudy!$Y$2159</definedName>
    <definedName name="UAcct111Clg">[1]FuncStudy!$Y$2128</definedName>
    <definedName name="UAcct111Clgcn">[1]FuncStudy!$Y$2124</definedName>
    <definedName name="UAcct111Clgsop">[1]FuncStudy!$Y$2127</definedName>
    <definedName name="UAcct111Clgsou">[1]FuncStudy!$Y$2126</definedName>
    <definedName name="UAcct111Clh">[1]FuncStudy!$Y$2134</definedName>
    <definedName name="UAcct111Cls">[1]FuncStudy!$Y$2119</definedName>
    <definedName name="UAcct111Ipcn">[1]FuncStudy!$Y$2143</definedName>
    <definedName name="UAcct111Ips">[1]FuncStudy!$Y$2138</definedName>
    <definedName name="UAcct111Ipse">[1]FuncStudy!$Y$2141</definedName>
    <definedName name="UAcct111Ipsg">[1]FuncStudy!$Y$2142</definedName>
    <definedName name="UAcct111Ipsgp">[1]FuncStudy!$Y$2139</definedName>
    <definedName name="UAcct111Ipsgu">[1]FuncStudy!$Y$2140</definedName>
    <definedName name="uacct111ipso">[1]FuncStudy!$Y$2146</definedName>
    <definedName name="UACCT111IPSSGCH">[1]FuncStudy!$Y$2145</definedName>
    <definedName name="UAcct114">[1]FuncStudy!$Y$1685</definedName>
    <definedName name="UAcct120">[1]FuncStudy!$Y$1689</definedName>
    <definedName name="UAcct124">[1]FuncStudy!$Y$1694</definedName>
    <definedName name="UAcct141">[1]FuncStudy!$Y$1834</definedName>
    <definedName name="UAcct151">[1]FuncStudy!$Y$1716</definedName>
    <definedName name="uacct151ssech">[1]FuncStudy!$Y$1715</definedName>
    <definedName name="UAcct154">[1]FuncStudy!$Y$1750</definedName>
    <definedName name="uacct154ssgch">[1]FuncStudy!$Y$1749</definedName>
    <definedName name="UAcct163">[1]FuncStudy!$Y$1755</definedName>
    <definedName name="UAcct165">[1]FuncStudy!$Y$1770</definedName>
    <definedName name="UAcct165Se">[1]FuncStudy!$Y$1768</definedName>
    <definedName name="UAcct182">[1]FuncStudy!$Y$1701</definedName>
    <definedName name="UAcct18222">[1]FuncStudy!$Y$1824</definedName>
    <definedName name="UAcct182M">[1]FuncStudy!$Y$1780</definedName>
    <definedName name="UAcct182MSSGCT">[1]FuncStudy!$Y$1778</definedName>
    <definedName name="UAcct186">[1]FuncStudy!$Y$1709</definedName>
    <definedName name="UAcct1869">[1]FuncStudy!$Y$1829</definedName>
    <definedName name="UAcct186M">[1]FuncStudy!$Y$1791</definedName>
    <definedName name="UAcct186Mse">[1]FuncStudy!$Y$1788</definedName>
    <definedName name="UAcct190">[1]FuncStudy!$Y$1902</definedName>
    <definedName name="UAcct190CN">[1]FuncStudy!$Y$1891</definedName>
    <definedName name="UAcct190Dop">[1]FuncStudy!$Y$1892</definedName>
    <definedName name="UACCT190IBT">[1]FuncStudy!$Y$1894</definedName>
    <definedName name="UACCT190SSGCT">[1]FuncStudy!$Y$1901</definedName>
    <definedName name="UACCT2281">[1]FuncStudy!$Y$1847</definedName>
    <definedName name="UAcct2282">[1]FuncStudy!$Y$1851</definedName>
    <definedName name="UAcct2283">[1]FuncStudy!$Y$1855</definedName>
    <definedName name="UAcct2283S">[1]FuncStudy!$Y$1859</definedName>
    <definedName name="UAcct22842">[1]FuncStudy!$Y$1868</definedName>
    <definedName name="UAcct235">[1]FuncStudy!$Y$1843</definedName>
    <definedName name="UAcct252">[1]FuncStudy!$Y$1876</definedName>
    <definedName name="UAcct25316">[1]FuncStudy!$Y$1724</definedName>
    <definedName name="UAcct25317">[1]FuncStudy!$Y$1728</definedName>
    <definedName name="UAcct25318">[1]FuncStudy!$Y$1760</definedName>
    <definedName name="UAcct25319">[1]FuncStudy!$Y$1732</definedName>
    <definedName name="UACCT25398">[1]FuncStudy!$Y$1880</definedName>
    <definedName name="UAcct25399">[1]FuncStudy!$Y$1887</definedName>
    <definedName name="UAcct254">[1]FuncStudy!$Y$1864</definedName>
    <definedName name="UACCT254SO">[1]FuncStudy!$Y$1863</definedName>
    <definedName name="UAcct255">[1]FuncStudy!$Y$1952</definedName>
    <definedName name="UAcct281">[1]FuncStudy!$Y$1908</definedName>
    <definedName name="UAcct282">[1]FuncStudy!$Y$1926</definedName>
    <definedName name="UAcct282So">[1]FuncStudy!$Y$1914</definedName>
    <definedName name="UAcct283">[1]FuncStudy!$Y$1939</definedName>
    <definedName name="UAcct283So">[1]FuncStudy!$Y$1932</definedName>
    <definedName name="UAcct301S">[1]FuncStudy!$Y$1636</definedName>
    <definedName name="UAcct301Sg">[1]FuncStudy!$Y$1638</definedName>
    <definedName name="UAcct301So">[1]FuncStudy!$Y$1637</definedName>
    <definedName name="UAcct302S">[1]FuncStudy!$Y$1641</definedName>
    <definedName name="UAcct302Sg">[1]FuncStudy!$Y$1642</definedName>
    <definedName name="UAcct302Sgp">[1]FuncStudy!$Y$1643</definedName>
    <definedName name="UAcct302Sgu">[1]FuncStudy!$Y$1644</definedName>
    <definedName name="UAcct303Cn">[1]FuncStudy!$Y$1652</definedName>
    <definedName name="UAcct303S">[1]FuncStudy!$Y$1648</definedName>
    <definedName name="UAcct303Se">[1]FuncStudy!$Y$1651</definedName>
    <definedName name="UAcct303Sg">[1]FuncStudy!$Y$1649</definedName>
    <definedName name="UAcct303So">[1]FuncStudy!$Y$1650</definedName>
    <definedName name="UACCT303SSGCT">[1]FuncStudy!$Y$1654</definedName>
    <definedName name="UAcct310">[1]FuncStudy!$Y$1151</definedName>
    <definedName name="uacct310ssgch">[1]FuncStudy!$Y$1150</definedName>
    <definedName name="UAcct311">[1]FuncStudy!$Y$1156</definedName>
    <definedName name="uacct311ssgch">[1]FuncStudy!$Y$1155</definedName>
    <definedName name="UAcct312">[1]FuncStudy!$Y$1161</definedName>
    <definedName name="uacct312ssgch">[1]FuncStudy!$Y$1160</definedName>
    <definedName name="UAcct314">[1]FuncStudy!$Y$1166</definedName>
    <definedName name="uacct314ssgch">[1]FuncStudy!$Y$1165</definedName>
    <definedName name="UAcct315">[1]FuncStudy!$Y$1171</definedName>
    <definedName name="uacct315ssgch">[1]FuncStudy!$Y$1170</definedName>
    <definedName name="UAcct316">[1]FuncStudy!$Y$1176</definedName>
    <definedName name="uacct316ssgch">[1]FuncStudy!$Y$1175</definedName>
    <definedName name="UAcct320">[1]FuncStudy!$Y$1188</definedName>
    <definedName name="UAcct321">[1]FuncStudy!$Y$1192</definedName>
    <definedName name="UAcct322">[1]FuncStudy!$Y$1196</definedName>
    <definedName name="UAcct323">[1]FuncStudy!$Y$1200</definedName>
    <definedName name="UAcct324">[1]FuncStudy!$Y$1204</definedName>
    <definedName name="UAcct325">[1]FuncStudy!$Y$1208</definedName>
    <definedName name="UAcct33">[1]FuncStudy!$Y$131</definedName>
    <definedName name="UAcct330">[1]FuncStudy!$Y$1221</definedName>
    <definedName name="UAcct331">[1]FuncStudy!$Y$1226</definedName>
    <definedName name="UAcct332">[1]FuncStudy!$Y$1231</definedName>
    <definedName name="UAcct333">[1]FuncStudy!$Y$1236</definedName>
    <definedName name="UAcct334">[1]FuncStudy!$Y$1241</definedName>
    <definedName name="UAcct335">[1]FuncStudy!$Y$1246</definedName>
    <definedName name="UAcct336">[1]FuncStudy!$Y$1251</definedName>
    <definedName name="UAcct340">[1]FuncStudy!$Y$1266</definedName>
    <definedName name="UAcct340Sgw">[1]FuncStudy!$Y$1264</definedName>
    <definedName name="UAcct341">[1]FuncStudy!$Y$1272</definedName>
    <definedName name="UACCT341SGW">[1]FuncStudy!$Y$1270</definedName>
    <definedName name="uacct341ssgct">[1]FuncStudy!$Y$1271</definedName>
    <definedName name="UAcct342">[1]FuncStudy!$Y$1277</definedName>
    <definedName name="uacct342ssgct">[1]FuncStudy!$Y$1276</definedName>
    <definedName name="UAcct343">[1]FuncStudy!$Y$1284</definedName>
    <definedName name="UAcct343Sgw">[1]FuncStudy!$Y$1282</definedName>
    <definedName name="uacct343sscct">[1]FuncStudy!$Y$1283</definedName>
    <definedName name="UAcct344">[1]FuncStudy!$Y$1291</definedName>
    <definedName name="UACCT344SGW">[1]FuncStudy!$Y$1289</definedName>
    <definedName name="uacct344ssgct">[1]FuncStudy!$Y$1290</definedName>
    <definedName name="UAcct345">[1]FuncStudy!$Y$1297</definedName>
    <definedName name="UACCT345SGW">[1]FuncStudy!$Y$1295</definedName>
    <definedName name="uacct345ssgct">[1]FuncStudy!$Y$1296</definedName>
    <definedName name="UAcct346">[1]FuncStudy!$Y$1303</definedName>
    <definedName name="UAcct346SGW">[1]FuncStudy!$Y$1301</definedName>
    <definedName name="UAcct350">[1]FuncStudy!$Y$1323</definedName>
    <definedName name="UAcct352">[1]FuncStudy!$Y$1330</definedName>
    <definedName name="UAcct353">[1]FuncStudy!$Y$1336</definedName>
    <definedName name="UAcct354">[1]FuncStudy!$Y$1342</definedName>
    <definedName name="UAcct355">[1]FuncStudy!$Y$1348</definedName>
    <definedName name="UAcct356">[1]FuncStudy!$Y$1354</definedName>
    <definedName name="UAcct357">[1]FuncStudy!$Y$1360</definedName>
    <definedName name="UAcct358">[1]FuncStudy!$Y$1366</definedName>
    <definedName name="UAcct359">[1]FuncStudy!$Y$1372</definedName>
    <definedName name="UAcct360">[1]FuncStudy!$Y$1388</definedName>
    <definedName name="UAcct361">[1]FuncStudy!$Y$1394</definedName>
    <definedName name="UAcct362">[1]FuncStudy!$Y$1400</definedName>
    <definedName name="UAcct368">[1]FuncStudy!$Y$1434</definedName>
    <definedName name="UAcct369">[1]FuncStudy!$Y$1441</definedName>
    <definedName name="UAcct370">[1]FuncStudy!$Y$1447</definedName>
    <definedName name="UAcct372A">[1]FuncStudy!$Y$1460</definedName>
    <definedName name="UAcct372Dp">[1]FuncStudy!$Y$1458</definedName>
    <definedName name="UAcct372Ds">[1]FuncStudy!$Y$1459</definedName>
    <definedName name="UAcct373">[1]FuncStudy!$Y$1467</definedName>
    <definedName name="UAcct389Cn">[1]FuncStudy!$Y$1482</definedName>
    <definedName name="UAcct389S">[1]FuncStudy!$Y$1481</definedName>
    <definedName name="UAcct389Sg">[1]FuncStudy!$Y$1484</definedName>
    <definedName name="UAcct389Sgu">[1]FuncStudy!$Y$1483</definedName>
    <definedName name="UAcct389So">[1]FuncStudy!$Y$1485</definedName>
    <definedName name="UAcct390Cn">[1]FuncStudy!$Y$1492</definedName>
    <definedName name="UACCT390LS">[1]FuncStudy!$Y$1601</definedName>
    <definedName name="UAcct390LSG">[1]FuncStudy!$Y$1602</definedName>
    <definedName name="UAcct390LSO">[1]FuncStudy!$Y$1603</definedName>
    <definedName name="UAcct390S">[1]FuncStudy!$Y$1489</definedName>
    <definedName name="UAcct390Sgp">[1]FuncStudy!$Y$1490</definedName>
    <definedName name="UAcct390Sgu">[1]FuncStudy!$Y$1491</definedName>
    <definedName name="UAcct390Sop">[1]FuncStudy!$Y$1493</definedName>
    <definedName name="UAcct390Sou">[1]FuncStudy!$Y$1494</definedName>
    <definedName name="UAcct391Cn">[1]FuncStudy!$Y$1501</definedName>
    <definedName name="UAcct391S">[1]FuncStudy!$Y$1498</definedName>
    <definedName name="UAcct391Se">[1]FuncStudy!$Y$1503</definedName>
    <definedName name="UAcct391Sg">[1]FuncStudy!$Y$1502</definedName>
    <definedName name="UAcct391Sgp">[1]FuncStudy!$Y$1499</definedName>
    <definedName name="UAcct391Sgu">[1]FuncStudy!$Y$1500</definedName>
    <definedName name="UAcct391So">[1]FuncStudy!$Y$1504</definedName>
    <definedName name="uacct391ssgch">[1]FuncStudy!$Y$1505</definedName>
    <definedName name="UACCT391SSGCT">[1]FuncStudy!$Y$1506</definedName>
    <definedName name="UAcct392Cn">[1]FuncStudy!$Y$1513</definedName>
    <definedName name="UAcct392L">[1]FuncStudy!$Y$1611</definedName>
    <definedName name="UACCT392LRCL">[1]FuncStudy!$F$1614</definedName>
    <definedName name="UAcct392S">[1]FuncStudy!$Y$1510</definedName>
    <definedName name="UAcct392Se">[1]FuncStudy!$Y$1515</definedName>
    <definedName name="UAcct392Sg">[1]FuncStudy!$Y$1512</definedName>
    <definedName name="UAcct392Sgp">[1]FuncStudy!$Y$1516</definedName>
    <definedName name="UAcct392Sgu">[1]FuncStudy!$Y$1514</definedName>
    <definedName name="UAcct392So">[1]FuncStudy!$Y$1511</definedName>
    <definedName name="uacct392ssgch">[1]FuncStudy!$Y$1517</definedName>
    <definedName name="uacct392ssgct">[1]FuncStudy!$Y$1518</definedName>
    <definedName name="UAcct393S">[1]FuncStudy!$Y$1522</definedName>
    <definedName name="UAcct393Sg">[1]FuncStudy!$Y$1526</definedName>
    <definedName name="UAcct393Sgp">[1]FuncStudy!$Y$1523</definedName>
    <definedName name="UAcct393Sgu">[1]FuncStudy!$Y$1524</definedName>
    <definedName name="UAcct393So">[1]FuncStudy!$Y$1525</definedName>
    <definedName name="uacct393ssgct">[1]FuncStudy!$Y$1527</definedName>
    <definedName name="UAcct394S">[1]FuncStudy!$Y$1531</definedName>
    <definedName name="UAcct394Se">[1]FuncStudy!$Y$1535</definedName>
    <definedName name="UAcct394Sg">[1]FuncStudy!$Y$1536</definedName>
    <definedName name="UAcct394Sgp">[1]FuncStudy!$Y$1532</definedName>
    <definedName name="UAcct394Sgu">[1]FuncStudy!$Y$1533</definedName>
    <definedName name="UAcct394So">[1]FuncStudy!$Y$1534</definedName>
    <definedName name="UACCT394SSGCH">[1]FuncStudy!$Y$1537</definedName>
    <definedName name="UACCT394SSGCT">[1]FuncStudy!$Y$1538</definedName>
    <definedName name="UAcct395S">[1]FuncStudy!$Y$1542</definedName>
    <definedName name="UAcct395Se">[1]FuncStudy!$Y$1546</definedName>
    <definedName name="UAcct395Sg">[1]FuncStudy!$Y$1547</definedName>
    <definedName name="UAcct395Sgp">[1]FuncStudy!$Y$1543</definedName>
    <definedName name="UAcct395Sgu">[1]FuncStudy!$Y$1544</definedName>
    <definedName name="UAcct395So">[1]FuncStudy!$Y$1545</definedName>
    <definedName name="UACCT395SSGCH">[1]FuncStudy!$Y$1548</definedName>
    <definedName name="UACCT395SSGCT">[1]FuncStudy!$Y$1549</definedName>
    <definedName name="UAcct396S">[1]FuncStudy!$Y$1553</definedName>
    <definedName name="UAcct396Se">[1]FuncStudy!$Y$1558</definedName>
    <definedName name="UAcct396Sg">[1]FuncStudy!$Y$1555</definedName>
    <definedName name="UAcct396Sgp">[1]FuncStudy!$Y$1554</definedName>
    <definedName name="UAcct396Sgu">[1]FuncStudy!$Y$1557</definedName>
    <definedName name="UAcct396So">[1]FuncStudy!$Y$1556</definedName>
    <definedName name="UACCT396SSGCH">[1]FuncStudy!$Y$1560</definedName>
    <definedName name="UACCT396SSGCT">[1]FuncStudy!$Y$1559</definedName>
    <definedName name="UAcct397Cn">[1]FuncStudy!$Y$1568</definedName>
    <definedName name="UAcct397S">[1]FuncStudy!$Y$1564</definedName>
    <definedName name="UAcct397Se">[1]FuncStudy!$Y$1570</definedName>
    <definedName name="UAcct397Sg">[1]FuncStudy!$Y$1569</definedName>
    <definedName name="UAcct397Sgp">[1]FuncStudy!$Y$1565</definedName>
    <definedName name="UAcct397Sgu">[1]FuncStudy!$Y$1566</definedName>
    <definedName name="UAcct397So">[1]FuncStudy!$Y$1567</definedName>
    <definedName name="UACCT397SSGCH">[1]FuncStudy!$Y$1571</definedName>
    <definedName name="UACCT397SSGCT">[1]FuncStudy!$Y$1572</definedName>
    <definedName name="UAcct398Cn">[1]FuncStudy!$Y$1579</definedName>
    <definedName name="UAcct398S">[1]FuncStudy!$Y$1576</definedName>
    <definedName name="UAcct398Se">[1]FuncStudy!$Y$1581</definedName>
    <definedName name="UAcct398Sg">[1]FuncStudy!$Y$1582</definedName>
    <definedName name="UAcct398Sgp">[1]FuncStudy!$Y$1577</definedName>
    <definedName name="UAcct398Sgu">[1]FuncStudy!$Y$1578</definedName>
    <definedName name="UAcct398So">[1]FuncStudy!$Y$1580</definedName>
    <definedName name="UACCT398SSGCT">[1]FuncStudy!$Y$1583</definedName>
    <definedName name="UAcct399">[1]FuncStudy!$Y$1590</definedName>
    <definedName name="UAcct399G">[1]FuncStudy!$Y$1631</definedName>
    <definedName name="UAcct399L">[1]FuncStudy!$Y$1594</definedName>
    <definedName name="UAcct399Lrcl">[1]FuncStudy!$Y$1596</definedName>
    <definedName name="UAcct403360">[1]FuncStudy!$Y$808</definedName>
    <definedName name="UAcct403361">[1]FuncStudy!$Y$809</definedName>
    <definedName name="UAcct403362">[1]FuncStudy!$Y$810</definedName>
    <definedName name="UAcct403364">[1]FuncStudy!$Y$811</definedName>
    <definedName name="UAcct403365">[1]FuncStudy!$Y$812</definedName>
    <definedName name="UAcct403366">[1]FuncStudy!$Y$813</definedName>
    <definedName name="UAcct403367">[1]FuncStudy!$Y$814</definedName>
    <definedName name="UAcct403368">[1]FuncStudy!$Y$815</definedName>
    <definedName name="UAcct403369">[1]FuncStudy!$Y$816</definedName>
    <definedName name="UAcct403370">[1]FuncStudy!$Y$817</definedName>
    <definedName name="UAcct403371">[1]FuncStudy!$Y$818</definedName>
    <definedName name="UAcct403372">[1]FuncStudy!$Y$819</definedName>
    <definedName name="UAcct403373">[1]FuncStudy!$Y$820</definedName>
    <definedName name="UAcct403Ep">[1]FuncStudy!$Y$846</definedName>
    <definedName name="UAcct403Gpcn">[1]FuncStudy!$Y$828</definedName>
    <definedName name="UAcct403Gps">[1]FuncStudy!$Y$824</definedName>
    <definedName name="UAcct403Gpseu">[1]FuncStudy!$Y$827</definedName>
    <definedName name="UAcct403Gpsg">[1]FuncStudy!$Y$829</definedName>
    <definedName name="UAcct403Gpsgp">[1]FuncStudy!$Y$825</definedName>
    <definedName name="UAcct403Gpsgu">[1]FuncStudy!$Y$826</definedName>
    <definedName name="UAcct403Gpso">[1]FuncStudy!$Y$830</definedName>
    <definedName name="uacct403gpssgch">[1]FuncStudy!$Y$832</definedName>
    <definedName name="UACCT403GPSSGCT">[1]FuncStudy!$Y$831</definedName>
    <definedName name="UAcct403Gv0">[1]FuncStudy!$Y$837</definedName>
    <definedName name="UAcct403Hp">[1]FuncStudy!$Y$792</definedName>
    <definedName name="UAcct403Mp">[1]FuncStudy!$Y$841</definedName>
    <definedName name="UAcct403Np">[1]FuncStudy!$Y$787</definedName>
    <definedName name="UAcct403Op">[1]FuncStudy!$Y$799</definedName>
    <definedName name="UAcct403Opsgu">[1]FuncStudy!$Y$796</definedName>
    <definedName name="uacct403opssgct">[1]FuncStudy!$Y$797</definedName>
    <definedName name="uacct403sgw">[1]FuncStudy!$Y$798</definedName>
    <definedName name="uacct403spdgp">[1]FuncStudy!$Y$779</definedName>
    <definedName name="uacct403spdgu">[1]FuncStudy!$Y$780</definedName>
    <definedName name="uacct403spsg">[1]FuncStudy!$Y$781</definedName>
    <definedName name="uacct403ssgch">[1]FuncStudy!$Y$782</definedName>
    <definedName name="UAcct403Tp">[1]FuncStudy!$Y$805</definedName>
    <definedName name="UAcct404330">[1]FuncStudy!$Y$880</definedName>
    <definedName name="UAcct404Clg">[1]FuncStudy!$Y$857</definedName>
    <definedName name="UAcct404Clgsop">[1]FuncStudy!$Y$855</definedName>
    <definedName name="UAcct404Clgsou">[1]FuncStudy!$Y$853</definedName>
    <definedName name="UAcct404Cls">[1]FuncStudy!$Y$861</definedName>
    <definedName name="UAcct404Ipcn">[1]FuncStudy!$Y$867</definedName>
    <definedName name="UACCT404IPDGU">[1]FuncStudy!$Y$869</definedName>
    <definedName name="UAcct404Ips">[1]FuncStudy!$Y$864</definedName>
    <definedName name="UAcct404Ipse">[1]FuncStudy!$Y$865</definedName>
    <definedName name="UACCT404IPSGP">[1]FuncStudy!$Y$868</definedName>
    <definedName name="UAcct404Ipso">[1]FuncStudy!$Y$866</definedName>
    <definedName name="UACCT404IPSSGCH">[1]FuncStudy!$Y$870</definedName>
    <definedName name="UAcct404O">[1]FuncStudy!$Y$875</definedName>
    <definedName name="UAcct405">[1]FuncStudy!$Y$888</definedName>
    <definedName name="UAcct406">[1]FuncStudy!$Y$894</definedName>
    <definedName name="UAcct407">[1]FuncStudy!$Y$903</definedName>
    <definedName name="UAcct408">[1]FuncStudy!$Y$916</definedName>
    <definedName name="UAcct408S">[1]FuncStudy!$Y$908</definedName>
    <definedName name="UAcct40910FITOther">[1]FuncStudy!$Y$1135</definedName>
    <definedName name="UAcct40910FitPMI">[1]FuncStudy!$Y$1133</definedName>
    <definedName name="UAcct40910FITPTC">[1]FuncStudy!$Y$1134</definedName>
    <definedName name="UAcct40910FITSitus">[1]FuncStudy!$Y$1136</definedName>
    <definedName name="UAcct40911Dgu">[1]FuncStudy!$Y$1103</definedName>
    <definedName name="UAcct40911S">[1]FuncStudy!$Y$1101</definedName>
    <definedName name="UAcct41010">[1]FuncStudy!$Y$977</definedName>
    <definedName name="UAcct41020">[1]FuncStudy!$Y$992</definedName>
    <definedName name="UAcct41111">[1]FuncStudy!$Y$1026</definedName>
    <definedName name="UAcct41120">[1]FuncStudy!$Y$1011</definedName>
    <definedName name="UAcct41140">[1]FuncStudy!$Y$921</definedName>
    <definedName name="UAcct41141">[1]FuncStudy!$Y$926</definedName>
    <definedName name="UAcct41160">[1]FuncStudy!$Y$177</definedName>
    <definedName name="UAcct41170">[1]FuncStudy!$Y$182</definedName>
    <definedName name="UAcct4118">[1]FuncStudy!$Y$186</definedName>
    <definedName name="UAcct41181">[1]FuncStudy!$Y$189</definedName>
    <definedName name="UAcct4194">[1]FuncStudy!$Y$193</definedName>
    <definedName name="UAcct419Doth">[1]FuncStudy!$Y$957</definedName>
    <definedName name="UAcct421">[1]FuncStudy!$Y$202</definedName>
    <definedName name="UAcct4311">[1]FuncStudy!$Y$209</definedName>
    <definedName name="UAcct442Se">[1]FuncStudy!$Y$100</definedName>
    <definedName name="UAcct442Sg">[1]FuncStudy!$Y$101</definedName>
    <definedName name="UAcct447">[1]FuncStudy!$Y$125</definedName>
    <definedName name="UAcct447S">[1]FuncStudy!$Y$121</definedName>
    <definedName name="UAcct447Se">[1]FuncStudy!$Y$124</definedName>
    <definedName name="UAcct448S">[1]FuncStudy!$Y$114</definedName>
    <definedName name="UAcct448So">[1]FuncStudy!$Y$115</definedName>
    <definedName name="UAcct449">[1]FuncStudy!$Y$130</definedName>
    <definedName name="UAcct450">[1]FuncStudy!$Y$140</definedName>
    <definedName name="UAcct450S">[1]FuncStudy!$Y$138</definedName>
    <definedName name="UAcct450So">[1]FuncStudy!$Y$139</definedName>
    <definedName name="UAcct451S">[1]FuncStudy!$Y$143</definedName>
    <definedName name="UAcct451Sg">[1]FuncStudy!$Y$144</definedName>
    <definedName name="UAcct451So">[1]FuncStudy!$Y$145</definedName>
    <definedName name="UAcct453">[1]FuncStudy!$Y$150</definedName>
    <definedName name="UAcct454">[1]FuncStudy!$Y$156</definedName>
    <definedName name="UAcct454S">[1]FuncStudy!$Y$153</definedName>
    <definedName name="UAcct454Sg">[1]FuncStudy!$Y$154</definedName>
    <definedName name="UAcct454So">[1]FuncStudy!$Y$155</definedName>
    <definedName name="UAcct456">[1]FuncStudy!$Y$164</definedName>
    <definedName name="UAcct456Cn">[1]FuncStudy!$Y$160</definedName>
    <definedName name="UAcct456S">[1]FuncStudy!$Y$159</definedName>
    <definedName name="UAcct456Se">[1]FuncStudy!$Y$161</definedName>
    <definedName name="UAcct500">[1]FuncStudy!$Y$225</definedName>
    <definedName name="UACCT500SSGCH">[1]FuncStudy!$Y$224</definedName>
    <definedName name="UAcct501">[1]FuncStudy!$Y$233</definedName>
    <definedName name="UAcct501Se">[1]FuncStudy!$Y$228</definedName>
    <definedName name="UACCT501SENNPC">[1]FuncStudy!$Y$229</definedName>
    <definedName name="uacct501ssech">[1]FuncStudy!$Y$232</definedName>
    <definedName name="UACCT501SSECHNNPC">[1]FuncStudy!$Y$231</definedName>
    <definedName name="uacct501ssect">[1]FuncStudy!$Y$230</definedName>
    <definedName name="UAcct502">[1]FuncStudy!$Y$238</definedName>
    <definedName name="uacct502snpps">[1]FuncStudy!$Y$236</definedName>
    <definedName name="uacct502ssgch">[1]FuncStudy!$Y$237</definedName>
    <definedName name="UAcct503">[1]FuncStudy!$Y$243</definedName>
    <definedName name="UAcct503Se">[1]FuncStudy!$Y$241</definedName>
    <definedName name="UACCT503SENNPC">[1]FuncStudy!$Y$242</definedName>
    <definedName name="UAcct505">[1]FuncStudy!$Y$248</definedName>
    <definedName name="uacct505snpps">[1]FuncStudy!$Y$246</definedName>
    <definedName name="uacct505ssgch">[1]FuncStudy!$Y$247</definedName>
    <definedName name="UAcct506">[1]FuncStudy!$Y$254</definedName>
    <definedName name="UAcct506Se">[1]FuncStudy!$Y$252</definedName>
    <definedName name="uacct506snpps">[1]FuncStudy!$Y$251</definedName>
    <definedName name="uacct506ssgch">[1]FuncStudy!$Y$253</definedName>
    <definedName name="UAcct507">[1]FuncStudy!$Y$259</definedName>
    <definedName name="uacct507ssgch">[1]FuncStudy!$Y$258</definedName>
    <definedName name="UAcct510">[1]FuncStudy!$Y$264</definedName>
    <definedName name="uacct510ssgch">[1]FuncStudy!$Y$263</definedName>
    <definedName name="UAcct511">[1]FuncStudy!$Y$269</definedName>
    <definedName name="uacct511ssgch">[1]FuncStudy!$Y$268</definedName>
    <definedName name="UAcct512">[1]FuncStudy!$Y$274</definedName>
    <definedName name="uacct512ssgch">[1]FuncStudy!$Y$273</definedName>
    <definedName name="UAcct513">[1]FuncStudy!$Y$279</definedName>
    <definedName name="uacct513ssgch">[1]FuncStudy!$Y$278</definedName>
    <definedName name="UAcct514">[1]FuncStudy!$Y$284</definedName>
    <definedName name="uacct514ssgch">[1]FuncStudy!$Y$283</definedName>
    <definedName name="UAcct517">[1]FuncStudy!$Y$290</definedName>
    <definedName name="UAcct518">[1]FuncStudy!$Y$294</definedName>
    <definedName name="UAcct519">[1]FuncStudy!$Y$299</definedName>
    <definedName name="UAcct520">[1]FuncStudy!$Y$303</definedName>
    <definedName name="UAcct523">[1]FuncStudy!$Y$307</definedName>
    <definedName name="UAcct524">[1]FuncStudy!$Y$311</definedName>
    <definedName name="UAcct528">[1]FuncStudy!$Y$315</definedName>
    <definedName name="UAcct529">[1]FuncStudy!$Y$319</definedName>
    <definedName name="UAcct530">[1]FuncStudy!$Y$323</definedName>
    <definedName name="UAcct531">[1]FuncStudy!$Y$327</definedName>
    <definedName name="UAcct532">[1]FuncStudy!$Y$331</definedName>
    <definedName name="UAcct535">[1]FuncStudy!$Y$338</definedName>
    <definedName name="UAcct536">[1]FuncStudy!$Y$342</definedName>
    <definedName name="UAcct537">[1]FuncStudy!$Y$346</definedName>
    <definedName name="UAcct538">[1]FuncStudy!$Y$350</definedName>
    <definedName name="UAcct539">[1]FuncStudy!$Y$354</definedName>
    <definedName name="UAcct540">[1]FuncStudy!$Y$358</definedName>
    <definedName name="UAcct541">[1]FuncStudy!$Y$362</definedName>
    <definedName name="UAcct542">[1]FuncStudy!$Y$366</definedName>
    <definedName name="UAcct543">[1]FuncStudy!$Y$370</definedName>
    <definedName name="UAcct544">[1]FuncStudy!$Y$374</definedName>
    <definedName name="UAcct545">[1]FuncStudy!$Y$378</definedName>
    <definedName name="UAcct546">[1]FuncStudy!$Y$385</definedName>
    <definedName name="UAcct547Se">[1]FuncStudy!$Y$388</definedName>
    <definedName name="UACCT547SSECT">[1]FuncStudy!$Y$389</definedName>
    <definedName name="UAcct548">[1]FuncStudy!$Y$395</definedName>
    <definedName name="uacct548ssgct">[1]FuncStudy!$Y$394</definedName>
    <definedName name="UAcct549">[1]FuncStudy!$Y$400</definedName>
    <definedName name="UAcct549sg">[1]FuncStudy!$Y$398</definedName>
    <definedName name="uacct550">[1]FuncStudy!$Y$406</definedName>
    <definedName name="UACCT550sg">[1]FuncStudy!$Y$404</definedName>
    <definedName name="UAcct551">[1]FuncStudy!$Y$410</definedName>
    <definedName name="UAcct552">[1]FuncStudy!$Y$415</definedName>
    <definedName name="UAcct553">[1]FuncStudy!$Y$422</definedName>
    <definedName name="UACCT553SSGCT">[1]FuncStudy!$Y$420</definedName>
    <definedName name="UAcct554">[1]FuncStudy!$Y$428</definedName>
    <definedName name="UAcct554SSCT">[1]FuncStudy!$Y$426</definedName>
    <definedName name="uacct555dgp">[1]FuncStudy!$Y$437</definedName>
    <definedName name="UAcct555Dgu">[1]FuncStudy!$Y$434</definedName>
    <definedName name="UAcct555S">[1]FuncStudy!$Y$433</definedName>
    <definedName name="UAcct555Se">[1]FuncStudy!$Y$435</definedName>
    <definedName name="uacct555ssgp">[1]FuncStudy!$Y$436</definedName>
    <definedName name="UAcct556">[1]FuncStudy!$Y$442</definedName>
    <definedName name="UAcct557">[1]FuncStudy!$Y$451</definedName>
    <definedName name="UACCT557SSGCT">[1]FuncStudy!$Y$449</definedName>
    <definedName name="UAcct560">[1]FuncStudy!$Y$476</definedName>
    <definedName name="UAcct561">[1]FuncStudy!$Y$480</definedName>
    <definedName name="UAcct562">[1]FuncStudy!$Y$484</definedName>
    <definedName name="UAcct563">[1]FuncStudy!$Y$488</definedName>
    <definedName name="UAcct564">[1]FuncStudy!$Y$492</definedName>
    <definedName name="UAcct565">[1]FuncStudy!$Y$497</definedName>
    <definedName name="UAcct565Se">[1]FuncStudy!$Y$496</definedName>
    <definedName name="UAcct566">[1]FuncStudy!$Y$501</definedName>
    <definedName name="UAcct567">[1]FuncStudy!$Y$505</definedName>
    <definedName name="UAcct568">[1]FuncStudy!$Y$509</definedName>
    <definedName name="UAcct569">[1]FuncStudy!$Y$513</definedName>
    <definedName name="UAcct570">[1]FuncStudy!$Y$517</definedName>
    <definedName name="UAcct571">[1]FuncStudy!$Y$521</definedName>
    <definedName name="UAcct572">[1]FuncStudy!$Y$525</definedName>
    <definedName name="UAcct573">[1]FuncStudy!$Y$529</definedName>
    <definedName name="UAcct580">[1]FuncStudy!$Y$536</definedName>
    <definedName name="UAcct581">[1]FuncStudy!$Y$541</definedName>
    <definedName name="UAcct582">[1]FuncStudy!$Y$546</definedName>
    <definedName name="UAcct583">[1]FuncStudy!$Y$551</definedName>
    <definedName name="UAcct584">[1]FuncStudy!$Y$556</definedName>
    <definedName name="UAcct585">[1]FuncStudy!$Y$561</definedName>
    <definedName name="UAcct586">[1]FuncStudy!$Y$566</definedName>
    <definedName name="UAcct587">[1]FuncStudy!$Y$571</definedName>
    <definedName name="UAcct588">[1]FuncStudy!$Y$576</definedName>
    <definedName name="UAcct589">[1]FuncStudy!$Y$581</definedName>
    <definedName name="UAcct590">[1]FuncStudy!$Y$586</definedName>
    <definedName name="UAcct591">[1]FuncStudy!$Y$591</definedName>
    <definedName name="UAcct592">[1]FuncStudy!$Y$596</definedName>
    <definedName name="UAcct593">[1]FuncStudy!$Y$601</definedName>
    <definedName name="UAcct594">[1]FuncStudy!$Y$606</definedName>
    <definedName name="UAcct595">[1]FuncStudy!$Y$611</definedName>
    <definedName name="UAcct596">[1]FuncStudy!$Y$616</definedName>
    <definedName name="UAcct597">[1]FuncStudy!$Y$621</definedName>
    <definedName name="UAcct598">[1]FuncStudy!$Y$626</definedName>
    <definedName name="UAcct901">[1]FuncStudy!$Y$633</definedName>
    <definedName name="UAcct902">[1]FuncStudy!$Y$638</definedName>
    <definedName name="UAcct903">[1]FuncStudy!$Y$643</definedName>
    <definedName name="UAcct904">[1]FuncStudy!$Y$649</definedName>
    <definedName name="UAcct905">[1]FuncStudy!$Y$654</definedName>
    <definedName name="UAcct907">[1]FuncStudy!$Y$661</definedName>
    <definedName name="UAcct908">[1]FuncStudy!$Y$666</definedName>
    <definedName name="UAcct909">[1]FuncStudy!$Y$671</definedName>
    <definedName name="UAcct910">[1]FuncStudy!$Y$676</definedName>
    <definedName name="UAcct911">[1]FuncStudy!$Y$683</definedName>
    <definedName name="UAcct912">[1]FuncStudy!$Y$688</definedName>
    <definedName name="UAcct913">[1]FuncStudy!$Y$693</definedName>
    <definedName name="UAcct916">[1]FuncStudy!$Y$698</definedName>
    <definedName name="UAcct920">[1]FuncStudy!$Y$707</definedName>
    <definedName name="UAcct920Cn">[1]FuncStudy!$Y$705</definedName>
    <definedName name="UAcct921">[1]FuncStudy!$Y$713</definedName>
    <definedName name="UAcct921Cn">[1]FuncStudy!$Y$711</definedName>
    <definedName name="UAcct923">[1]FuncStudy!$Y$719</definedName>
    <definedName name="UAcct923Cn">[1]FuncStudy!$Y$717</definedName>
    <definedName name="UAcct924S">[1]FuncStudy!$Y$722</definedName>
    <definedName name="UACCT924SG">[1]FuncStudy!$Y$723</definedName>
    <definedName name="UAcct924SO">[1]FuncStudy!$Y$724</definedName>
    <definedName name="UAcct925">[1]FuncStudy!$Y$729</definedName>
    <definedName name="UAcct926">[1]FuncStudy!$Y$735</definedName>
    <definedName name="UAcct927">[1]FuncStudy!$Y$740</definedName>
    <definedName name="UAcct928">[1]FuncStudy!$Y$747</definedName>
    <definedName name="UAcct928RE">[1]FuncStudy!$Y$749</definedName>
    <definedName name="UAcct929">[1]FuncStudy!$Y$754</definedName>
    <definedName name="UACCT930cn">[1]FuncStudy!$Y$758</definedName>
    <definedName name="UAcct930S">[1]FuncStudy!$Y$757</definedName>
    <definedName name="UAcct930So">[1]FuncStudy!$Y$759</definedName>
    <definedName name="UAcct931">[1]FuncStudy!$Y$765</definedName>
    <definedName name="UAcct935">[1]FuncStudy!$Y$771</definedName>
    <definedName name="UAcctAGA">[1]FuncStudy!$Y$132</definedName>
    <definedName name="UAcctcwc">[1]FuncStudy!$Y$1798</definedName>
    <definedName name="UAcctd00">[1]FuncStudy!$Y$1471</definedName>
    <definedName name="UAcctdfad">[1]FuncStudy!$Y$214</definedName>
    <definedName name="UAcctdfap">[1]FuncStudy!$Y$212</definedName>
    <definedName name="UAcctdfat">[1]FuncStudy!$Y$213</definedName>
    <definedName name="UAcctds0">[1]FuncStudy!$Y$1475</definedName>
    <definedName name="UAcctfit">[1]FuncStudy!$Y$1142</definedName>
    <definedName name="UAcctg00">[1]FuncStudy!$Y$1623</definedName>
    <definedName name="UAccth00">[1]FuncStudy!$Y$1257</definedName>
    <definedName name="UAccti00">[1]FuncStudy!$Y$1665</definedName>
    <definedName name="UAcctn00">[1]FuncStudy!$Y$1213</definedName>
    <definedName name="UAccto00">[1]FuncStudy!$Y$1308</definedName>
    <definedName name="UAcctowc">[1]FuncStudy!$Y$1810</definedName>
    <definedName name="uacctowcssech">[1]FuncStudy!$Y$1809</definedName>
    <definedName name="UAccts00">[1]FuncStudy!$Y$1181</definedName>
    <definedName name="UAcctSchM">[1]FuncStudy!$Y$1120</definedName>
    <definedName name="UAcctsttax">[1]FuncStudy!$Y$1124</definedName>
    <definedName name="UAcctt00">[1]FuncStudy!$Y$1376</definedName>
    <definedName name="UACT553SGW">[1]FuncStudy!$Y$421</definedName>
    <definedName name="USCHMAFS">[1]FuncStudy!$Y$1031</definedName>
    <definedName name="USCHMAFSE">[1]FuncStudy!$Y$1034</definedName>
    <definedName name="USCHMAFSG">[1]FuncStudy!$Y$1036</definedName>
    <definedName name="USCHMAFSNP">[1]FuncStudy!$Y$1032</definedName>
    <definedName name="USCHMAFSO">[1]FuncStudy!$Y$1033</definedName>
    <definedName name="USCHMAFTROJP">[1]FuncStudy!$Y$1035</definedName>
    <definedName name="USCHMAPBADDEBT">[1]FuncStudy!$Y$1045</definedName>
    <definedName name="USCHMAPS">[1]FuncStudy!$Y$1040</definedName>
    <definedName name="USCHMAPSE">[1]FuncStudy!$Y$1041</definedName>
    <definedName name="USCHMAPSG">[1]FuncStudy!$Y$1044</definedName>
    <definedName name="USCHMAPSNP">[1]FuncStudy!$Y$1042</definedName>
    <definedName name="USCHMAPSO">[1]FuncStudy!$Y$1043</definedName>
    <definedName name="USCHMATBADDEBT">[1]FuncStudy!$Y$1060</definedName>
    <definedName name="USCHMATCIAC">[1]FuncStudy!$Y$1051</definedName>
    <definedName name="USCHMATGPS">[1]FuncStudy!$Y$1057</definedName>
    <definedName name="USCHMATS">[1]FuncStudy!$Y$1049</definedName>
    <definedName name="USCHMATSCHMDEXP">[1]FuncStudy!$Y$1062</definedName>
    <definedName name="USCHMATSE">[1]FuncStudy!$Y$1055</definedName>
    <definedName name="USCHMATSG">[1]FuncStudy!$Y$1054</definedName>
    <definedName name="USCHMATSG2">[1]FuncStudy!$Y$1056</definedName>
    <definedName name="USCHMATSGCT">[1]FuncStudy!$Y$1050</definedName>
    <definedName name="USCHMATSNP">[1]FuncStudy!$Y$1052</definedName>
    <definedName name="USCHMATSNPD">[1]FuncStudy!$Y$1059</definedName>
    <definedName name="USCHMATSO">[1]FuncStudy!$Y$1058</definedName>
    <definedName name="USCHMATTAXDEPR">[1]FuncStudy!$Y$1061</definedName>
    <definedName name="USCHMATTROJD">[1]FuncStudy!$Y$1053</definedName>
    <definedName name="USCHMDFDGP">[1]FuncStudy!$Y$1069</definedName>
    <definedName name="USCHMDFDGU">[1]FuncStudy!$Y$1070</definedName>
    <definedName name="USCHMDFS">[1]FuncStudy!$Y$1068</definedName>
    <definedName name="USCHMDPIBT">[1]FuncStudy!$Y$1076</definedName>
    <definedName name="USCHMDPS">[1]FuncStudy!$Y$1073</definedName>
    <definedName name="USCHMDPSE">[1]FuncStudy!$Y$1074</definedName>
    <definedName name="USCHMDPSG">[1]FuncStudy!$Y$1077</definedName>
    <definedName name="USCHMDPSNP">[1]FuncStudy!$Y$1075</definedName>
    <definedName name="USCHMDPSO">[1]FuncStudy!$Y$1078</definedName>
    <definedName name="USCHMDTBADDEBT">[1]FuncStudy!$Y$1083</definedName>
    <definedName name="USCHMDTCN">[1]FuncStudy!$Y$1085</definedName>
    <definedName name="USCHMDTDGP">[1]FuncStudy!$Y$1087</definedName>
    <definedName name="USCHMDTGPS">[1]FuncStudy!$Y$1090</definedName>
    <definedName name="USCHMDTS">[1]FuncStudy!$Y$1082</definedName>
    <definedName name="USCHMDTSE">[1]FuncStudy!$Y$1088</definedName>
    <definedName name="USCHMDTSG">[1]FuncStudy!$Y$1089</definedName>
    <definedName name="USCHMDTSNP">[1]FuncStudy!$Y$1084</definedName>
    <definedName name="USCHMDTSNPD">[1]FuncStudy!$Y$1093</definedName>
    <definedName name="USCHMDTSO">[1]FuncStudy!$Y$1091</definedName>
    <definedName name="USCHMDTTAXDEPR">[1]FuncStudy!$Y$1092</definedName>
    <definedName name="USCHMDTTROJD">[1]FuncStudy!$Y$1086</definedName>
  </definedNames>
  <calcPr calcId="145621" iterate="1"/>
</workbook>
</file>

<file path=xl/calcChain.xml><?xml version="1.0" encoding="utf-8"?>
<calcChain xmlns="http://schemas.openxmlformats.org/spreadsheetml/2006/main">
  <c r="AC37" i="3"/>
  <c r="AB33"/>
  <c r="AC34" s="1"/>
  <c r="AD25"/>
  <c r="Z25"/>
  <c r="Z12" s="1"/>
  <c r="Z13" s="1"/>
  <c r="L25"/>
  <c r="D25"/>
  <c r="U23"/>
  <c r="F23"/>
  <c r="U22"/>
  <c r="F22"/>
  <c r="U21"/>
  <c r="F21"/>
  <c r="U20"/>
  <c r="F20"/>
  <c r="U19"/>
  <c r="F19"/>
  <c r="U18"/>
  <c r="F18"/>
  <c r="U17"/>
  <c r="F17"/>
  <c r="U16"/>
  <c r="F16"/>
  <c r="U15"/>
  <c r="F15"/>
  <c r="U14"/>
  <c r="F14"/>
  <c r="U13"/>
  <c r="H13"/>
  <c r="H14" s="1"/>
  <c r="H15" s="1"/>
  <c r="H16" s="1"/>
  <c r="H17" s="1"/>
  <c r="H18" s="1"/>
  <c r="H19" s="1"/>
  <c r="H20" s="1"/>
  <c r="H21" s="1"/>
  <c r="H22" s="1"/>
  <c r="H23" s="1"/>
  <c r="F13"/>
  <c r="U12"/>
  <c r="F12"/>
  <c r="J12" s="1"/>
  <c r="N12" s="1"/>
  <c r="J13" l="1"/>
  <c r="N13" s="1"/>
  <c r="W13" s="1"/>
  <c r="J14"/>
  <c r="N14" s="1"/>
  <c r="W14" s="1"/>
  <c r="Z14"/>
  <c r="J17"/>
  <c r="N17" s="1"/>
  <c r="W17" s="1"/>
  <c r="J21"/>
  <c r="N21" s="1"/>
  <c r="W21" s="1"/>
  <c r="J15"/>
  <c r="N15" s="1"/>
  <c r="W15" s="1"/>
  <c r="J16"/>
  <c r="N16" s="1"/>
  <c r="W16" s="1"/>
  <c r="J19"/>
  <c r="N19" s="1"/>
  <c r="W19" s="1"/>
  <c r="J20"/>
  <c r="N20" s="1"/>
  <c r="W20" s="1"/>
  <c r="J23"/>
  <c r="N23" s="1"/>
  <c r="W23" s="1"/>
  <c r="W12"/>
  <c r="J18"/>
  <c r="N18" s="1"/>
  <c r="W18" s="1"/>
  <c r="J22"/>
  <c r="N22" s="1"/>
  <c r="W22" s="1"/>
  <c r="B25"/>
  <c r="F25" s="1"/>
  <c r="AB12"/>
  <c r="Y25"/>
  <c r="Y12" s="1"/>
  <c r="Y13" s="1"/>
  <c r="Y14" s="1"/>
  <c r="Y15" s="1"/>
  <c r="Y16" s="1"/>
  <c r="Y17" s="1"/>
  <c r="Y18" s="1"/>
  <c r="Y19" s="1"/>
  <c r="Y20" s="1"/>
  <c r="Y21" s="1"/>
  <c r="Y22" s="1"/>
  <c r="Y23" s="1"/>
  <c r="AB13" l="1"/>
  <c r="AF13" s="1"/>
  <c r="AF12"/>
  <c r="Z15"/>
  <c r="AB14"/>
  <c r="AF14" s="1"/>
  <c r="N25"/>
  <c r="J25" s="1"/>
  <c r="W25"/>
  <c r="Z16" l="1"/>
  <c r="AB15"/>
  <c r="AF15" s="1"/>
  <c r="Z17" l="1"/>
  <c r="AB16"/>
  <c r="AF16" s="1"/>
  <c r="Z18" l="1"/>
  <c r="AB17"/>
  <c r="AF17" s="1"/>
  <c r="Z19" l="1"/>
  <c r="AB18"/>
  <c r="AF18" s="1"/>
  <c r="Z20" l="1"/>
  <c r="AB19"/>
  <c r="AF19" s="1"/>
  <c r="Z21" l="1"/>
  <c r="AB20"/>
  <c r="AF20" s="1"/>
  <c r="Z22" l="1"/>
  <c r="AB21"/>
  <c r="AF21" s="1"/>
  <c r="Z23" l="1"/>
  <c r="AB23" s="1"/>
  <c r="AB22"/>
  <c r="AF22" s="1"/>
  <c r="AF23" l="1"/>
  <c r="AB25"/>
  <c r="AF25" s="1"/>
</calcChain>
</file>

<file path=xl/sharedStrings.xml><?xml version="1.0" encoding="utf-8"?>
<sst xmlns="http://schemas.openxmlformats.org/spreadsheetml/2006/main" count="61" uniqueCount="57">
  <si>
    <t>Utah EBA $/MWh</t>
  </si>
  <si>
    <t>Total</t>
  </si>
  <si>
    <t>Rebuttal Net Power Costs</t>
  </si>
  <si>
    <t>Wheeling Revenues</t>
  </si>
  <si>
    <t>Total Company</t>
  </si>
  <si>
    <t>Utah Allocated</t>
  </si>
  <si>
    <t>Utah EBA Base</t>
  </si>
  <si>
    <t>Utah Retail Sales MWh</t>
  </si>
  <si>
    <t>(a)</t>
  </si>
  <si>
    <t>(b)</t>
  </si>
  <si>
    <t>(c)</t>
  </si>
  <si>
    <t>(d)</t>
  </si>
  <si>
    <t>(e)</t>
  </si>
  <si>
    <t>(f)</t>
  </si>
  <si>
    <t>(g)</t>
  </si>
  <si>
    <t>[note 1]</t>
  </si>
  <si>
    <t>[note 2]</t>
  </si>
  <si>
    <t>[see detail below]</t>
  </si>
  <si>
    <t>[note 3]</t>
  </si>
  <si>
    <t xml:space="preserve">Footnotes:  (1) </t>
  </si>
  <si>
    <t>GND-1R</t>
  </si>
  <si>
    <t xml:space="preserve">(2) </t>
  </si>
  <si>
    <t xml:space="preserve">(3) </t>
  </si>
  <si>
    <t>Total per SRM-3, page 3.1.5; monthly per pricing backup.</t>
  </si>
  <si>
    <t>Utah Allocated Wheeling Revenues</t>
  </si>
  <si>
    <t>Firm Wheeling</t>
  </si>
  <si>
    <t>Utah SG Allocation</t>
  </si>
  <si>
    <t>Non-firm Wheeling</t>
  </si>
  <si>
    <t>Utah SE Allocation</t>
  </si>
  <si>
    <t>Net Power Cost Calculation</t>
  </si>
  <si>
    <t>Utah Net Power Cost Calculation</t>
  </si>
  <si>
    <t>Total Company MWh</t>
  </si>
  <si>
    <t>EBA 
(NPC only) $/MWh</t>
  </si>
  <si>
    <t>Utah Allocation Scalar</t>
  </si>
  <si>
    <t>Utah EBA 
(NPC only) $/MWh</t>
  </si>
  <si>
    <t>Utah MWh</t>
  </si>
  <si>
    <t>Utah NPC Base</t>
  </si>
  <si>
    <t>(h)</t>
  </si>
  <si>
    <t>(i)</t>
  </si>
  <si>
    <t>(j)</t>
  </si>
  <si>
    <t>(k)</t>
  </si>
  <si>
    <t>(l)</t>
  </si>
  <si>
    <t>(m)</t>
  </si>
  <si>
    <t xml:space="preserve">[(a) / (b)] </t>
  </si>
  <si>
    <t>[note 4]</t>
  </si>
  <si>
    <t>[(c) * (d)]</t>
  </si>
  <si>
    <t>[(e) * (f)]</t>
  </si>
  <si>
    <t>[column (g)]</t>
  </si>
  <si>
    <t>[(h) + (j)]</t>
  </si>
  <si>
    <t xml:space="preserve">[(k) / (l)] </t>
  </si>
  <si>
    <t xml:space="preserve">(4) </t>
  </si>
  <si>
    <t>SRM-3 Page 3.2.4</t>
  </si>
  <si>
    <t>Utah Allocation Based on Scalar Method from Docket 10-035-124</t>
  </si>
  <si>
    <t>SRM-2R, page 11.16, loads at input used in calculating allocation factors.</t>
  </si>
  <si>
    <t>not all costs use an SE factor.  The scalar will be dynamically calculated using actual Utah allocated NPC for the EBA.</t>
  </si>
  <si>
    <t>The scalar is calculated by iteration to achieve the annual Utah allocated NPC amount.  This adjustment is necessary because</t>
  </si>
  <si>
    <t>Utah Allocation Based on Scalar Method</t>
  </si>
</sst>
</file>

<file path=xl/styles.xml><?xml version="1.0" encoding="utf-8"?>
<styleSheet xmlns="http://schemas.openxmlformats.org/spreadsheetml/2006/main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&quot;$&quot;* #,##0.000_);_(&quot;$&quot;* \(#,##0.000\);_(&quot;$&quot;* &quot;-&quot;??_);_(@_)"/>
    <numFmt numFmtId="166" formatCode="_(* #,##0.000_);_(* \(#,##0.000\);_(* &quot;-&quot;??_);_(@_)"/>
    <numFmt numFmtId="167" formatCode="0.000%"/>
    <numFmt numFmtId="168" formatCode="_(&quot;$&quot;* #,##0_);_(&quot;$&quot;* \(#,##0\);_(&quot;$&quot;* &quot;-&quot;??_);_(@_)"/>
    <numFmt numFmtId="169" formatCode="_(* #,##0_);_(* \(#,##0\);_(* &quot;-&quot;??_);_(@_)"/>
    <numFmt numFmtId="170" formatCode="0.0000%"/>
    <numFmt numFmtId="171" formatCode="_(* #,##0_);[Red]_(* \(#,##0\);_(* &quot;-&quot;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0"/>
      <name val="SWISS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171" fontId="7" fillId="0" borderId="0"/>
    <xf numFmtId="41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wrapText="1"/>
    </xf>
    <xf numFmtId="0" fontId="0" fillId="0" borderId="6" xfId="0" applyBorder="1"/>
    <xf numFmtId="164" fontId="2" fillId="0" borderId="0" xfId="0" applyNumberFormat="1" applyFont="1" applyBorder="1" applyAlignment="1">
      <alignment horizontal="center"/>
    </xf>
    <xf numFmtId="165" fontId="0" fillId="0" borderId="0" xfId="2" applyNumberFormat="1" applyFont="1"/>
    <xf numFmtId="166" fontId="0" fillId="0" borderId="0" xfId="1" applyNumberFormat="1" applyFont="1"/>
    <xf numFmtId="0" fontId="2" fillId="0" borderId="0" xfId="0" applyFont="1" applyBorder="1" applyAlignment="1">
      <alignment horizontal="center"/>
    </xf>
    <xf numFmtId="165" fontId="0" fillId="0" borderId="7" xfId="2" applyNumberFormat="1" applyFont="1" applyBorder="1"/>
    <xf numFmtId="0" fontId="0" fillId="0" borderId="8" xfId="0" applyBorder="1"/>
    <xf numFmtId="167" fontId="0" fillId="0" borderId="0" xfId="3" applyNumberFormat="1" applyFont="1"/>
    <xf numFmtId="167" fontId="0" fillId="0" borderId="0" xfId="3" applyNumberFormat="1" applyFont="1" applyAlignment="1">
      <alignment horizontal="right"/>
    </xf>
    <xf numFmtId="0" fontId="3" fillId="0" borderId="0" xfId="0" applyFont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/>
    </xf>
    <xf numFmtId="168" fontId="0" fillId="0" borderId="0" xfId="2" applyNumberFormat="1" applyFont="1" applyFill="1"/>
    <xf numFmtId="168" fontId="0" fillId="0" borderId="0" xfId="2" applyNumberFormat="1" applyFont="1"/>
    <xf numFmtId="169" fontId="0" fillId="0" borderId="0" xfId="1" applyNumberFormat="1" applyFont="1"/>
    <xf numFmtId="169" fontId="0" fillId="0" borderId="0" xfId="0" applyNumberFormat="1" applyFill="1"/>
    <xf numFmtId="169" fontId="0" fillId="0" borderId="0" xfId="0" applyNumberFormat="1"/>
    <xf numFmtId="165" fontId="0" fillId="0" borderId="0" xfId="0" applyNumberFormat="1"/>
    <xf numFmtId="0" fontId="0" fillId="0" borderId="0" xfId="0" applyFont="1" applyBorder="1" applyAlignment="1">
      <alignment horizontal="center"/>
    </xf>
    <xf numFmtId="168" fontId="1" fillId="0" borderId="7" xfId="2" applyNumberFormat="1" applyFont="1" applyFill="1" applyBorder="1"/>
    <xf numFmtId="168" fontId="1" fillId="0" borderId="0" xfId="2" applyNumberFormat="1" applyFont="1"/>
    <xf numFmtId="168" fontId="0" fillId="0" borderId="7" xfId="2" applyNumberFormat="1" applyFont="1" applyFill="1" applyBorder="1"/>
    <xf numFmtId="169" fontId="1" fillId="0" borderId="7" xfId="1" applyNumberFormat="1" applyFont="1" applyFill="1" applyBorder="1"/>
    <xf numFmtId="165" fontId="1" fillId="0" borderId="7" xfId="2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5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0" fillId="0" borderId="0" xfId="0" applyBorder="1" applyAlignment="1">
      <alignment horizontal="right"/>
    </xf>
    <xf numFmtId="168" fontId="0" fillId="0" borderId="0" xfId="2" applyNumberFormat="1" applyFont="1" applyBorder="1"/>
    <xf numFmtId="170" fontId="0" fillId="0" borderId="0" xfId="3" applyNumberFormat="1" applyFont="1" applyBorder="1"/>
    <xf numFmtId="168" fontId="0" fillId="0" borderId="6" xfId="2" applyNumberFormat="1" applyFont="1" applyBorder="1"/>
    <xf numFmtId="0" fontId="0" fillId="0" borderId="5" xfId="0" applyBorder="1" applyAlignment="1">
      <alignment horizontal="right"/>
    </xf>
    <xf numFmtId="170" fontId="0" fillId="0" borderId="5" xfId="3" applyNumberFormat="1" applyFont="1" applyBorder="1"/>
    <xf numFmtId="168" fontId="0" fillId="0" borderId="9" xfId="2" applyNumberFormat="1" applyFont="1" applyBorder="1"/>
    <xf numFmtId="169" fontId="0" fillId="0" borderId="0" xfId="1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169" fontId="0" fillId="0" borderId="7" xfId="1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168" fontId="2" fillId="0" borderId="0" xfId="2" applyNumberFormat="1" applyFont="1"/>
    <xf numFmtId="169" fontId="2" fillId="0" borderId="0" xfId="1" applyNumberFormat="1" applyFont="1"/>
    <xf numFmtId="44" fontId="2" fillId="0" borderId="0" xfId="2" applyFont="1"/>
    <xf numFmtId="165" fontId="2" fillId="0" borderId="0" xfId="2" applyNumberFormat="1" applyFont="1"/>
    <xf numFmtId="43" fontId="0" fillId="0" borderId="0" xfId="1" applyFont="1"/>
  </cellXfs>
  <cellStyles count="13">
    <cellStyle name="Comma" xfId="1" builtinId="3"/>
    <cellStyle name="Comma 2" xfId="7"/>
    <cellStyle name="Comma 3" xfId="11"/>
    <cellStyle name="Currency" xfId="2" builtinId="4"/>
    <cellStyle name="Currency 2" xfId="5"/>
    <cellStyle name="Normal" xfId="0" builtinId="0"/>
    <cellStyle name="Normal 2" xfId="8"/>
    <cellStyle name="Normal 3" xfId="4"/>
    <cellStyle name="Normal 4" xfId="10"/>
    <cellStyle name="Normal 6" xfId="9"/>
    <cellStyle name="Percent" xfId="3" builtinId="5"/>
    <cellStyle name="Percent 2" xfId="6"/>
    <cellStyle name="Percent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CC.BRUBAKER\Local%20Settings\Temporary%20Internet%20Files\Content.Outlook\7DP69NLO\Copy%20of%20219981_1_Settlement%20NPC_BCC_12C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tah%20Docket%2011-035-200%20(GRC%202012)\Filed\Rebuttal\Testimony%20and%20Exhibits\Paice\Workpapers\COS%20UT%20May%202013%20-%20Rebutta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showGridLines="0" tabSelected="1" view="pageLayout" topLeftCell="U21" workbookViewId="0">
      <selection activeCell="AG2" sqref="AG2"/>
    </sheetView>
  </sheetViews>
  <sheetFormatPr defaultRowHeight="15"/>
  <cols>
    <col min="1" max="1" width="16.140625" customWidth="1"/>
    <col min="2" max="2" width="16.85546875" customWidth="1"/>
    <col min="3" max="3" width="2.28515625" customWidth="1"/>
    <col min="4" max="4" width="13.7109375" customWidth="1"/>
    <col min="5" max="5" width="2.28515625" customWidth="1"/>
    <col min="6" max="6" width="15.7109375" customWidth="1"/>
    <col min="7" max="7" width="2.28515625" customWidth="1"/>
    <col min="8" max="8" width="13.7109375" customWidth="1"/>
    <col min="9" max="9" width="2.28515625" customWidth="1"/>
    <col min="10" max="10" width="12" customWidth="1"/>
    <col min="11" max="11" width="2.28515625" customWidth="1"/>
    <col min="12" max="12" width="13.7109375" customWidth="1"/>
    <col min="13" max="13" width="2.28515625" customWidth="1"/>
    <col min="14" max="14" width="13.7109375" customWidth="1"/>
    <col min="15" max="15" width="2.28515625" customWidth="1"/>
    <col min="16" max="16" width="13.7109375" customWidth="1"/>
    <col min="17" max="17" width="2.28515625" customWidth="1"/>
    <col min="18" max="18" width="15.7109375" customWidth="1"/>
    <col min="19" max="19" width="1.7109375" customWidth="1"/>
    <col min="20" max="20" width="19" customWidth="1"/>
    <col min="21" max="21" width="11.140625" customWidth="1"/>
    <col min="22" max="22" width="2.28515625" customWidth="1"/>
    <col min="23" max="23" width="15.7109375" customWidth="1"/>
    <col min="24" max="24" width="2.28515625" customWidth="1"/>
    <col min="25" max="26" width="13.7109375" customWidth="1"/>
    <col min="27" max="27" width="2.28515625" customWidth="1"/>
    <col min="28" max="28" width="13.7109375" customWidth="1"/>
    <col min="29" max="29" width="2.28515625" customWidth="1"/>
    <col min="30" max="30" width="13.7109375" customWidth="1"/>
    <col min="31" max="31" width="2.28515625" customWidth="1"/>
    <col min="32" max="32" width="10.42578125" customWidth="1"/>
    <col min="33" max="33" width="30.7109375" customWidth="1"/>
  </cols>
  <sheetData>
    <row r="1" spans="1:33">
      <c r="F1" s="13"/>
      <c r="H1" s="13"/>
      <c r="L1" s="23"/>
      <c r="P1" s="23"/>
      <c r="R1" s="14"/>
      <c r="W1" s="14"/>
      <c r="Y1" s="13"/>
      <c r="AB1" s="13"/>
      <c r="AD1" s="23"/>
      <c r="AG1" s="14"/>
    </row>
    <row r="2" spans="1:33">
      <c r="F2" s="13"/>
      <c r="H2" s="13"/>
      <c r="L2" s="23"/>
      <c r="P2" s="23"/>
      <c r="R2" s="14"/>
      <c r="W2" s="14"/>
      <c r="Y2" s="13"/>
      <c r="AB2" s="13"/>
      <c r="AD2" s="23"/>
      <c r="AG2" s="14"/>
    </row>
    <row r="3" spans="1:33">
      <c r="F3" s="13"/>
      <c r="H3" s="13"/>
      <c r="J3" s="14"/>
      <c r="L3" s="23"/>
      <c r="P3" s="23"/>
      <c r="R3" s="13"/>
      <c r="W3" s="13"/>
      <c r="Y3" s="13"/>
      <c r="AB3" s="13"/>
      <c r="AD3" s="23"/>
      <c r="AF3" s="14"/>
    </row>
    <row r="4" spans="1:33">
      <c r="F4" s="13"/>
      <c r="H4" s="13"/>
      <c r="J4" s="14"/>
      <c r="L4" s="23"/>
      <c r="P4" s="23"/>
      <c r="R4" s="13"/>
      <c r="W4" s="13"/>
      <c r="Y4" s="13"/>
      <c r="AB4" s="13"/>
      <c r="AD4" s="23"/>
      <c r="AF4" s="14"/>
    </row>
    <row r="5" spans="1:33" ht="18.75">
      <c r="A5" s="15" t="s">
        <v>29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47"/>
      <c r="M5" s="15"/>
      <c r="N5" s="15"/>
      <c r="O5" s="15"/>
      <c r="P5" s="47"/>
      <c r="Q5" s="15"/>
      <c r="R5" s="15"/>
      <c r="U5" s="15" t="s">
        <v>30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3" ht="18.75">
      <c r="A6" s="15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47"/>
      <c r="M6" s="15"/>
      <c r="N6" s="15"/>
      <c r="O6" s="15"/>
      <c r="P6" s="47"/>
      <c r="Q6" s="15"/>
      <c r="R6" s="15"/>
      <c r="U6" s="15" t="s">
        <v>56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3">
      <c r="L7" s="23"/>
      <c r="P7" s="23"/>
      <c r="AD7" s="23"/>
    </row>
    <row r="8" spans="1:33">
      <c r="B8" s="16" t="s">
        <v>4</v>
      </c>
      <c r="C8" s="17"/>
      <c r="D8" s="16"/>
      <c r="E8" s="17"/>
      <c r="F8" s="17"/>
      <c r="H8" s="1"/>
      <c r="L8" s="1"/>
      <c r="N8" s="48"/>
      <c r="W8" s="48"/>
      <c r="Y8" s="16" t="s">
        <v>3</v>
      </c>
      <c r="Z8" s="17"/>
      <c r="AB8" s="1"/>
      <c r="AD8" s="1"/>
      <c r="AF8" s="1"/>
    </row>
    <row r="9" spans="1:33" ht="45">
      <c r="B9" s="18" t="s">
        <v>2</v>
      </c>
      <c r="C9" s="19"/>
      <c r="D9" s="5" t="s">
        <v>31</v>
      </c>
      <c r="E9" s="19"/>
      <c r="F9" s="5" t="s">
        <v>32</v>
      </c>
      <c r="H9" s="5" t="s">
        <v>33</v>
      </c>
      <c r="J9" s="5" t="s">
        <v>34</v>
      </c>
      <c r="L9" s="5" t="s">
        <v>35</v>
      </c>
      <c r="N9" s="5" t="s">
        <v>36</v>
      </c>
      <c r="W9" s="5" t="s">
        <v>36</v>
      </c>
      <c r="Y9" s="18" t="s">
        <v>4</v>
      </c>
      <c r="Z9" s="18" t="s">
        <v>5</v>
      </c>
      <c r="AB9" s="5" t="s">
        <v>6</v>
      </c>
      <c r="AD9" s="5" t="s">
        <v>7</v>
      </c>
      <c r="AF9" s="5" t="s">
        <v>0</v>
      </c>
    </row>
    <row r="10" spans="1:33">
      <c r="B10" s="20" t="s">
        <v>8</v>
      </c>
      <c r="D10" s="20" t="s">
        <v>9</v>
      </c>
      <c r="E10" s="20"/>
      <c r="F10" s="20" t="s">
        <v>10</v>
      </c>
      <c r="G10" s="20"/>
      <c r="H10" s="20" t="s">
        <v>11</v>
      </c>
      <c r="I10" s="20"/>
      <c r="J10" s="20" t="s">
        <v>12</v>
      </c>
      <c r="L10" s="20" t="s">
        <v>13</v>
      </c>
      <c r="N10" s="20" t="s">
        <v>14</v>
      </c>
      <c r="W10" s="20" t="s">
        <v>37</v>
      </c>
      <c r="Y10" s="20" t="s">
        <v>38</v>
      </c>
      <c r="Z10" s="20" t="s">
        <v>39</v>
      </c>
      <c r="AB10" s="20" t="s">
        <v>40</v>
      </c>
      <c r="AD10" s="20" t="s">
        <v>41</v>
      </c>
      <c r="AF10" s="20" t="s">
        <v>42</v>
      </c>
    </row>
    <row r="12" spans="1:33">
      <c r="A12" s="7">
        <v>41061</v>
      </c>
      <c r="B12" s="21">
        <v>123896956.59901568</v>
      </c>
      <c r="C12" s="22"/>
      <c r="D12" s="23">
        <v>4713145.9059045585</v>
      </c>
      <c r="E12" s="22"/>
      <c r="F12" s="8">
        <f t="shared" ref="F12:F23" si="0">B12/D12</f>
        <v>26.28752834572752</v>
      </c>
      <c r="G12" s="22"/>
      <c r="H12" s="13">
        <v>0.99918599324504409</v>
      </c>
      <c r="I12" s="22"/>
      <c r="J12" s="8">
        <f t="shared" ref="J12:J23" si="1">F12*H12</f>
        <v>26.266130120083002</v>
      </c>
      <c r="K12" s="22"/>
      <c r="L12" s="23">
        <v>2045533.1242271182</v>
      </c>
      <c r="N12" s="22">
        <f>J12*L12</f>
        <v>53728239.205889396</v>
      </c>
      <c r="U12" s="7">
        <f>A12</f>
        <v>41061</v>
      </c>
      <c r="W12" s="22">
        <f t="shared" ref="W12:W23" si="2">N12</f>
        <v>53728239.205889396</v>
      </c>
      <c r="X12" s="22"/>
      <c r="Y12" s="22">
        <f>Y25/12</f>
        <v>-6225838.666666667</v>
      </c>
      <c r="Z12" s="22">
        <f>Z25/12</f>
        <v>-2684824.28561325</v>
      </c>
      <c r="AA12" s="22"/>
      <c r="AB12" s="22">
        <f t="shared" ref="AB12:AB23" si="3">Z12+N12</f>
        <v>51043414.92027615</v>
      </c>
      <c r="AC12" s="22"/>
      <c r="AD12" s="23">
        <v>1912132.46205</v>
      </c>
      <c r="AF12" s="8">
        <f>AB12/AD12</f>
        <v>26.694497339139588</v>
      </c>
    </row>
    <row r="13" spans="1:33">
      <c r="A13" s="7">
        <v>41091</v>
      </c>
      <c r="B13" s="24">
        <v>141773973.05509216</v>
      </c>
      <c r="D13" s="23">
        <v>5411202.5594906937</v>
      </c>
      <c r="F13" s="9">
        <f t="shared" si="0"/>
        <v>26.200086116982476</v>
      </c>
      <c r="H13" s="13">
        <f>H12</f>
        <v>0.99918599324504409</v>
      </c>
      <c r="J13" s="9">
        <f t="shared" si="1"/>
        <v>26.178759069902824</v>
      </c>
      <c r="L13" s="23">
        <v>2424358.491213867</v>
      </c>
      <c r="N13" s="23">
        <f t="shared" ref="N13:N23" si="4">J13*L13</f>
        <v>63466696.84056095</v>
      </c>
      <c r="U13" s="7">
        <f t="shared" ref="U13:U23" si="5">A13</f>
        <v>41091</v>
      </c>
      <c r="W13" s="23">
        <f t="shared" si="2"/>
        <v>63466696.84056095</v>
      </c>
      <c r="Y13" s="25">
        <f>Y12</f>
        <v>-6225838.666666667</v>
      </c>
      <c r="Z13" s="25">
        <f>Z12</f>
        <v>-2684824.28561325</v>
      </c>
      <c r="AB13" s="23">
        <f t="shared" si="3"/>
        <v>60781872.554947704</v>
      </c>
      <c r="AD13" s="23">
        <v>2266364.4785400005</v>
      </c>
      <c r="AF13" s="9">
        <f>AB13/AD13</f>
        <v>26.819107487116806</v>
      </c>
    </row>
    <row r="14" spans="1:33">
      <c r="A14" s="7">
        <v>41122</v>
      </c>
      <c r="B14" s="24">
        <v>144558297.42193317</v>
      </c>
      <c r="D14" s="23">
        <v>5356313.5881086495</v>
      </c>
      <c r="F14" s="9">
        <f t="shared" si="0"/>
        <v>26.988393238002647</v>
      </c>
      <c r="H14" s="13">
        <f t="shared" ref="H14:H23" si="6">H13</f>
        <v>0.99918599324504409</v>
      </c>
      <c r="J14" s="9">
        <f t="shared" si="1"/>
        <v>26.966424503601505</v>
      </c>
      <c r="L14" s="23">
        <v>2475599.2047931016</v>
      </c>
      <c r="N14" s="23">
        <f t="shared" si="4"/>
        <v>66758059.057229094</v>
      </c>
      <c r="U14" s="7">
        <f t="shared" si="5"/>
        <v>41122</v>
      </c>
      <c r="W14" s="23">
        <f t="shared" si="2"/>
        <v>66758059.057229094</v>
      </c>
      <c r="Y14" s="25">
        <f t="shared" ref="Y14:Z23" si="7">Y13</f>
        <v>-6225838.666666667</v>
      </c>
      <c r="Z14" s="25">
        <f t="shared" si="7"/>
        <v>-2684824.28561325</v>
      </c>
      <c r="AB14" s="23">
        <f t="shared" si="3"/>
        <v>64073234.771615848</v>
      </c>
      <c r="AD14" s="23">
        <v>2314401.9906899994</v>
      </c>
      <c r="AF14" s="9">
        <f t="shared" ref="AF14:AF23" si="8">AB14/AD14</f>
        <v>27.684574688994935</v>
      </c>
    </row>
    <row r="15" spans="1:33">
      <c r="A15" s="7">
        <v>41153</v>
      </c>
      <c r="B15" s="24">
        <v>127875043.19533841</v>
      </c>
      <c r="D15" s="23">
        <v>4710722.9544614423</v>
      </c>
      <c r="F15" s="9">
        <f t="shared" si="0"/>
        <v>27.145524037712772</v>
      </c>
      <c r="H15" s="13">
        <f t="shared" si="6"/>
        <v>0.99918599324504409</v>
      </c>
      <c r="J15" s="9">
        <f t="shared" si="1"/>
        <v>27.123427397779256</v>
      </c>
      <c r="L15" s="23">
        <v>2106011.7744731456</v>
      </c>
      <c r="N15" s="23">
        <f t="shared" si="4"/>
        <v>57122257.463790625</v>
      </c>
      <c r="U15" s="7">
        <f t="shared" si="5"/>
        <v>41153</v>
      </c>
      <c r="W15" s="23">
        <f t="shared" si="2"/>
        <v>57122257.463790625</v>
      </c>
      <c r="Y15" s="25">
        <f t="shared" si="7"/>
        <v>-6225838.666666667</v>
      </c>
      <c r="Z15" s="25">
        <f t="shared" si="7"/>
        <v>-2684824.28561325</v>
      </c>
      <c r="AB15" s="23">
        <f t="shared" si="3"/>
        <v>54437433.178177372</v>
      </c>
      <c r="AD15" s="23">
        <v>1968925.9935399997</v>
      </c>
      <c r="AF15" s="9">
        <f t="shared" si="8"/>
        <v>27.648288131085334</v>
      </c>
    </row>
    <row r="16" spans="1:33">
      <c r="A16" s="7">
        <v>41183</v>
      </c>
      <c r="B16" s="24">
        <v>118467640.01367652</v>
      </c>
      <c r="D16" s="23">
        <v>4742412.817473474</v>
      </c>
      <c r="F16" s="9">
        <f t="shared" si="0"/>
        <v>24.980457116086807</v>
      </c>
      <c r="H16" s="13">
        <f t="shared" si="6"/>
        <v>0.99918599324504409</v>
      </c>
      <c r="J16" s="9">
        <f t="shared" si="1"/>
        <v>24.960122855252425</v>
      </c>
      <c r="L16" s="23">
        <v>2039254.7907722283</v>
      </c>
      <c r="N16" s="23">
        <f t="shared" si="4"/>
        <v>50900050.110836901</v>
      </c>
      <c r="U16" s="7">
        <f t="shared" si="5"/>
        <v>41183</v>
      </c>
      <c r="W16" s="23">
        <f t="shared" si="2"/>
        <v>50900050.110836901</v>
      </c>
      <c r="Y16" s="25">
        <f t="shared" si="7"/>
        <v>-6225838.666666667</v>
      </c>
      <c r="Z16" s="25">
        <f t="shared" si="7"/>
        <v>-2684824.28561325</v>
      </c>
      <c r="AB16" s="23">
        <f t="shared" si="3"/>
        <v>48215225.825223655</v>
      </c>
      <c r="AD16" s="23">
        <v>1906260.0009999997</v>
      </c>
      <c r="AF16" s="9">
        <f t="shared" si="8"/>
        <v>25.29310052140346</v>
      </c>
    </row>
    <row r="17" spans="1:32">
      <c r="A17" s="7">
        <v>41214</v>
      </c>
      <c r="B17" s="24">
        <v>114387233.72441298</v>
      </c>
      <c r="D17" s="23">
        <v>4755748.3950937102</v>
      </c>
      <c r="F17" s="9">
        <f t="shared" si="0"/>
        <v>24.052414934823108</v>
      </c>
      <c r="H17" s="13">
        <f t="shared" si="6"/>
        <v>0.99918599324504409</v>
      </c>
      <c r="J17" s="9">
        <f t="shared" si="1"/>
        <v>24.032836106593159</v>
      </c>
      <c r="L17" s="23">
        <v>1986043.739369818</v>
      </c>
      <c r="N17" s="23">
        <f t="shared" si="4"/>
        <v>47730263.688800253</v>
      </c>
      <c r="U17" s="7">
        <f t="shared" si="5"/>
        <v>41214</v>
      </c>
      <c r="W17" s="23">
        <f t="shared" si="2"/>
        <v>47730263.688800253</v>
      </c>
      <c r="Y17" s="25">
        <f t="shared" si="7"/>
        <v>-6225838.666666667</v>
      </c>
      <c r="Z17" s="25">
        <f t="shared" si="7"/>
        <v>-2684824.28561325</v>
      </c>
      <c r="AB17" s="23">
        <f t="shared" si="3"/>
        <v>45045439.403187007</v>
      </c>
      <c r="AD17" s="23">
        <v>1856770.00499</v>
      </c>
      <c r="AF17" s="9">
        <f t="shared" si="8"/>
        <v>24.260107219595895</v>
      </c>
    </row>
    <row r="18" spans="1:32">
      <c r="A18" s="7">
        <v>41244</v>
      </c>
      <c r="B18" s="24">
        <v>118233498.30395085</v>
      </c>
      <c r="D18" s="23">
        <v>5126919.7517647333</v>
      </c>
      <c r="F18" s="9">
        <f t="shared" si="0"/>
        <v>23.061312450473558</v>
      </c>
      <c r="H18" s="13">
        <f t="shared" si="6"/>
        <v>0.99918599324504409</v>
      </c>
      <c r="J18" s="9">
        <f t="shared" si="1"/>
        <v>23.042540386360724</v>
      </c>
      <c r="L18" s="23">
        <v>2109251.0385792581</v>
      </c>
      <c r="N18" s="23">
        <f t="shared" si="4"/>
        <v>48602502.241435856</v>
      </c>
      <c r="U18" s="7">
        <f t="shared" si="5"/>
        <v>41244</v>
      </c>
      <c r="W18" s="23">
        <f t="shared" si="2"/>
        <v>48602502.241435856</v>
      </c>
      <c r="Y18" s="25">
        <f t="shared" si="7"/>
        <v>-6225838.666666667</v>
      </c>
      <c r="Z18" s="25">
        <f t="shared" si="7"/>
        <v>-2684824.28561325</v>
      </c>
      <c r="AB18" s="23">
        <f t="shared" si="3"/>
        <v>45917677.955822602</v>
      </c>
      <c r="AD18" s="23">
        <v>1971890.61411</v>
      </c>
      <c r="AF18" s="9">
        <f t="shared" si="8"/>
        <v>23.286118219365452</v>
      </c>
    </row>
    <row r="19" spans="1:32">
      <c r="A19" s="7">
        <v>41275</v>
      </c>
      <c r="B19" s="24">
        <v>122818180.18978149</v>
      </c>
      <c r="D19" s="23">
        <v>5204459.3895183671</v>
      </c>
      <c r="F19" s="9">
        <f t="shared" si="0"/>
        <v>23.598643201469457</v>
      </c>
      <c r="H19" s="13">
        <f t="shared" si="6"/>
        <v>0.99918599324504409</v>
      </c>
      <c r="J19" s="9">
        <f t="shared" si="1"/>
        <v>23.579433746495667</v>
      </c>
      <c r="L19" s="23">
        <v>2120961.2442313544</v>
      </c>
      <c r="N19" s="23">
        <f t="shared" si="4"/>
        <v>50011065.137238234</v>
      </c>
      <c r="U19" s="7">
        <f t="shared" si="5"/>
        <v>41275</v>
      </c>
      <c r="W19" s="23">
        <f t="shared" si="2"/>
        <v>50011065.137238234</v>
      </c>
      <c r="Y19" s="25">
        <f t="shared" si="7"/>
        <v>-6225838.666666667</v>
      </c>
      <c r="Z19" s="25">
        <f t="shared" si="7"/>
        <v>-2684824.28561325</v>
      </c>
      <c r="AB19" s="23">
        <f t="shared" si="3"/>
        <v>47326240.851624981</v>
      </c>
      <c r="AD19" s="23">
        <v>1982626.99979</v>
      </c>
      <c r="AF19" s="9">
        <f t="shared" si="8"/>
        <v>23.870471277067132</v>
      </c>
    </row>
    <row r="20" spans="1:32">
      <c r="A20" s="7">
        <v>41306</v>
      </c>
      <c r="B20" s="24">
        <v>111057433.76046157</v>
      </c>
      <c r="D20" s="23">
        <v>4620578.9866995877</v>
      </c>
      <c r="F20" s="9">
        <f t="shared" si="0"/>
        <v>24.035393417176117</v>
      </c>
      <c r="H20" s="13">
        <f t="shared" si="6"/>
        <v>0.99918599324504409</v>
      </c>
      <c r="J20" s="9">
        <f t="shared" si="1"/>
        <v>24.015828444576513</v>
      </c>
      <c r="L20" s="23">
        <v>1914785.7924679948</v>
      </c>
      <c r="N20" s="23">
        <f t="shared" si="4"/>
        <v>45985167.100023851</v>
      </c>
      <c r="U20" s="7">
        <f t="shared" si="5"/>
        <v>41306</v>
      </c>
      <c r="W20" s="23">
        <f t="shared" si="2"/>
        <v>45985167.100023851</v>
      </c>
      <c r="Y20" s="25">
        <f t="shared" si="7"/>
        <v>-6225838.666666667</v>
      </c>
      <c r="Z20" s="25">
        <f t="shared" si="7"/>
        <v>-2684824.28561325</v>
      </c>
      <c r="AB20" s="23">
        <f t="shared" si="3"/>
        <v>43300342.814410597</v>
      </c>
      <c r="AD20" s="23">
        <v>1789929.9980000001</v>
      </c>
      <c r="AF20" s="9">
        <f t="shared" si="8"/>
        <v>24.191081697492503</v>
      </c>
    </row>
    <row r="21" spans="1:32">
      <c r="A21" s="7">
        <v>41334</v>
      </c>
      <c r="B21" s="24">
        <v>120279486.36298758</v>
      </c>
      <c r="D21" s="23">
        <v>4920290.8823490171</v>
      </c>
      <c r="F21" s="9">
        <f t="shared" si="0"/>
        <v>24.445604790252652</v>
      </c>
      <c r="H21" s="13">
        <f t="shared" si="6"/>
        <v>0.99918599324504409</v>
      </c>
      <c r="J21" s="9">
        <f t="shared" si="1"/>
        <v>24.425705902824404</v>
      </c>
      <c r="L21" s="23">
        <v>2043215.1830304964</v>
      </c>
      <c r="N21" s="23">
        <f t="shared" si="4"/>
        <v>49906973.15688844</v>
      </c>
      <c r="U21" s="7">
        <f t="shared" si="5"/>
        <v>41334</v>
      </c>
      <c r="W21" s="23">
        <f t="shared" si="2"/>
        <v>49906973.15688844</v>
      </c>
      <c r="Y21" s="25">
        <f t="shared" si="7"/>
        <v>-6225838.666666667</v>
      </c>
      <c r="Z21" s="25">
        <f t="shared" si="7"/>
        <v>-2684824.28561325</v>
      </c>
      <c r="AB21" s="23">
        <f t="shared" si="3"/>
        <v>47222148.871275187</v>
      </c>
      <c r="AD21" s="23">
        <v>1910070.0009899999</v>
      </c>
      <c r="AF21" s="9">
        <f t="shared" si="8"/>
        <v>24.722732070971055</v>
      </c>
    </row>
    <row r="22" spans="1:32">
      <c r="A22" s="7">
        <v>41365</v>
      </c>
      <c r="B22" s="24">
        <v>114965906.06768632</v>
      </c>
      <c r="D22" s="23">
        <v>4664058.4768792829</v>
      </c>
      <c r="F22" s="9">
        <f t="shared" si="0"/>
        <v>24.649327755558051</v>
      </c>
      <c r="H22" s="13">
        <f t="shared" si="6"/>
        <v>0.99918599324504409</v>
      </c>
      <c r="J22" s="9">
        <f t="shared" si="1"/>
        <v>24.629263036259903</v>
      </c>
      <c r="L22" s="23">
        <v>1986136.5413850038</v>
      </c>
      <c r="N22" s="23">
        <f t="shared" si="4"/>
        <v>48917079.303698763</v>
      </c>
      <c r="U22" s="7">
        <f t="shared" si="5"/>
        <v>41365</v>
      </c>
      <c r="W22" s="23">
        <f t="shared" si="2"/>
        <v>48917079.303698763</v>
      </c>
      <c r="Y22" s="25">
        <f t="shared" si="7"/>
        <v>-6225838.666666667</v>
      </c>
      <c r="Z22" s="25">
        <f t="shared" si="7"/>
        <v>-2684824.28561325</v>
      </c>
      <c r="AB22" s="23">
        <f t="shared" si="3"/>
        <v>46232255.01808551</v>
      </c>
      <c r="AD22" s="23">
        <v>1856810.0009900001</v>
      </c>
      <c r="AF22" s="9">
        <f t="shared" si="8"/>
        <v>24.898753773103195</v>
      </c>
    </row>
    <row r="23" spans="1:32">
      <c r="A23" s="7">
        <v>41395</v>
      </c>
      <c r="B23" s="24">
        <v>120850885.3599188</v>
      </c>
      <c r="D23" s="23">
        <v>4882345.9886108236</v>
      </c>
      <c r="F23" s="9">
        <f t="shared" si="0"/>
        <v>24.752626225554444</v>
      </c>
      <c r="H23" s="13">
        <f t="shared" si="6"/>
        <v>0.99918599324504409</v>
      </c>
      <c r="J23" s="9">
        <f t="shared" si="1"/>
        <v>24.732477420603942</v>
      </c>
      <c r="L23" s="23">
        <v>2137811.218602804</v>
      </c>
      <c r="N23" s="23">
        <f t="shared" si="4"/>
        <v>52873367.693607651</v>
      </c>
      <c r="U23" s="7">
        <f t="shared" si="5"/>
        <v>41395</v>
      </c>
      <c r="W23" s="23">
        <f t="shared" si="2"/>
        <v>52873367.693607651</v>
      </c>
      <c r="Y23" s="25">
        <f t="shared" si="7"/>
        <v>-6225838.666666667</v>
      </c>
      <c r="Z23" s="25">
        <f t="shared" si="7"/>
        <v>-2684824.28561325</v>
      </c>
      <c r="AB23" s="23">
        <f t="shared" si="3"/>
        <v>50188543.407994404</v>
      </c>
      <c r="AD23" s="23">
        <v>1998460.00202</v>
      </c>
      <c r="AF23" s="9">
        <f t="shared" si="8"/>
        <v>25.113609157683875</v>
      </c>
    </row>
    <row r="24" spans="1:32" ht="7.5" customHeight="1">
      <c r="F24" s="26"/>
      <c r="J24" s="26"/>
    </row>
    <row r="25" spans="1:32" ht="15.75" thickBot="1">
      <c r="A25" s="27" t="s">
        <v>1</v>
      </c>
      <c r="B25" s="28">
        <f>SUM(B12:B24)</f>
        <v>1479164534.0542552</v>
      </c>
      <c r="C25" s="29"/>
      <c r="D25" s="31">
        <f>SUM(D12:D24)</f>
        <v>59108199.696354344</v>
      </c>
      <c r="E25" s="29"/>
      <c r="F25" s="32">
        <f>B25/D25</f>
        <v>25.024692710197478</v>
      </c>
      <c r="G25" s="22"/>
      <c r="I25" s="22"/>
      <c r="J25" s="32">
        <f>N25/L25</f>
        <v>25.050323735729791</v>
      </c>
      <c r="K25" s="22"/>
      <c r="L25" s="49">
        <f>SUM(L12:L24)</f>
        <v>25388962.143146191</v>
      </c>
      <c r="N25" s="28">
        <f>SUM(N12:N24)</f>
        <v>636001721.00000012</v>
      </c>
      <c r="U25" s="10" t="s">
        <v>1</v>
      </c>
      <c r="W25" s="28">
        <f>SUM(W12:W24)</f>
        <v>636001721.00000012</v>
      </c>
      <c r="X25" s="22"/>
      <c r="Y25" s="30">
        <f>AB33+AB36</f>
        <v>-74710064</v>
      </c>
      <c r="Z25" s="30">
        <f>AB33*AB34+AB36*AB37</f>
        <v>-32217891.427359</v>
      </c>
      <c r="AA25" s="22"/>
      <c r="AB25" s="30">
        <f>SUM(AB12:AB24)</f>
        <v>603783829.5726409</v>
      </c>
      <c r="AC25" s="22"/>
      <c r="AD25" s="31">
        <f>SUM(AD12:AD24)</f>
        <v>23734642.546710003</v>
      </c>
      <c r="AF25" s="11">
        <f>AB25/AD25</f>
        <v>25.438926597878545</v>
      </c>
    </row>
    <row r="26" spans="1:32" ht="15.75" thickTop="1">
      <c r="B26" s="33" t="s">
        <v>15</v>
      </c>
      <c r="C26" s="34"/>
      <c r="D26" s="33" t="s">
        <v>16</v>
      </c>
      <c r="E26" s="34"/>
      <c r="F26" s="33" t="s">
        <v>43</v>
      </c>
      <c r="H26" s="33" t="s">
        <v>44</v>
      </c>
      <c r="J26" s="33" t="s">
        <v>45</v>
      </c>
      <c r="L26" s="33" t="s">
        <v>16</v>
      </c>
      <c r="N26" s="33" t="s">
        <v>46</v>
      </c>
      <c r="W26" s="33" t="s">
        <v>47</v>
      </c>
      <c r="Y26" s="35" t="s">
        <v>17</v>
      </c>
      <c r="Z26" s="35"/>
      <c r="AB26" s="33" t="s">
        <v>48</v>
      </c>
      <c r="AD26" s="33" t="s">
        <v>18</v>
      </c>
      <c r="AF26" s="33" t="s">
        <v>49</v>
      </c>
    </row>
    <row r="27" spans="1:32">
      <c r="G27" s="50"/>
    </row>
    <row r="28" spans="1:32">
      <c r="A28" s="51"/>
      <c r="B28" s="52"/>
      <c r="C28" s="52"/>
      <c r="D28" s="52"/>
      <c r="E28" s="52"/>
      <c r="F28" s="52"/>
      <c r="G28" s="52"/>
      <c r="H28" s="53"/>
      <c r="I28" s="54"/>
      <c r="J28" s="55"/>
      <c r="K28" s="50"/>
      <c r="R28" s="56"/>
    </row>
    <row r="29" spans="1:32">
      <c r="B29" s="33"/>
      <c r="C29" s="34"/>
      <c r="D29" s="33"/>
      <c r="F29" s="33"/>
      <c r="H29" s="33"/>
      <c r="J29" s="33"/>
      <c r="N29" s="9"/>
      <c r="P29" s="23"/>
      <c r="R29" s="23"/>
    </row>
    <row r="30" spans="1:32">
      <c r="J30" s="13"/>
    </row>
    <row r="31" spans="1:32">
      <c r="A31" s="36" t="s">
        <v>19</v>
      </c>
      <c r="B31" t="s">
        <v>20</v>
      </c>
      <c r="J31" s="13"/>
      <c r="Y31" t="s">
        <v>24</v>
      </c>
    </row>
    <row r="32" spans="1:32">
      <c r="A32" s="37" t="s">
        <v>21</v>
      </c>
      <c r="B32" t="s">
        <v>53</v>
      </c>
      <c r="J32" s="13"/>
      <c r="Y32" s="38" t="s">
        <v>51</v>
      </c>
      <c r="Z32" s="39"/>
      <c r="AA32" s="39"/>
      <c r="AB32" s="2"/>
      <c r="AC32" s="3"/>
    </row>
    <row r="33" spans="1:29">
      <c r="A33" s="37" t="s">
        <v>22</v>
      </c>
      <c r="B33" t="s">
        <v>23</v>
      </c>
      <c r="J33" s="13"/>
      <c r="Y33" s="4"/>
      <c r="Z33" s="40" t="s">
        <v>25</v>
      </c>
      <c r="AA33" s="40"/>
      <c r="AB33" s="41">
        <f>-74710064-AB36</f>
        <v>-63278091</v>
      </c>
      <c r="AC33" s="6"/>
    </row>
    <row r="34" spans="1:29">
      <c r="A34" s="37" t="s">
        <v>50</v>
      </c>
      <c r="B34" t="s">
        <v>55</v>
      </c>
      <c r="J34" s="13"/>
      <c r="Y34" s="4"/>
      <c r="Z34" s="40" t="s">
        <v>26</v>
      </c>
      <c r="AA34" s="40"/>
      <c r="AB34" s="42">
        <v>0.43154700000000001</v>
      </c>
      <c r="AC34" s="43">
        <f>AB34*AB33</f>
        <v>-27307470.336777002</v>
      </c>
    </row>
    <row r="35" spans="1:29">
      <c r="A35" s="37"/>
      <c r="B35" t="s">
        <v>54</v>
      </c>
      <c r="J35" s="13"/>
      <c r="Y35" s="4"/>
      <c r="Z35" s="1"/>
      <c r="AA35" s="1"/>
      <c r="AB35" s="1"/>
      <c r="AC35" s="43"/>
    </row>
    <row r="36" spans="1:29">
      <c r="A36" s="37"/>
      <c r="J36" s="13"/>
      <c r="Y36" s="4"/>
      <c r="Z36" s="40" t="s">
        <v>27</v>
      </c>
      <c r="AA36" s="40"/>
      <c r="AB36" s="41">
        <v>-11431973</v>
      </c>
      <c r="AC36" s="43"/>
    </row>
    <row r="37" spans="1:29">
      <c r="J37" s="13"/>
      <c r="Y37" s="12"/>
      <c r="Z37" s="44" t="s">
        <v>28</v>
      </c>
      <c r="AA37" s="44"/>
      <c r="AB37" s="45">
        <v>0.42953400000000003</v>
      </c>
      <c r="AC37" s="46">
        <f>AB37*AB36</f>
        <v>-4910421.0905820001</v>
      </c>
    </row>
    <row r="38" spans="1:29">
      <c r="J38" s="13"/>
    </row>
  </sheetData>
  <printOptions horizontalCentered="1"/>
  <pageMargins left="0.7" right="0.7" top="1" bottom="0.75" header="0.3" footer="0.3"/>
  <pageSetup scale="70" orientation="landscape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A1 1&amp;2of3</vt:lpstr>
    </vt:vector>
  </TitlesOfParts>
  <LinksUpToDate>false</LinksUpToDate>
  <SharedDoc>false</SharedDoc>
  <HyperlinkBase> 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/>
  <cp:lastModifiedBy/>
  <cp:lastPrinted>1970-01-01T06:00:00Z</cp:lastPrinted>
  <dcterms:created xsi:type="dcterms:W3CDTF">2012-08-01T20:01:56Z</dcterms:created>
  <dcterms:modified xsi:type="dcterms:W3CDTF">2013-03-15T18:45:25Z</dcterms:modified>
</cp:coreProperties>
</file>