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updateLinks="never" hidePivotFieldList="1" defaultThemeVersion="124226"/>
  <bookViews>
    <workbookView xWindow="0" yWindow="15" windowWidth="13035" windowHeight="11040"/>
  </bookViews>
  <sheets>
    <sheet name="Summary" sheetId="1" r:id="rId1"/>
  </sheets>
  <externalReferences>
    <externalReference r:id="rId2"/>
    <externalReference r:id="rId3"/>
    <externalReference r:id="rId4"/>
  </externalReferences>
  <definedNames>
    <definedName name="_Order1" hidden="1">255</definedName>
    <definedName name="_Order2" hidden="1">0</definedName>
    <definedName name="ContractTypeDol" localSheetId="0">'[1]Check Dollars'!$R$258:$S$643</definedName>
    <definedName name="ContractTypeDol">'[2]Check Dollars'!$R$258:$S$643</definedName>
    <definedName name="ContractTypeMWh" localSheetId="0">'[1]Check MWh'!$R$258:$S$643</definedName>
    <definedName name="ContractTypeMWh">'[2]Check MWh'!$R$258:$S$643</definedName>
    <definedName name="DataCheck_Base">#REF!</definedName>
    <definedName name="DataCheck_Delta">#REF!</definedName>
    <definedName name="DispatchSum">"GRID Thermal Generation!R2C1:R4C2"</definedName>
    <definedName name="Hide_Rows">#REF!</definedName>
    <definedName name="Hide_Rows_Recon">#REF!</definedName>
    <definedName name="HoursHoliday">'[3]on off peak hours'!$C$16:$EP$20</definedName>
    <definedName name="Mill" localSheetId="0">[1]NPC!$E$861:$Q$1081</definedName>
    <definedName name="Mill">[2]NPC!$E$861:$Q$1081</definedName>
    <definedName name="MMBtu" localSheetId="0">[1]NPC!$E$635:$Q$662</definedName>
    <definedName name="MMBtu">[2]NPC!$E$635:$Q$662</definedName>
    <definedName name="Months" localSheetId="0">[1]NPC!$F$3:$Q$3</definedName>
    <definedName name="Months">[2]NPC!$F$3:$Q$3</definedName>
    <definedName name="MWh" localSheetId="0">[1]NPC!$E$313:$Q$631</definedName>
    <definedName name="MWh">[2]NPC!$E$313:$Q$631</definedName>
    <definedName name="NameCost" localSheetId="0">[1]NPC!$C$1:$C$309</definedName>
    <definedName name="NameCost">[2]NPC!$C$1:$C$309</definedName>
    <definedName name="NameMill" localSheetId="0">[1]NPC!$C$861:$C$1099</definedName>
    <definedName name="NameMill">[2]NPC!$C$861:$C$1099</definedName>
    <definedName name="NameMMBtu" localSheetId="0">[1]NPC!$C$635:$C$662</definedName>
    <definedName name="NameMMBtu">[2]NPC!$C$635:$C$662</definedName>
    <definedName name="NameMWh" localSheetId="0">[1]NPC!$C$313:$C$631</definedName>
    <definedName name="NameMWh">[2]NPC!$C$313:$C$631</definedName>
    <definedName name="_xlnm.Print_Area" localSheetId="0">Summary!$A$1:$J$46</definedName>
    <definedName name="PSATable" localSheetId="0">[1]Hermiston!$A$41:$E$56</definedName>
    <definedName name="PSATable">[2]Hermiston!$A$41:$E$56</definedName>
    <definedName name="RevenueSum">"GRID Thermal Revenue!R2C1:R4C2"</definedName>
    <definedName name="Version">#REF!</definedName>
  </definedNames>
  <calcPr calcId="124519" calcOnSave="0"/>
</workbook>
</file>

<file path=xl/calcChain.xml><?xml version="1.0" encoding="utf-8"?>
<calcChain xmlns="http://schemas.openxmlformats.org/spreadsheetml/2006/main">
  <c r="D37" i="1"/>
  <c r="I8" l="1"/>
  <c r="B9" l="1"/>
  <c r="K3"/>
  <c r="C44" l="1"/>
  <c r="C45" l="1"/>
  <c r="B11" l="1"/>
  <c r="D10"/>
  <c r="B12" l="1"/>
  <c r="D11"/>
  <c r="B13" l="1"/>
  <c r="D12"/>
  <c r="B14" l="1"/>
  <c r="D13"/>
  <c r="B15" l="1"/>
  <c r="D14"/>
  <c r="B16" l="1"/>
  <c r="D15"/>
  <c r="B17" l="1"/>
  <c r="D16"/>
  <c r="B18" l="1"/>
  <c r="D17"/>
  <c r="B19" l="1"/>
  <c r="D18"/>
  <c r="B20" l="1"/>
  <c r="D19"/>
  <c r="B21" l="1"/>
  <c r="D20"/>
  <c r="B22" l="1"/>
  <c r="D21"/>
  <c r="D22" l="1"/>
  <c r="B23"/>
  <c r="D23" l="1"/>
  <c r="B24"/>
  <c r="B25" l="1"/>
  <c r="D24"/>
  <c r="B26" l="1"/>
  <c r="D25"/>
  <c r="D26" l="1"/>
  <c r="B27"/>
  <c r="B28" l="1"/>
  <c r="D27"/>
  <c r="B29" l="1"/>
  <c r="D28"/>
  <c r="B30" l="1"/>
  <c r="D29"/>
  <c r="L30" l="1"/>
  <c r="B31"/>
  <c r="L31" l="1"/>
  <c r="B32"/>
  <c r="L32" l="1"/>
  <c r="B33"/>
  <c r="L33" l="1"/>
  <c r="B34"/>
  <c r="L34" l="1"/>
  <c r="E19" l="1"/>
  <c r="G19" s="1"/>
  <c r="I19" s="1"/>
  <c r="E11"/>
  <c r="G11" s="1"/>
  <c r="I11" s="1"/>
  <c r="E14"/>
  <c r="G14" s="1"/>
  <c r="I14" s="1"/>
  <c r="E13"/>
  <c r="E17"/>
  <c r="G17" s="1"/>
  <c r="I17" s="1"/>
  <c r="E10"/>
  <c r="E16"/>
  <c r="G16" s="1"/>
  <c r="I16" s="1"/>
  <c r="E12"/>
  <c r="G12" s="1"/>
  <c r="I12" s="1"/>
  <c r="E18"/>
  <c r="G18" s="1"/>
  <c r="I18" s="1"/>
  <c r="G10" l="1"/>
  <c r="I10" s="1"/>
  <c r="G13"/>
  <c r="I13" s="1"/>
  <c r="E15"/>
  <c r="G15" s="1"/>
  <c r="I15" s="1"/>
  <c r="I9" l="1"/>
  <c r="E29" l="1"/>
  <c r="G29" l="1"/>
  <c r="E25"/>
  <c r="E21"/>
  <c r="E24"/>
  <c r="E23"/>
  <c r="E27"/>
  <c r="E20"/>
  <c r="E26"/>
  <c r="E22"/>
  <c r="E28"/>
  <c r="G22" l="1"/>
  <c r="I22" s="1"/>
  <c r="G27"/>
  <c r="I27" s="1"/>
  <c r="G24"/>
  <c r="I24" s="1"/>
  <c r="G21"/>
  <c r="I21" s="1"/>
  <c r="G25"/>
  <c r="I25" s="1"/>
  <c r="G30"/>
  <c r="I29"/>
  <c r="G26"/>
  <c r="I26" s="1"/>
  <c r="G28"/>
  <c r="I28" s="1"/>
  <c r="G20"/>
  <c r="I20" s="1"/>
  <c r="G23"/>
  <c r="I23" s="1"/>
  <c r="I38" l="1"/>
  <c r="I30"/>
  <c r="G31"/>
  <c r="I31" l="1"/>
  <c r="G32"/>
  <c r="I32" l="1"/>
  <c r="G33"/>
  <c r="I33" l="1"/>
  <c r="G34"/>
  <c r="I34" s="1"/>
</calcChain>
</file>

<file path=xl/sharedStrings.xml><?xml version="1.0" encoding="utf-8"?>
<sst xmlns="http://schemas.openxmlformats.org/spreadsheetml/2006/main" count="27" uniqueCount="25">
  <si>
    <t>Leap Year</t>
  </si>
  <si>
    <t>Annual MWH</t>
  </si>
  <si>
    <t>MW Resource</t>
  </si>
  <si>
    <t>Hours per year</t>
  </si>
  <si>
    <t>Capacity Factor</t>
  </si>
  <si>
    <t xml:space="preserve">  (Comparison Purposes Only)</t>
  </si>
  <si>
    <t>$/MWH</t>
  </si>
  <si>
    <t>MWH</t>
  </si>
  <si>
    <t>$</t>
  </si>
  <si>
    <t>Wind Integration</t>
  </si>
  <si>
    <t>Inter-hour</t>
  </si>
  <si>
    <t>Intra-hour</t>
  </si>
  <si>
    <t>Year</t>
  </si>
  <si>
    <t>Escalation</t>
  </si>
  <si>
    <t>PV Market</t>
  </si>
  <si>
    <t>Intra-hour costs escalated</t>
  </si>
  <si>
    <t>consistent with Palo Verde</t>
  </si>
  <si>
    <t>market price cost escalation</t>
  </si>
  <si>
    <t>Reserve Shortage</t>
  </si>
  <si>
    <t>Total</t>
  </si>
  <si>
    <t xml:space="preserve">   Draft 2012 Wind integrtion Study</t>
  </si>
  <si>
    <t xml:space="preserve">   UT 2012.Q2 Wind integration study</t>
  </si>
  <si>
    <t>2012 Wind Study - IRP Wyoming Wind Resource</t>
  </si>
  <si>
    <t>Discount Rate - 2013 IRP Page 164</t>
  </si>
  <si>
    <t>Intermittent Resource Integration Cost</t>
  </si>
</sst>
</file>

<file path=xl/styles.xml><?xml version="1.0" encoding="utf-8"?>
<styleSheet xmlns="http://schemas.openxmlformats.org/spreadsheetml/2006/main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164" formatCode="_(* #,##0_);[Red]_(* \(#,##0\);_(* &quot;-&quot;_);_(@_)"/>
    <numFmt numFmtId="165" formatCode="_(* #,##0.0_);[Red]_(* \(#,##0.0\);_(* &quot;-&quot;_);_(@_)"/>
    <numFmt numFmtId="166" formatCode="&quot;$&quot;#,##0.00"/>
    <numFmt numFmtId="167" formatCode="_(* #,##0.00_);[Red]_(* \(#,##0.00\);_(* &quot;-&quot;_);_(@_)"/>
    <numFmt numFmtId="168" formatCode="&quot;$&quot;###0;[Red]\(&quot;$&quot;###0\)"/>
    <numFmt numFmtId="169" formatCode="0.0"/>
    <numFmt numFmtId="170" formatCode="_(* #,##0.0000_);[Red]_(* \(#,##0.0000\);_(* &quot;-&quot;_);_(@_)"/>
    <numFmt numFmtId="171" formatCode="0.000%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Geneva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9"/>
      <name val="Helv"/>
    </font>
    <font>
      <sz val="8"/>
      <color theme="1"/>
      <name val="Courier New"/>
      <family val="2"/>
    </font>
    <font>
      <b/>
      <sz val="12"/>
      <name val="Arial"/>
      <family val="2"/>
    </font>
    <font>
      <sz val="8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7">
    <xf numFmtId="164" fontId="0" fillId="0" borderId="0"/>
    <xf numFmtId="44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/>
    <xf numFmtId="0" fontId="1" fillId="0" borderId="0"/>
    <xf numFmtId="4" fontId="4" fillId="0" borderId="0" applyFont="0" applyFill="0" applyBorder="0" applyAlignment="0" applyProtection="0"/>
    <xf numFmtId="168" fontId="5" fillId="0" borderId="0" applyFont="0" applyFill="0" applyBorder="0" applyProtection="0">
      <alignment horizontal="right"/>
    </xf>
    <xf numFmtId="169" fontId="6" fillId="0" borderId="0" applyNumberFormat="0" applyFill="0" applyBorder="0" applyAlignment="0" applyProtection="0"/>
    <xf numFmtId="0" fontId="7" fillId="0" borderId="7" applyNumberFormat="0" applyBorder="0" applyAlignment="0"/>
    <xf numFmtId="41" fontId="8" fillId="0" borderId="0"/>
    <xf numFmtId="0" fontId="1" fillId="0" borderId="0"/>
    <xf numFmtId="0" fontId="9" fillId="0" borderId="0"/>
    <xf numFmtId="12" fontId="10" fillId="2" borderId="8">
      <alignment horizontal="left"/>
    </xf>
    <xf numFmtId="37" fontId="7" fillId="3" borderId="0" applyNumberFormat="0" applyBorder="0" applyAlignment="0" applyProtection="0"/>
    <xf numFmtId="37" fontId="7" fillId="0" borderId="0"/>
    <xf numFmtId="3" fontId="11" fillId="4" borderId="9" applyProtection="0"/>
    <xf numFmtId="9" fontId="1" fillId="0" borderId="0" applyFont="0" applyFill="0" applyBorder="0" applyAlignment="0" applyProtection="0"/>
  </cellStyleXfs>
  <cellXfs count="35">
    <xf numFmtId="164" fontId="0" fillId="0" borderId="0" xfId="0"/>
    <xf numFmtId="164" fontId="2" fillId="0" borderId="0" xfId="3"/>
    <xf numFmtId="164" fontId="2" fillId="0" borderId="0" xfId="4" applyNumberFormat="1" applyFont="1"/>
    <xf numFmtId="165" fontId="2" fillId="0" borderId="0" xfId="3" applyNumberFormat="1" applyFont="1" applyFill="1"/>
    <xf numFmtId="9" fontId="2" fillId="0" borderId="0" xfId="2"/>
    <xf numFmtId="166" fontId="2" fillId="0" borderId="0" xfId="1" applyNumberFormat="1" applyFont="1" applyAlignment="1">
      <alignment horizontal="center"/>
    </xf>
    <xf numFmtId="166" fontId="2" fillId="0" borderId="0" xfId="4" applyNumberFormat="1" applyFont="1" applyAlignment="1">
      <alignment horizontal="center"/>
    </xf>
    <xf numFmtId="167" fontId="2" fillId="0" borderId="0" xfId="3" applyNumberFormat="1"/>
    <xf numFmtId="44" fontId="2" fillId="0" borderId="0" xfId="1" applyFont="1"/>
    <xf numFmtId="0" fontId="2" fillId="0" borderId="0" xfId="3" applyNumberFormat="1" applyAlignment="1">
      <alignment horizontal="center"/>
    </xf>
    <xf numFmtId="1" fontId="2" fillId="0" borderId="0" xfId="3" applyNumberFormat="1" applyAlignment="1">
      <alignment horizontal="center"/>
    </xf>
    <xf numFmtId="164" fontId="2" fillId="0" borderId="1" xfId="4" applyNumberFormat="1" applyFont="1" applyBorder="1" applyAlignment="1">
      <alignment horizontal="center"/>
    </xf>
    <xf numFmtId="164" fontId="2" fillId="0" borderId="2" xfId="4" applyNumberFormat="1" applyFont="1" applyBorder="1" applyAlignment="1">
      <alignment horizontal="center"/>
    </xf>
    <xf numFmtId="164" fontId="2" fillId="0" borderId="3" xfId="4" applyNumberFormat="1" applyFont="1" applyBorder="1" applyAlignment="1">
      <alignment horizontal="center"/>
    </xf>
    <xf numFmtId="164" fontId="2" fillId="0" borderId="4" xfId="4" applyNumberFormat="1" applyFont="1" applyFill="1" applyBorder="1" applyAlignment="1">
      <alignment horizontal="centerContinuous"/>
    </xf>
    <xf numFmtId="164" fontId="2" fillId="0" borderId="5" xfId="4" applyNumberFormat="1" applyFont="1" applyBorder="1" applyAlignment="1">
      <alignment horizontal="centerContinuous"/>
    </xf>
    <xf numFmtId="164" fontId="2" fillId="0" borderId="6" xfId="4" applyNumberFormat="1" applyFont="1" applyBorder="1" applyAlignment="1">
      <alignment horizontal="centerContinuous"/>
    </xf>
    <xf numFmtId="164" fontId="3" fillId="0" borderId="0" xfId="3" applyFont="1" applyAlignment="1">
      <alignment horizontal="centerContinuous"/>
    </xf>
    <xf numFmtId="164" fontId="3" fillId="0" borderId="0" xfId="4" applyNumberFormat="1" applyFont="1" applyAlignment="1">
      <alignment horizontal="centerContinuous"/>
    </xf>
    <xf numFmtId="170" fontId="2" fillId="0" borderId="0" xfId="3" applyNumberFormat="1"/>
    <xf numFmtId="164" fontId="2" fillId="0" borderId="5" xfId="3" applyBorder="1"/>
    <xf numFmtId="164" fontId="2" fillId="0" borderId="0" xfId="3" applyBorder="1"/>
    <xf numFmtId="166" fontId="2" fillId="0" borderId="0" xfId="1" applyNumberFormat="1" applyFont="1" applyBorder="1" applyAlignment="1">
      <alignment horizontal="center"/>
    </xf>
    <xf numFmtId="0" fontId="2" fillId="0" borderId="10" xfId="3" applyNumberFormat="1" applyBorder="1" applyAlignment="1">
      <alignment horizontal="center"/>
    </xf>
    <xf numFmtId="1" fontId="2" fillId="0" borderId="12" xfId="3" applyNumberFormat="1" applyBorder="1" applyAlignment="1">
      <alignment horizontal="center"/>
    </xf>
    <xf numFmtId="164" fontId="2" fillId="0" borderId="11" xfId="3" applyBorder="1"/>
    <xf numFmtId="166" fontId="2" fillId="0" borderId="11" xfId="1" applyNumberFormat="1" applyFont="1" applyBorder="1" applyAlignment="1">
      <alignment horizontal="center"/>
    </xf>
    <xf numFmtId="0" fontId="2" fillId="0" borderId="13" xfId="3" applyNumberFormat="1" applyBorder="1" applyAlignment="1">
      <alignment horizontal="center"/>
    </xf>
    <xf numFmtId="164" fontId="2" fillId="0" borderId="16" xfId="3" applyBorder="1"/>
    <xf numFmtId="166" fontId="2" fillId="0" borderId="16" xfId="1" applyNumberFormat="1" applyFont="1" applyBorder="1" applyAlignment="1">
      <alignment horizontal="center"/>
    </xf>
    <xf numFmtId="166" fontId="2" fillId="0" borderId="14" xfId="1" applyNumberFormat="1" applyFont="1" applyBorder="1" applyAlignment="1">
      <alignment horizontal="center"/>
    </xf>
    <xf numFmtId="166" fontId="2" fillId="0" borderId="17" xfId="1" applyNumberFormat="1" applyFont="1" applyBorder="1" applyAlignment="1">
      <alignment horizontal="center"/>
    </xf>
    <xf numFmtId="166" fontId="2" fillId="0" borderId="15" xfId="1" applyNumberFormat="1" applyFont="1" applyBorder="1" applyAlignment="1">
      <alignment horizontal="center"/>
    </xf>
    <xf numFmtId="171" fontId="2" fillId="5" borderId="0" xfId="2" applyNumberFormat="1" applyFill="1"/>
    <xf numFmtId="164" fontId="7" fillId="0" borderId="1" xfId="4" applyNumberFormat="1" applyFont="1" applyBorder="1" applyAlignment="1">
      <alignment horizontal="center"/>
    </xf>
  </cellXfs>
  <cellStyles count="17">
    <cellStyle name="Comma 2" xfId="5"/>
    <cellStyle name="Currency" xfId="1" builtinId="4"/>
    <cellStyle name="Currency No Comma" xfId="6"/>
    <cellStyle name="MCP" xfId="7"/>
    <cellStyle name="noninput" xfId="8"/>
    <cellStyle name="Normal" xfId="0" builtinId="0" customBuiltin="1"/>
    <cellStyle name="Normal 2" xfId="9"/>
    <cellStyle name="Normal 3" xfId="10"/>
    <cellStyle name="Normal 3 2" xfId="4"/>
    <cellStyle name="Normal 4" xfId="3"/>
    <cellStyle name="Normal 5" xfId="11"/>
    <cellStyle name="Password" xfId="12"/>
    <cellStyle name="Percent" xfId="2" builtinId="5"/>
    <cellStyle name="Percent 2" xfId="16"/>
    <cellStyle name="Unprot" xfId="13"/>
    <cellStyle name="Unprot$" xfId="14"/>
    <cellStyle name="Unprotect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T%2011-035-200%20(GRC%20May2013)\Scenarios\One-off\One-offG0112u_UTGRC12%20xWindInt%20LAGasAPSOtCoScrn_2012%2001%2017%20vs%20Clean%20copy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p09158\Local%20Settings\Temporary%20Internet%20Files\Content.Outlook\7JB479EN\Attach%20R746-700-23.C.1%20-3%20CONF%20(xWind%20Int%20NPC%20and%20Calc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voided%20Cost%20-%202013\20%20-%20UT%20Compliance%20Filing%20-%202013.Q2%20June\Scenario\Wind%20Integration\UT%202013.Q2%20-%2031b%20-%20GRID%20AC%20Study%20_2013%2005%2030%20(Integration%20Costs)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NPC Version Log"/>
      <sheetName val="Recon"/>
      <sheetName val="Side-by-Side"/>
      <sheetName val="NPC Summary"/>
      <sheetName val="Wind Int"/>
      <sheetName val="Delta"/>
      <sheetName val="NPC"/>
      <sheetName val="Base"/>
      <sheetName val="Check Dollars"/>
      <sheetName val="Check MWh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3">
          <cell r="F3">
            <v>41061</v>
          </cell>
          <cell r="G3">
            <v>41091</v>
          </cell>
          <cell r="H3">
            <v>41122</v>
          </cell>
          <cell r="I3">
            <v>41153</v>
          </cell>
          <cell r="J3">
            <v>41183</v>
          </cell>
          <cell r="K3">
            <v>41214</v>
          </cell>
          <cell r="L3">
            <v>41244</v>
          </cell>
          <cell r="M3">
            <v>41275</v>
          </cell>
          <cell r="N3">
            <v>41306</v>
          </cell>
          <cell r="O3">
            <v>41334</v>
          </cell>
          <cell r="P3">
            <v>41365</v>
          </cell>
          <cell r="Q3">
            <v>41395</v>
          </cell>
        </row>
        <row r="9">
          <cell r="C9" t="str">
            <v>Black Hills s27013/s28160</v>
          </cell>
        </row>
        <row r="10">
          <cell r="C10" t="str">
            <v>BPA Wind s42818</v>
          </cell>
        </row>
        <row r="11">
          <cell r="C11" t="str">
            <v>East Area Sales (WCA Sale)</v>
          </cell>
        </row>
        <row r="12">
          <cell r="C12" t="str">
            <v>Hurricane Sale s393046</v>
          </cell>
        </row>
        <row r="13">
          <cell r="C13" t="str">
            <v>LADWP (IPP Layoff)</v>
          </cell>
        </row>
        <row r="14">
          <cell r="C14" t="str">
            <v>NVE s523485</v>
          </cell>
        </row>
        <row r="15">
          <cell r="C15" t="str">
            <v>NVE s811499</v>
          </cell>
        </row>
        <row r="16">
          <cell r="C16" t="str">
            <v>Pacific Gas &amp; Electric s524491</v>
          </cell>
        </row>
        <row r="17">
          <cell r="C17" t="str">
            <v>PSCO s100035</v>
          </cell>
        </row>
        <row r="18">
          <cell r="C18" t="str">
            <v>Salt River Project s322940</v>
          </cell>
        </row>
        <row r="19">
          <cell r="C19" t="str">
            <v>SCE s513948</v>
          </cell>
        </row>
        <row r="20">
          <cell r="C20" t="str">
            <v>SDG&amp;E s513949</v>
          </cell>
        </row>
        <row r="22">
          <cell r="C22" t="str">
            <v>SMUD s24296</v>
          </cell>
        </row>
        <row r="23">
          <cell r="C23" t="str">
            <v>UAMPS s223863</v>
          </cell>
        </row>
        <row r="28">
          <cell r="C28" t="str">
            <v>UMPA II s45631</v>
          </cell>
        </row>
        <row r="33">
          <cell r="C33" t="str">
            <v>COB</v>
          </cell>
        </row>
        <row r="34">
          <cell r="C34" t="str">
            <v>Colorado</v>
          </cell>
        </row>
        <row r="35">
          <cell r="C35" t="str">
            <v>Four Corners</v>
          </cell>
        </row>
        <row r="36">
          <cell r="C36" t="str">
            <v>Idaho</v>
          </cell>
        </row>
        <row r="37">
          <cell r="C37" t="str">
            <v>Mead</v>
          </cell>
        </row>
        <row r="38">
          <cell r="C38" t="str">
            <v>Mid Columbia</v>
          </cell>
        </row>
        <row r="39">
          <cell r="C39" t="str">
            <v>Mona</v>
          </cell>
        </row>
        <row r="40">
          <cell r="C40" t="str">
            <v>NOB</v>
          </cell>
        </row>
        <row r="41">
          <cell r="C41" t="str">
            <v>Palo Verde</v>
          </cell>
        </row>
        <row r="42">
          <cell r="C42" t="str">
            <v>SP15</v>
          </cell>
        </row>
        <row r="43">
          <cell r="C43" t="str">
            <v>Utah</v>
          </cell>
        </row>
        <row r="44">
          <cell r="C44" t="str">
            <v>Washington</v>
          </cell>
        </row>
        <row r="45">
          <cell r="C45" t="str">
            <v>West Main</v>
          </cell>
        </row>
        <row r="46">
          <cell r="C46" t="str">
            <v>Wyoming</v>
          </cell>
        </row>
        <row r="47">
          <cell r="C47" t="str">
            <v>Electric Swaps Sales</v>
          </cell>
        </row>
        <row r="48">
          <cell r="C48" t="str">
            <v>STF Trading Margin</v>
          </cell>
        </row>
        <row r="49">
          <cell r="C49" t="str">
            <v>STF Index Trades</v>
          </cell>
        </row>
        <row r="54">
          <cell r="C54" t="str">
            <v>COB</v>
          </cell>
        </row>
        <row r="55">
          <cell r="C55" t="str">
            <v>Four Corners</v>
          </cell>
        </row>
        <row r="56">
          <cell r="C56" t="str">
            <v>Mead</v>
          </cell>
        </row>
        <row r="57">
          <cell r="C57" t="str">
            <v>Mid Columbia</v>
          </cell>
        </row>
        <row r="58">
          <cell r="C58" t="str">
            <v>Mona</v>
          </cell>
        </row>
        <row r="59">
          <cell r="C59" t="str">
            <v>NOB</v>
          </cell>
        </row>
        <row r="60">
          <cell r="C60" t="str">
            <v>Palo Verde</v>
          </cell>
        </row>
        <row r="61">
          <cell r="C61" t="str">
            <v>SP15</v>
          </cell>
        </row>
        <row r="62">
          <cell r="C62" t="str">
            <v>Trapped Energy</v>
          </cell>
        </row>
        <row r="71">
          <cell r="C71" t="str">
            <v>APS Supplemental p27875</v>
          </cell>
        </row>
        <row r="72">
          <cell r="C72" t="str">
            <v>Avoided Cost Resource</v>
          </cell>
        </row>
        <row r="73">
          <cell r="C73" t="str">
            <v>Blanding Purchase p379174</v>
          </cell>
        </row>
        <row r="74">
          <cell r="C74" t="str">
            <v>BPA Reserve Purchase</v>
          </cell>
        </row>
        <row r="75">
          <cell r="C75" t="str">
            <v>Chehalis Station Service</v>
          </cell>
        </row>
        <row r="76">
          <cell r="C76" t="str">
            <v xml:space="preserve">Combine Hills Wind p160595 </v>
          </cell>
        </row>
        <row r="80">
          <cell r="C80" t="str">
            <v>Deseret Purchase p194277</v>
          </cell>
        </row>
        <row r="81">
          <cell r="C81" t="str">
            <v>Douglas PUD Settlement p38185</v>
          </cell>
        </row>
        <row r="82">
          <cell r="C82" t="str">
            <v>Gemstate p99489</v>
          </cell>
        </row>
        <row r="83">
          <cell r="C83" t="str">
            <v>Georgia-Pacific Camas</v>
          </cell>
        </row>
        <row r="84">
          <cell r="C84" t="str">
            <v>Grant County 10 aMW p66274</v>
          </cell>
        </row>
        <row r="85">
          <cell r="C85" t="str">
            <v>Hermiston Purchase p99563</v>
          </cell>
        </row>
        <row r="86">
          <cell r="C86" t="str">
            <v>Hurricane Purchase p393045</v>
          </cell>
        </row>
        <row r="87">
          <cell r="C87" t="str">
            <v>Idaho Power p278538</v>
          </cell>
        </row>
        <row r="88">
          <cell r="C88" t="str">
            <v>IPP Purchase</v>
          </cell>
        </row>
        <row r="89">
          <cell r="C89" t="str">
            <v>Kennecott Generation Incentive</v>
          </cell>
        </row>
        <row r="90">
          <cell r="C90" t="str">
            <v>LADWP p491303-4</v>
          </cell>
        </row>
        <row r="91">
          <cell r="C91" t="str">
            <v>MagCorp p229846</v>
          </cell>
        </row>
        <row r="92">
          <cell r="C92" t="str">
            <v>MagCorp Reserves p510378</v>
          </cell>
        </row>
        <row r="93">
          <cell r="C93" t="str">
            <v>Morgan Stanley p189046</v>
          </cell>
        </row>
        <row r="94">
          <cell r="C94" t="str">
            <v>Morgan Stanley p272153-6</v>
          </cell>
        </row>
        <row r="95">
          <cell r="C95" t="str">
            <v>Morgan Stanley p272154-7</v>
          </cell>
        </row>
        <row r="97">
          <cell r="C97" t="str">
            <v>Nucor p346856</v>
          </cell>
        </row>
        <row r="98">
          <cell r="C98" t="str">
            <v>P4 Production p137215/p145258</v>
          </cell>
        </row>
        <row r="99">
          <cell r="C99" t="str">
            <v>PGE Cove p83984</v>
          </cell>
        </row>
        <row r="100">
          <cell r="C100" t="str">
            <v>Rock River Wind p100371</v>
          </cell>
        </row>
        <row r="101">
          <cell r="C101" t="str">
            <v>Roseburg Forest Products p312292</v>
          </cell>
        </row>
        <row r="102">
          <cell r="C102" t="str">
            <v>Small Purchases east</v>
          </cell>
        </row>
        <row r="103">
          <cell r="C103" t="str">
            <v>Small Purchases west</v>
          </cell>
        </row>
        <row r="104">
          <cell r="C104" t="str">
            <v>Three Buttes Wind p460457</v>
          </cell>
        </row>
        <row r="105">
          <cell r="C105" t="str">
            <v>Top of the World Wind p522807</v>
          </cell>
        </row>
        <row r="106">
          <cell r="C106" t="str">
            <v>Tri-State Purchase p27057</v>
          </cell>
        </row>
        <row r="107">
          <cell r="C107" t="str">
            <v>West Valley Toll</v>
          </cell>
        </row>
        <row r="108">
          <cell r="C108" t="str">
            <v>Wolverine Creek Wind p244520</v>
          </cell>
        </row>
        <row r="125">
          <cell r="C125" t="str">
            <v>QF California</v>
          </cell>
        </row>
        <row r="126">
          <cell r="C126" t="str">
            <v>QF Idaho</v>
          </cell>
        </row>
        <row r="127">
          <cell r="C127" t="str">
            <v>QF Oregon</v>
          </cell>
        </row>
        <row r="128">
          <cell r="C128" t="str">
            <v>QF Utah</v>
          </cell>
        </row>
        <row r="129">
          <cell r="C129" t="str">
            <v>QF Washington</v>
          </cell>
        </row>
        <row r="130">
          <cell r="C130" t="str">
            <v>QF Wyoming</v>
          </cell>
        </row>
        <row r="131">
          <cell r="C131" t="str">
            <v>Biomass One QF</v>
          </cell>
        </row>
        <row r="132">
          <cell r="C132" t="str">
            <v>Blue Mountain Wind QF</v>
          </cell>
        </row>
        <row r="133">
          <cell r="C133" t="str">
            <v>Butter Creek Wind QF</v>
          </cell>
        </row>
        <row r="134">
          <cell r="C134" t="str">
            <v>Chevron Wind p499335 QF</v>
          </cell>
        </row>
        <row r="135">
          <cell r="C135" t="str">
            <v>Co-Gen II</v>
          </cell>
        </row>
        <row r="136">
          <cell r="C136" t="str">
            <v>DCFP p316701 QF</v>
          </cell>
        </row>
        <row r="137">
          <cell r="C137" t="str">
            <v>Co-Gen II p349170 QF</v>
          </cell>
        </row>
        <row r="138">
          <cell r="C138" t="str">
            <v>Evergreen BioPower p351030 QF</v>
          </cell>
        </row>
        <row r="139">
          <cell r="C139" t="str">
            <v>ExxonMobil p255042 QF</v>
          </cell>
        </row>
        <row r="140">
          <cell r="C140" t="str">
            <v>Five Pine Wind QF</v>
          </cell>
        </row>
        <row r="141">
          <cell r="C141" t="str">
            <v>Kennecott Refinery QF</v>
          </cell>
        </row>
        <row r="142">
          <cell r="C142" t="str">
            <v>Kennecott Smelter QF</v>
          </cell>
        </row>
        <row r="143">
          <cell r="C143" t="str">
            <v>Mountain Wind 1 p367721 QF</v>
          </cell>
        </row>
        <row r="144">
          <cell r="C144" t="str">
            <v>Mountain Wind 2 p398449 QF</v>
          </cell>
        </row>
        <row r="145">
          <cell r="C145" t="str">
            <v>North Point Wind QF</v>
          </cell>
        </row>
        <row r="146">
          <cell r="C146" t="str">
            <v>Oregon Wind Farm QF</v>
          </cell>
        </row>
        <row r="147">
          <cell r="C147" t="str">
            <v>Pioneer Wind Park I QF</v>
          </cell>
        </row>
        <row r="148">
          <cell r="C148" t="str">
            <v>Pioneer Wind Park II QF</v>
          </cell>
        </row>
        <row r="149">
          <cell r="C149" t="str">
            <v>Power County North Wind QF p575612</v>
          </cell>
        </row>
        <row r="150">
          <cell r="C150" t="str">
            <v>Power County South Wind QF p575614</v>
          </cell>
        </row>
        <row r="151">
          <cell r="C151" t="str">
            <v>Roseburg Dillard QF</v>
          </cell>
        </row>
        <row r="152">
          <cell r="C152" t="str">
            <v>SF Phosphates</v>
          </cell>
        </row>
        <row r="153">
          <cell r="C153" t="str">
            <v>Spanish Fork Wind 2 p311681 QF</v>
          </cell>
        </row>
        <row r="154">
          <cell r="C154" t="str">
            <v>Sunnyside p83997/p59965 QF</v>
          </cell>
        </row>
        <row r="155">
          <cell r="C155" t="str">
            <v>Tesoro QF</v>
          </cell>
        </row>
        <row r="156">
          <cell r="C156" t="str">
            <v>Threemile Canyon Wind QF p500139</v>
          </cell>
        </row>
        <row r="157">
          <cell r="C157" t="str">
            <v>US Magnesium QF</v>
          </cell>
        </row>
        <row r="163">
          <cell r="C163" t="str">
            <v>Canadian Entitlement p60828</v>
          </cell>
        </row>
        <row r="164">
          <cell r="C164" t="str">
            <v>Chelan - Rocky Reach p60827</v>
          </cell>
        </row>
        <row r="165">
          <cell r="C165" t="str">
            <v>Douglas - Wells p60828</v>
          </cell>
        </row>
        <row r="166">
          <cell r="C166" t="str">
            <v>Grant Displacement p270294</v>
          </cell>
        </row>
        <row r="167">
          <cell r="C167" t="str">
            <v>Grant Reasonable</v>
          </cell>
        </row>
        <row r="168">
          <cell r="C168" t="str">
            <v>Grant Meaningful Priority p390668</v>
          </cell>
        </row>
        <row r="169">
          <cell r="C169" t="str">
            <v>Grant Surplus p258951</v>
          </cell>
        </row>
        <row r="170">
          <cell r="C170" t="str">
            <v>Grant Power Auction</v>
          </cell>
        </row>
        <row r="171">
          <cell r="C171" t="str">
            <v>Grant - Priest Rapids</v>
          </cell>
        </row>
        <row r="179">
          <cell r="C179" t="str">
            <v>APGI/Colockum s191690</v>
          </cell>
        </row>
        <row r="180">
          <cell r="C180" t="str">
            <v>APS Exchange p58118/s58119</v>
          </cell>
        </row>
        <row r="181">
          <cell r="C181" t="str">
            <v>Black Hills CTs p64676</v>
          </cell>
        </row>
        <row r="182">
          <cell r="C182" t="str">
            <v>BPA Exchange p64706/p64888</v>
          </cell>
        </row>
        <row r="183">
          <cell r="C183" t="str">
            <v xml:space="preserve">BPA FC II Wind p63507 </v>
          </cell>
        </row>
        <row r="184">
          <cell r="C184" t="str">
            <v xml:space="preserve">BPA FC IV Wind p79207 </v>
          </cell>
        </row>
        <row r="185">
          <cell r="C185" t="str">
            <v>BPA Peaking p59820</v>
          </cell>
        </row>
        <row r="186">
          <cell r="C186" t="str">
            <v>BPA So. Idaho p64885/p83975/p64705</v>
          </cell>
        </row>
        <row r="187">
          <cell r="C187" t="str">
            <v>Cargill p483225/s6 p485390/s89</v>
          </cell>
        </row>
        <row r="188">
          <cell r="C188" t="str">
            <v>Cowlitz Swift p65787</v>
          </cell>
        </row>
        <row r="189">
          <cell r="C189" t="str">
            <v>EWEB FC I p63508/p63510</v>
          </cell>
        </row>
        <row r="190">
          <cell r="C190" t="str">
            <v>PSCo Exchange p340325</v>
          </cell>
        </row>
        <row r="191">
          <cell r="C191" t="str">
            <v>PSCO FC III p63362/s63361</v>
          </cell>
        </row>
        <row r="192">
          <cell r="C192" t="str">
            <v>Redding Exchange p66276</v>
          </cell>
        </row>
        <row r="193">
          <cell r="C193" t="str">
            <v>SCL State Line p105228</v>
          </cell>
        </row>
        <row r="194">
          <cell r="C194" t="str">
            <v>Shell p489963/s489962</v>
          </cell>
        </row>
        <row r="195">
          <cell r="C195" t="str">
            <v>TransAlta p371343/s371344</v>
          </cell>
        </row>
        <row r="197">
          <cell r="C197" t="str">
            <v>Tri-State Exchange</v>
          </cell>
        </row>
        <row r="202">
          <cell r="C202" t="str">
            <v>COB</v>
          </cell>
        </row>
        <row r="203">
          <cell r="C203" t="str">
            <v>Colorado</v>
          </cell>
        </row>
        <row r="204">
          <cell r="C204" t="str">
            <v>Four Corners</v>
          </cell>
        </row>
        <row r="205">
          <cell r="C205" t="str">
            <v>Idaho</v>
          </cell>
        </row>
        <row r="206">
          <cell r="C206" t="str">
            <v>Mead</v>
          </cell>
        </row>
        <row r="207">
          <cell r="C207" t="str">
            <v>Mid Columbia</v>
          </cell>
        </row>
        <row r="208">
          <cell r="C208" t="str">
            <v>Mona</v>
          </cell>
        </row>
        <row r="209">
          <cell r="C209" t="str">
            <v>NOB</v>
          </cell>
        </row>
        <row r="210">
          <cell r="C210" t="str">
            <v>Palo Verde</v>
          </cell>
        </row>
        <row r="211">
          <cell r="C211" t="str">
            <v>SP15</v>
          </cell>
        </row>
        <row r="212">
          <cell r="C212" t="str">
            <v>Utah</v>
          </cell>
        </row>
        <row r="213">
          <cell r="C213" t="str">
            <v>Washington</v>
          </cell>
        </row>
        <row r="214">
          <cell r="C214" t="str">
            <v>West Main</v>
          </cell>
        </row>
        <row r="215">
          <cell r="C215" t="str">
            <v>Wyoming</v>
          </cell>
        </row>
        <row r="218">
          <cell r="C218" t="str">
            <v>STF Electric Swaps</v>
          </cell>
        </row>
        <row r="219">
          <cell r="C219" t="str">
            <v>STF Index Trades</v>
          </cell>
        </row>
        <row r="224">
          <cell r="C224" t="str">
            <v>COB</v>
          </cell>
        </row>
        <row r="225">
          <cell r="C225" t="str">
            <v>Four Corners</v>
          </cell>
        </row>
        <row r="226">
          <cell r="C226" t="str">
            <v>Mead</v>
          </cell>
        </row>
        <row r="227">
          <cell r="C227" t="str">
            <v>Mid Columbia</v>
          </cell>
        </row>
        <row r="228">
          <cell r="C228" t="str">
            <v>Mona</v>
          </cell>
        </row>
        <row r="229">
          <cell r="C229" t="str">
            <v>NOB</v>
          </cell>
        </row>
        <row r="230">
          <cell r="C230" t="str">
            <v>Palo Verde</v>
          </cell>
        </row>
        <row r="231">
          <cell r="C231" t="str">
            <v>SP15</v>
          </cell>
        </row>
        <row r="232">
          <cell r="C232" t="str">
            <v>Emergency Purchases</v>
          </cell>
        </row>
        <row r="239">
          <cell r="C239" t="str">
            <v>Firm Wheeling</v>
          </cell>
        </row>
        <row r="241">
          <cell r="C241" t="str">
            <v>ST Firm &amp; Non-Firm</v>
          </cell>
        </row>
        <row r="246">
          <cell r="C246" t="str">
            <v>Carbon</v>
          </cell>
        </row>
        <row r="247">
          <cell r="C247" t="str">
            <v>Cholla</v>
          </cell>
        </row>
        <row r="248">
          <cell r="C248" t="str">
            <v>Colstrip</v>
          </cell>
        </row>
        <row r="249">
          <cell r="C249" t="str">
            <v>Craig</v>
          </cell>
        </row>
        <row r="250">
          <cell r="C250" t="str">
            <v>Dave Johnston</v>
          </cell>
        </row>
        <row r="251">
          <cell r="C251" t="str">
            <v>Hayden</v>
          </cell>
        </row>
        <row r="252">
          <cell r="C252" t="str">
            <v>Hunter</v>
          </cell>
        </row>
        <row r="253">
          <cell r="C253" t="str">
            <v>Huntington</v>
          </cell>
        </row>
        <row r="254">
          <cell r="C254" t="str">
            <v>Jim Bridger</v>
          </cell>
        </row>
        <row r="255">
          <cell r="C255" t="str">
            <v>Naughton</v>
          </cell>
        </row>
        <row r="257">
          <cell r="C257" t="str">
            <v>Ramp Loss</v>
          </cell>
        </row>
        <row r="258">
          <cell r="C258" t="str">
            <v>Wyodak</v>
          </cell>
        </row>
        <row r="263">
          <cell r="C263" t="str">
            <v>Chehalis</v>
          </cell>
        </row>
        <row r="264">
          <cell r="C264" t="str">
            <v>Currant Creek</v>
          </cell>
        </row>
        <row r="265">
          <cell r="C265" t="str">
            <v>Gadsby</v>
          </cell>
        </row>
        <row r="266">
          <cell r="C266" t="str">
            <v>Gadsby CT</v>
          </cell>
        </row>
        <row r="267">
          <cell r="C267" t="str">
            <v>Hermiston</v>
          </cell>
        </row>
        <row r="268">
          <cell r="C268" t="str">
            <v>Lake Side</v>
          </cell>
        </row>
        <row r="269">
          <cell r="C269" t="str">
            <v>Lake Side II</v>
          </cell>
        </row>
        <row r="270">
          <cell r="C270" t="str">
            <v>Little Mountain</v>
          </cell>
        </row>
        <row r="272">
          <cell r="C272" t="str">
            <v>Not Used</v>
          </cell>
        </row>
        <row r="276">
          <cell r="C276" t="str">
            <v>Gas Physical</v>
          </cell>
        </row>
        <row r="277">
          <cell r="C277" t="str">
            <v>Gas Swaps</v>
          </cell>
        </row>
        <row r="278">
          <cell r="C278" t="str">
            <v>Clay Basin Gas Storage</v>
          </cell>
        </row>
        <row r="279">
          <cell r="C279" t="str">
            <v>Pipeline Reservation Fees</v>
          </cell>
        </row>
        <row r="287">
          <cell r="C287" t="str">
            <v>Blundell</v>
          </cell>
        </row>
        <row r="288">
          <cell r="C288" t="str">
            <v>Dunlap I Wind p524168</v>
          </cell>
        </row>
        <row r="289">
          <cell r="C289" t="str">
            <v>Foote Creek I Wind</v>
          </cell>
        </row>
        <row r="290">
          <cell r="C290" t="str">
            <v>Glenrock Wind p423461</v>
          </cell>
        </row>
        <row r="291">
          <cell r="C291" t="str">
            <v>Glenrock III Wind p454125</v>
          </cell>
        </row>
        <row r="292">
          <cell r="C292" t="str">
            <v>Goodnoe Wind p332427</v>
          </cell>
        </row>
        <row r="293">
          <cell r="C293" t="str">
            <v>High Plains Wind p492251</v>
          </cell>
        </row>
        <row r="294">
          <cell r="C294" t="str">
            <v>Leaning Juniper 1 p317714</v>
          </cell>
        </row>
        <row r="295">
          <cell r="C295" t="str">
            <v>Marengo I Wind p332428</v>
          </cell>
        </row>
        <row r="296">
          <cell r="C296" t="str">
            <v>Marengo II Wind p423463</v>
          </cell>
        </row>
        <row r="297">
          <cell r="C297" t="str">
            <v>McFadden Ridge Wind p492250</v>
          </cell>
        </row>
        <row r="298">
          <cell r="C298" t="str">
            <v>Rolling Hills Wind p423462</v>
          </cell>
        </row>
        <row r="299">
          <cell r="C299" t="str">
            <v>Seven Mile Wind p454126</v>
          </cell>
        </row>
        <row r="300">
          <cell r="C300" t="str">
            <v>Seven Mile II Wind p357819</v>
          </cell>
        </row>
        <row r="305">
          <cell r="C305" t="str">
            <v>Wind Integration Charge</v>
          </cell>
        </row>
        <row r="313">
          <cell r="J313" t="str">
            <v>MWh</v>
          </cell>
        </row>
        <row r="316">
          <cell r="C316" t="str">
            <v>DSM Cool Keeper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7">
          <cell r="C317" t="str">
            <v>DSM (Irrigation)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C318" t="str">
            <v>Kennecott Generation Adjustment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C319" t="str">
            <v>MagCorp Buythrough</v>
          </cell>
          <cell r="E319">
            <v>-32884.937696000001</v>
          </cell>
          <cell r="F319">
            <v>-4050.8358239999998</v>
          </cell>
          <cell r="G319">
            <v>-5920.33176</v>
          </cell>
          <cell r="H319">
            <v>-5944.3881799999999</v>
          </cell>
          <cell r="I319">
            <v>-4357.2196119999999</v>
          </cell>
          <cell r="J319">
            <v>0</v>
          </cell>
          <cell r="K319">
            <v>0</v>
          </cell>
          <cell r="L319">
            <v>-6566.1804000000002</v>
          </cell>
          <cell r="M319">
            <v>-6045.9819200000002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C320" t="str">
            <v>Monsanto Buythrough</v>
          </cell>
          <cell r="E320">
            <v>-35028.977343999999</v>
          </cell>
          <cell r="F320">
            <v>-500.95119360000001</v>
          </cell>
          <cell r="G320">
            <v>-5410.4041999999999</v>
          </cell>
          <cell r="H320">
            <v>-5221.5036479999999</v>
          </cell>
          <cell r="I320">
            <v>-4601.5814399999999</v>
          </cell>
          <cell r="J320">
            <v>-3937.8981600000002</v>
          </cell>
          <cell r="K320">
            <v>-6766.7992000000004</v>
          </cell>
          <cell r="L320">
            <v>-8413.0331999999999</v>
          </cell>
          <cell r="M320">
            <v>0</v>
          </cell>
          <cell r="N320">
            <v>0</v>
          </cell>
          <cell r="O320">
            <v>0</v>
          </cell>
          <cell r="P320">
            <v>-58.935435519999999</v>
          </cell>
          <cell r="Q320">
            <v>-117.87086687999999</v>
          </cell>
        </row>
        <row r="324">
          <cell r="C324" t="str">
            <v>Station Service</v>
          </cell>
          <cell r="E324">
            <v>88490.998159200011</v>
          </cell>
          <cell r="F324">
            <v>9142.9998624</v>
          </cell>
          <cell r="G324">
            <v>5643.999624</v>
          </cell>
          <cell r="H324">
            <v>6546.99976728</v>
          </cell>
          <cell r="I324">
            <v>6925.0000968000004</v>
          </cell>
          <cell r="J324">
            <v>7269.9997943999997</v>
          </cell>
          <cell r="K324">
            <v>8197.9994592000003</v>
          </cell>
          <cell r="L324">
            <v>5711.0000231999993</v>
          </cell>
          <cell r="M324">
            <v>5860.0001592000008</v>
          </cell>
          <cell r="N324">
            <v>7211.0001129599996</v>
          </cell>
          <cell r="O324">
            <v>7753.99968696</v>
          </cell>
          <cell r="P324">
            <v>8716.9995359999994</v>
          </cell>
          <cell r="Q324">
            <v>9511.0000368000001</v>
          </cell>
        </row>
        <row r="326">
          <cell r="E326">
            <v>20577.083119200001</v>
          </cell>
          <cell r="F326">
            <v>4591.2128448000003</v>
          </cell>
          <cell r="G326">
            <v>-5686.7363359999999</v>
          </cell>
          <cell r="H326">
            <v>-4618.8920607199998</v>
          </cell>
          <cell r="I326">
            <v>-2033.8009551999985</v>
          </cell>
          <cell r="J326">
            <v>3332.1016343999995</v>
          </cell>
          <cell r="K326">
            <v>1431.2002591999999</v>
          </cell>
          <cell r="L326">
            <v>-9268.2135768000007</v>
          </cell>
          <cell r="M326">
            <v>-185.98176079999939</v>
          </cell>
          <cell r="N326">
            <v>7211.0001129599996</v>
          </cell>
          <cell r="O326">
            <v>7753.99968696</v>
          </cell>
          <cell r="P326">
            <v>8658.06410048</v>
          </cell>
          <cell r="Q326">
            <v>9393.129169920001</v>
          </cell>
        </row>
        <row r="328">
          <cell r="C328" t="str">
            <v>System Load</v>
          </cell>
          <cell r="E328">
            <v>59118513.632000007</v>
          </cell>
          <cell r="F328">
            <v>4715775.7260000007</v>
          </cell>
          <cell r="G328">
            <v>5411997.6099999994</v>
          </cell>
          <cell r="H328">
            <v>5357357.5500000007</v>
          </cell>
          <cell r="I328">
            <v>4713888.0559999999</v>
          </cell>
          <cell r="J328">
            <v>4741230.55</v>
          </cell>
          <cell r="K328">
            <v>4753484.8000000007</v>
          </cell>
          <cell r="L328">
            <v>5131060.07</v>
          </cell>
          <cell r="M328">
            <v>5209441.1399999987</v>
          </cell>
          <cell r="N328">
            <v>4619731.76</v>
          </cell>
          <cell r="O328">
            <v>4919606.7699999996</v>
          </cell>
          <cell r="P328">
            <v>4663383.8340000007</v>
          </cell>
          <cell r="Q328">
            <v>4881555.7660000008</v>
          </cell>
        </row>
        <row r="329">
          <cell r="E329">
            <v>59139090.715119198</v>
          </cell>
          <cell r="F329">
            <v>4720366.9388448009</v>
          </cell>
          <cell r="G329">
            <v>5406310.8736639991</v>
          </cell>
          <cell r="H329">
            <v>5352738.6579392804</v>
          </cell>
          <cell r="I329">
            <v>4711854.2550448002</v>
          </cell>
          <cell r="J329">
            <v>4744562.6516343998</v>
          </cell>
          <cell r="K329">
            <v>4754916.000259201</v>
          </cell>
          <cell r="L329">
            <v>5121791.8564232001</v>
          </cell>
          <cell r="M329">
            <v>5209255.1582391988</v>
          </cell>
          <cell r="N329">
            <v>4626942.7601129599</v>
          </cell>
          <cell r="O329">
            <v>4927360.7696869597</v>
          </cell>
          <cell r="P329">
            <v>4672041.8981004804</v>
          </cell>
          <cell r="Q329">
            <v>4890948.8951699212</v>
          </cell>
        </row>
        <row r="333">
          <cell r="C333" t="str">
            <v>Black Hills s27013/s28160</v>
          </cell>
          <cell r="E333">
            <v>355614.99604250002</v>
          </cell>
          <cell r="F333">
            <v>24319.9605711</v>
          </cell>
          <cell r="G333">
            <v>30289.2506632</v>
          </cell>
          <cell r="H333">
            <v>31224.895553599999</v>
          </cell>
          <cell r="I333">
            <v>29804.190463700001</v>
          </cell>
          <cell r="J333">
            <v>30644.750501499999</v>
          </cell>
          <cell r="K333">
            <v>30077.1203876</v>
          </cell>
          <cell r="L333">
            <v>30646.8103667</v>
          </cell>
          <cell r="M333">
            <v>31283.575431099998</v>
          </cell>
          <cell r="N333">
            <v>27989.915416899999</v>
          </cell>
          <cell r="O333">
            <v>30726.355518700002</v>
          </cell>
          <cell r="P333">
            <v>30012.8955154</v>
          </cell>
          <cell r="Q333">
            <v>28595.275653000001</v>
          </cell>
        </row>
        <row r="334">
          <cell r="C334" t="str">
            <v>BPA Wind s42818</v>
          </cell>
          <cell r="E334">
            <v>38529.482720799992</v>
          </cell>
          <cell r="F334">
            <v>2330.9058135999999</v>
          </cell>
          <cell r="G334">
            <v>1748.1211602000001</v>
          </cell>
          <cell r="H334">
            <v>1657.0177037999999</v>
          </cell>
          <cell r="I334">
            <v>2179.1386133999999</v>
          </cell>
          <cell r="J334">
            <v>3184.9382854</v>
          </cell>
          <cell r="K334">
            <v>4011.5640128</v>
          </cell>
          <cell r="L334">
            <v>4703.7409097999998</v>
          </cell>
          <cell r="M334">
            <v>4828.7254285999998</v>
          </cell>
          <cell r="N334">
            <v>4047.910605</v>
          </cell>
          <cell r="O334">
            <v>3919.4665921999999</v>
          </cell>
          <cell r="P334">
            <v>3044.1439172</v>
          </cell>
          <cell r="Q334">
            <v>2873.8096787999998</v>
          </cell>
        </row>
        <row r="335">
          <cell r="C335" t="str">
            <v>East Area Sales (WCA Sale)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C336" t="str">
            <v>Hurricane Sale s393046</v>
          </cell>
          <cell r="E336">
            <v>44.400000144000003</v>
          </cell>
          <cell r="F336">
            <v>14.800000320000001</v>
          </cell>
          <cell r="G336">
            <v>14.799999912000001</v>
          </cell>
          <cell r="H336">
            <v>14.799999912000001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C337" t="str">
            <v>LADWP (IPP Layoff)</v>
          </cell>
          <cell r="E337">
            <v>573306.99494400003</v>
          </cell>
          <cell r="F337">
            <v>49411.000800000002</v>
          </cell>
          <cell r="G337">
            <v>52875.998160000003</v>
          </cell>
          <cell r="H337">
            <v>52503.998160000003</v>
          </cell>
          <cell r="I337">
            <v>37694.001600000003</v>
          </cell>
          <cell r="J337">
            <v>61508.999184</v>
          </cell>
          <cell r="K337">
            <v>44091.999360000002</v>
          </cell>
          <cell r="L337">
            <v>49123.998720000003</v>
          </cell>
          <cell r="M337">
            <v>52616.996879999999</v>
          </cell>
          <cell r="N337">
            <v>45965.001600000003</v>
          </cell>
          <cell r="O337">
            <v>43834.99944</v>
          </cell>
          <cell r="P337">
            <v>33301.000800000002</v>
          </cell>
          <cell r="Q337">
            <v>50379.000240000001</v>
          </cell>
        </row>
        <row r="338">
          <cell r="C338" t="str">
            <v>NVE s523485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C339" t="str">
            <v>NVE s811499</v>
          </cell>
          <cell r="E339">
            <v>547200</v>
          </cell>
          <cell r="F339">
            <v>69600</v>
          </cell>
          <cell r="G339">
            <v>37200</v>
          </cell>
          <cell r="H339">
            <v>37200</v>
          </cell>
          <cell r="I339">
            <v>72000</v>
          </cell>
          <cell r="J339">
            <v>111600</v>
          </cell>
          <cell r="K339">
            <v>108000</v>
          </cell>
          <cell r="L339">
            <v>111600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C340" t="str">
            <v>Pacific Gas &amp; Electric s524491</v>
          </cell>
          <cell r="E340">
            <v>292800</v>
          </cell>
          <cell r="F340">
            <v>72000</v>
          </cell>
          <cell r="G340">
            <v>0</v>
          </cell>
          <cell r="H340">
            <v>0</v>
          </cell>
          <cell r="I340">
            <v>0</v>
          </cell>
          <cell r="J340">
            <v>74400</v>
          </cell>
          <cell r="K340">
            <v>72000</v>
          </cell>
          <cell r="L340">
            <v>74400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C341" t="str">
            <v>PSCO s100035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C342" t="str">
            <v>Salt River Project s322940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C343" t="str">
            <v>SCE s513948</v>
          </cell>
          <cell r="E343">
            <v>146400</v>
          </cell>
          <cell r="F343">
            <v>36000</v>
          </cell>
          <cell r="G343">
            <v>0</v>
          </cell>
          <cell r="H343">
            <v>0</v>
          </cell>
          <cell r="I343">
            <v>0</v>
          </cell>
          <cell r="J343">
            <v>37200</v>
          </cell>
          <cell r="K343">
            <v>36000</v>
          </cell>
          <cell r="L343">
            <v>37200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C344" t="str">
            <v>SDG&amp;E s513949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C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C346" t="str">
            <v>SMUD s24296</v>
          </cell>
          <cell r="E346">
            <v>350400</v>
          </cell>
          <cell r="F346">
            <v>17500</v>
          </cell>
          <cell r="G346">
            <v>60800</v>
          </cell>
          <cell r="H346">
            <v>71700</v>
          </cell>
          <cell r="I346">
            <v>33700</v>
          </cell>
          <cell r="J346">
            <v>5100</v>
          </cell>
          <cell r="K346">
            <v>0</v>
          </cell>
          <cell r="L346">
            <v>0</v>
          </cell>
          <cell r="M346">
            <v>36700</v>
          </cell>
          <cell r="N346">
            <v>37300</v>
          </cell>
          <cell r="O346">
            <v>36400</v>
          </cell>
          <cell r="P346">
            <v>30100</v>
          </cell>
          <cell r="Q346">
            <v>21100</v>
          </cell>
        </row>
        <row r="347">
          <cell r="C347" t="str">
            <v>UAMPS s223863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</row>
        <row r="348">
          <cell r="C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</row>
        <row r="352">
          <cell r="C352" t="str">
            <v>UMPA II s45631</v>
          </cell>
          <cell r="E352">
            <v>214233</v>
          </cell>
          <cell r="F352">
            <v>17360</v>
          </cell>
          <cell r="G352">
            <v>41812.5</v>
          </cell>
          <cell r="H352">
            <v>32892.5</v>
          </cell>
          <cell r="I352">
            <v>18343</v>
          </cell>
          <cell r="J352">
            <v>13937.5</v>
          </cell>
          <cell r="K352">
            <v>13487.5</v>
          </cell>
          <cell r="L352">
            <v>13937.5</v>
          </cell>
          <cell r="M352">
            <v>13937.5</v>
          </cell>
          <cell r="N352">
            <v>12587.5</v>
          </cell>
          <cell r="O352">
            <v>13937.5</v>
          </cell>
          <cell r="P352">
            <v>11100</v>
          </cell>
          <cell r="Q352">
            <v>10900</v>
          </cell>
        </row>
        <row r="354">
          <cell r="E354">
            <v>2518528.8737074439</v>
          </cell>
          <cell r="F354">
            <v>288536.66718501999</v>
          </cell>
          <cell r="G354">
            <v>224740.66998331202</v>
          </cell>
          <cell r="H354">
            <v>227193.21141731201</v>
          </cell>
          <cell r="I354">
            <v>193720.33067709999</v>
          </cell>
          <cell r="J354">
            <v>337576.18797089998</v>
          </cell>
          <cell r="K354">
            <v>307668.18376039999</v>
          </cell>
          <cell r="L354">
            <v>321612.04999650002</v>
          </cell>
          <cell r="M354">
            <v>139366.79773970001</v>
          </cell>
          <cell r="N354">
            <v>127890.32762190001</v>
          </cell>
          <cell r="O354">
            <v>128818.3215509</v>
          </cell>
          <cell r="P354">
            <v>107558.0402326</v>
          </cell>
          <cell r="Q354">
            <v>113848.08557180001</v>
          </cell>
        </row>
        <row r="357">
          <cell r="C357" t="str">
            <v>COB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C358" t="str">
            <v>Colorado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C359" t="str">
            <v>Four Corners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C360" t="str">
            <v>Idaho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C361" t="str">
            <v>Mead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C362" t="str">
            <v>Mid Columbia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C363" t="str">
            <v>Mona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C364" t="str">
            <v>NOB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65">
          <cell r="C365" t="str">
            <v>Palo Verde</v>
          </cell>
          <cell r="E365">
            <v>2002400</v>
          </cell>
          <cell r="F365">
            <v>101200</v>
          </cell>
          <cell r="G365">
            <v>104600</v>
          </cell>
          <cell r="H365">
            <v>183000</v>
          </cell>
          <cell r="I365">
            <v>273600</v>
          </cell>
          <cell r="J365">
            <v>478800</v>
          </cell>
          <cell r="K365">
            <v>358000</v>
          </cell>
          <cell r="L365">
            <v>361600</v>
          </cell>
          <cell r="M365">
            <v>49200</v>
          </cell>
          <cell r="N365">
            <v>43200</v>
          </cell>
          <cell r="O365">
            <v>49200</v>
          </cell>
          <cell r="P365">
            <v>0</v>
          </cell>
          <cell r="Q365">
            <v>0</v>
          </cell>
        </row>
        <row r="366">
          <cell r="C366" t="str">
            <v>SP15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C367" t="str">
            <v>Utah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C368" t="str">
            <v>Washington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C369" t="str">
            <v>West Main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C370" t="str">
            <v>Wyoming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2">
          <cell r="C372" t="str">
            <v>STF Trading Margin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C373" t="str">
            <v>STF Index Trades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5">
          <cell r="E375">
            <v>2002400</v>
          </cell>
          <cell r="F375">
            <v>101200</v>
          </cell>
          <cell r="G375">
            <v>104600</v>
          </cell>
          <cell r="H375">
            <v>183000</v>
          </cell>
          <cell r="I375">
            <v>273600</v>
          </cell>
          <cell r="J375">
            <v>478800</v>
          </cell>
          <cell r="K375">
            <v>358000</v>
          </cell>
          <cell r="L375">
            <v>361600</v>
          </cell>
          <cell r="M375">
            <v>49200</v>
          </cell>
          <cell r="N375">
            <v>43200</v>
          </cell>
          <cell r="O375">
            <v>49200</v>
          </cell>
          <cell r="P375">
            <v>0</v>
          </cell>
          <cell r="Q375">
            <v>0</v>
          </cell>
        </row>
        <row r="378">
          <cell r="C378" t="str">
            <v>COB</v>
          </cell>
          <cell r="E378">
            <v>1357369.5174999998</v>
          </cell>
          <cell r="F378">
            <v>26482.352500000001</v>
          </cell>
          <cell r="G378">
            <v>110250.40599999999</v>
          </cell>
          <cell r="H378">
            <v>127725.56999999999</v>
          </cell>
          <cell r="I378">
            <v>133848.9</v>
          </cell>
          <cell r="J378">
            <v>142711.96</v>
          </cell>
          <cell r="K378">
            <v>150189.6</v>
          </cell>
          <cell r="L378">
            <v>155435.35999999999</v>
          </cell>
          <cell r="M378">
            <v>137373.91999999998</v>
          </cell>
          <cell r="N378">
            <v>101400.95999999999</v>
          </cell>
          <cell r="O378">
            <v>114154.86</v>
          </cell>
          <cell r="P378">
            <v>120254.39999999999</v>
          </cell>
          <cell r="Q378">
            <v>37541.228999999999</v>
          </cell>
        </row>
        <row r="379">
          <cell r="C379" t="str">
            <v>Four Corners</v>
          </cell>
          <cell r="E379">
            <v>2521143.3200000003</v>
          </cell>
          <cell r="F379">
            <v>126423.44</v>
          </cell>
          <cell r="G379">
            <v>252087.63999999998</v>
          </cell>
          <cell r="H379">
            <v>291592.48</v>
          </cell>
          <cell r="I379">
            <v>294107.07</v>
          </cell>
          <cell r="J379">
            <v>231036.31</v>
          </cell>
          <cell r="K379">
            <v>238883.61</v>
          </cell>
          <cell r="L379">
            <v>207357.96</v>
          </cell>
          <cell r="M379">
            <v>214019.36000000002</v>
          </cell>
          <cell r="N379">
            <v>195373.40000000002</v>
          </cell>
          <cell r="O379">
            <v>178189.68</v>
          </cell>
          <cell r="P379">
            <v>138363.62</v>
          </cell>
          <cell r="Q379">
            <v>153708.75</v>
          </cell>
        </row>
        <row r="380">
          <cell r="C380" t="str">
            <v>Mead</v>
          </cell>
          <cell r="E380">
            <v>583704.24900000007</v>
          </cell>
          <cell r="F380">
            <v>23398</v>
          </cell>
          <cell r="G380">
            <v>55538.144999999997</v>
          </cell>
          <cell r="H380">
            <v>55504.796999999999</v>
          </cell>
          <cell r="I380">
            <v>30839.455000000002</v>
          </cell>
          <cell r="J380">
            <v>7506.59</v>
          </cell>
          <cell r="K380">
            <v>7497</v>
          </cell>
          <cell r="L380">
            <v>6763.7120000000004</v>
          </cell>
          <cell r="M380">
            <v>81378.42</v>
          </cell>
          <cell r="N380">
            <v>73878.22</v>
          </cell>
          <cell r="O380">
            <v>80516.05</v>
          </cell>
          <cell r="P380">
            <v>79560</v>
          </cell>
          <cell r="Q380">
            <v>81323.86</v>
          </cell>
        </row>
        <row r="381">
          <cell r="C381" t="str">
            <v>Mid Columbia</v>
          </cell>
          <cell r="E381">
            <v>2154135.6940000001</v>
          </cell>
          <cell r="F381">
            <v>46230.559999999998</v>
          </cell>
          <cell r="G381">
            <v>51472.254000000001</v>
          </cell>
          <cell r="H381">
            <v>140964.53</v>
          </cell>
          <cell r="I381">
            <v>259141.67</v>
          </cell>
          <cell r="J381">
            <v>295867.38</v>
          </cell>
          <cell r="K381">
            <v>438782.6</v>
          </cell>
          <cell r="L381">
            <v>436715.06</v>
          </cell>
          <cell r="M381">
            <v>175919.95</v>
          </cell>
          <cell r="N381">
            <v>127668.81</v>
          </cell>
          <cell r="O381">
            <v>84273.06</v>
          </cell>
          <cell r="P381">
            <v>97099.82</v>
          </cell>
          <cell r="Q381">
            <v>0</v>
          </cell>
        </row>
        <row r="382">
          <cell r="C382" t="str">
            <v>Mona</v>
          </cell>
          <cell r="E382">
            <v>705521.69900000002</v>
          </cell>
          <cell r="F382">
            <v>34391.585999999996</v>
          </cell>
          <cell r="G382">
            <v>78380.955000000002</v>
          </cell>
          <cell r="H382">
            <v>107461.505</v>
          </cell>
          <cell r="I382">
            <v>73345.115999999995</v>
          </cell>
          <cell r="J382">
            <v>76140.789999999994</v>
          </cell>
          <cell r="K382">
            <v>60436.29</v>
          </cell>
          <cell r="L382">
            <v>41228.17</v>
          </cell>
          <cell r="M382">
            <v>56108.719999999994</v>
          </cell>
          <cell r="N382">
            <v>48013.927000000003</v>
          </cell>
          <cell r="O382">
            <v>59122.847000000002</v>
          </cell>
          <cell r="P382">
            <v>41237.025000000001</v>
          </cell>
          <cell r="Q382">
            <v>29654.768000000004</v>
          </cell>
        </row>
        <row r="383">
          <cell r="C383" t="str">
            <v>NOB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C384" t="str">
            <v>Palo Verde</v>
          </cell>
          <cell r="E384">
            <v>2795832.966</v>
          </cell>
          <cell r="F384">
            <v>317209.06</v>
          </cell>
          <cell r="G384">
            <v>222393.5</v>
          </cell>
          <cell r="H384">
            <v>119012.586</v>
          </cell>
          <cell r="I384">
            <v>50733.33</v>
          </cell>
          <cell r="J384">
            <v>110314.48</v>
          </cell>
          <cell r="K384">
            <v>123955.36</v>
          </cell>
          <cell r="L384">
            <v>116505.95</v>
          </cell>
          <cell r="M384">
            <v>330538.15999999997</v>
          </cell>
          <cell r="N384">
            <v>326317.25</v>
          </cell>
          <cell r="O384">
            <v>346591.53</v>
          </cell>
          <cell r="P384">
            <v>341616.66</v>
          </cell>
          <cell r="Q384">
            <v>390645.1</v>
          </cell>
        </row>
        <row r="385">
          <cell r="C385" t="str">
            <v>SP15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C386" t="str">
            <v>Trapped Energy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8">
          <cell r="E388">
            <v>10117707.445500001</v>
          </cell>
          <cell r="F388">
            <v>574134.99849999999</v>
          </cell>
          <cell r="G388">
            <v>770122.9</v>
          </cell>
          <cell r="H388">
            <v>842261.46799999999</v>
          </cell>
          <cell r="I388">
            <v>842015.54099999997</v>
          </cell>
          <cell r="J388">
            <v>863577.51</v>
          </cell>
          <cell r="K388">
            <v>1019744.46</v>
          </cell>
          <cell r="L388">
            <v>964006.21199999994</v>
          </cell>
          <cell r="M388">
            <v>995338.53</v>
          </cell>
          <cell r="N388">
            <v>872652.56699999992</v>
          </cell>
          <cell r="O388">
            <v>862848.027</v>
          </cell>
          <cell r="P388">
            <v>818131.52500000002</v>
          </cell>
          <cell r="Q388">
            <v>692873.70699999994</v>
          </cell>
        </row>
        <row r="390">
          <cell r="E390">
            <v>14638636.319207443</v>
          </cell>
          <cell r="F390">
            <v>963871.66568501992</v>
          </cell>
          <cell r="G390">
            <v>1099463.5699833119</v>
          </cell>
          <cell r="H390">
            <v>1252454.6794173121</v>
          </cell>
          <cell r="I390">
            <v>1309335.8716771</v>
          </cell>
          <cell r="J390">
            <v>1679953.6979709</v>
          </cell>
          <cell r="K390">
            <v>1685412.6437603999</v>
          </cell>
          <cell r="L390">
            <v>1647218.2619965</v>
          </cell>
          <cell r="M390">
            <v>1183905.3277397</v>
          </cell>
          <cell r="N390">
            <v>1043742.8946218999</v>
          </cell>
          <cell r="O390">
            <v>1040866.3485509</v>
          </cell>
          <cell r="P390">
            <v>925689.56523260009</v>
          </cell>
          <cell r="Q390">
            <v>806721.79257179995</v>
          </cell>
        </row>
        <row r="391">
          <cell r="E391" t="str">
            <v>=</v>
          </cell>
          <cell r="F391" t="str">
            <v>=</v>
          </cell>
          <cell r="G391" t="str">
            <v>=</v>
          </cell>
          <cell r="H391" t="str">
            <v>=</v>
          </cell>
          <cell r="I391" t="str">
            <v>=</v>
          </cell>
          <cell r="J391" t="str">
            <v>=</v>
          </cell>
          <cell r="K391" t="str">
            <v>=</v>
          </cell>
          <cell r="L391" t="str">
            <v>=</v>
          </cell>
          <cell r="M391" t="str">
            <v>=</v>
          </cell>
          <cell r="N391" t="str">
            <v>=</v>
          </cell>
          <cell r="O391" t="str">
            <v>=</v>
          </cell>
          <cell r="P391" t="str">
            <v>=</v>
          </cell>
          <cell r="Q391" t="str">
            <v>=</v>
          </cell>
        </row>
        <row r="392">
          <cell r="E392">
            <v>73777727.034326658</v>
          </cell>
          <cell r="F392">
            <v>5684238.6045298204</v>
          </cell>
          <cell r="G392">
            <v>6505774.4436473111</v>
          </cell>
          <cell r="H392">
            <v>6605193.3373565925</v>
          </cell>
          <cell r="I392">
            <v>6021190.1267219</v>
          </cell>
          <cell r="J392">
            <v>6424516.3496052995</v>
          </cell>
          <cell r="K392">
            <v>6440328.6440196009</v>
          </cell>
          <cell r="L392">
            <v>6769010.1184197003</v>
          </cell>
          <cell r="M392">
            <v>6393160.4859788986</v>
          </cell>
          <cell r="N392">
            <v>5670685.6547348602</v>
          </cell>
          <cell r="O392">
            <v>5968227.1182378596</v>
          </cell>
          <cell r="P392">
            <v>5597731.4633330805</v>
          </cell>
          <cell r="Q392">
            <v>5697670.687741721</v>
          </cell>
        </row>
        <row r="393">
          <cell r="E393" t="str">
            <v>=</v>
          </cell>
          <cell r="F393" t="str">
            <v>=</v>
          </cell>
          <cell r="G393" t="str">
            <v>=</v>
          </cell>
          <cell r="H393" t="str">
            <v>=</v>
          </cell>
          <cell r="I393" t="str">
            <v>=</v>
          </cell>
          <cell r="J393" t="str">
            <v>=</v>
          </cell>
          <cell r="K393" t="str">
            <v>=</v>
          </cell>
          <cell r="L393" t="str">
            <v>=</v>
          </cell>
          <cell r="M393" t="str">
            <v>=</v>
          </cell>
          <cell r="N393" t="str">
            <v>=</v>
          </cell>
          <cell r="O393" t="str">
            <v>=</v>
          </cell>
          <cell r="P393" t="str">
            <v>=</v>
          </cell>
          <cell r="Q393" t="str">
            <v>=</v>
          </cell>
        </row>
        <row r="397">
          <cell r="C397" t="str">
            <v>APS Supplemental p27875</v>
          </cell>
          <cell r="E397">
            <v>79200</v>
          </cell>
          <cell r="F397">
            <v>0</v>
          </cell>
          <cell r="G397">
            <v>4800</v>
          </cell>
          <cell r="H397">
            <v>5250</v>
          </cell>
          <cell r="I397">
            <v>6000</v>
          </cell>
          <cell r="J397">
            <v>0</v>
          </cell>
          <cell r="K397">
            <v>6150</v>
          </cell>
          <cell r="L397">
            <v>8550</v>
          </cell>
          <cell r="M397">
            <v>13600</v>
          </cell>
          <cell r="N397">
            <v>14650</v>
          </cell>
          <cell r="O397">
            <v>14650</v>
          </cell>
          <cell r="P397">
            <v>5550</v>
          </cell>
          <cell r="Q397">
            <v>0</v>
          </cell>
        </row>
        <row r="398">
          <cell r="C398" t="str">
            <v>Avoided Cost Resource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C399" t="str">
            <v>Blanding Purchase p379174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C400" t="str">
            <v>BPA Reserve Purchase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C401" t="str">
            <v>Chehalis Station Service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C402" t="str">
            <v xml:space="preserve">Combine Hills Wind p160595 </v>
          </cell>
          <cell r="E402">
            <v>111502.70715240002</v>
          </cell>
          <cell r="F402">
            <v>9711.3869460000005</v>
          </cell>
          <cell r="G402">
            <v>9316.8277359999993</v>
          </cell>
          <cell r="H402">
            <v>9242.9194652000006</v>
          </cell>
          <cell r="I402">
            <v>8808.3585660000008</v>
          </cell>
          <cell r="J402">
            <v>9456.6211899999998</v>
          </cell>
          <cell r="K402">
            <v>10546.23963</v>
          </cell>
          <cell r="L402">
            <v>7696.5199080000002</v>
          </cell>
          <cell r="M402">
            <v>10675.016394</v>
          </cell>
          <cell r="N402">
            <v>6958.4048519999997</v>
          </cell>
          <cell r="O402">
            <v>12338.72669</v>
          </cell>
          <cell r="P402">
            <v>8684.9059519999992</v>
          </cell>
          <cell r="Q402">
            <v>8066.7798231999996</v>
          </cell>
        </row>
        <row r="403">
          <cell r="C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C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C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C406" t="str">
            <v>Deseret Purchase p194277</v>
          </cell>
          <cell r="E406">
            <v>740942.2</v>
          </cell>
          <cell r="F406">
            <v>39508.199999999997</v>
          </cell>
          <cell r="G406">
            <v>69489.600000000006</v>
          </cell>
          <cell r="H406">
            <v>69489.600000000006</v>
          </cell>
          <cell r="I406">
            <v>67248</v>
          </cell>
          <cell r="J406">
            <v>69489.600000000006</v>
          </cell>
          <cell r="K406">
            <v>67248</v>
          </cell>
          <cell r="L406">
            <v>69489.600000000006</v>
          </cell>
          <cell r="M406">
            <v>69489.600000000006</v>
          </cell>
          <cell r="N406">
            <v>62764.800000000003</v>
          </cell>
          <cell r="O406">
            <v>69489.600000000006</v>
          </cell>
          <cell r="P406">
            <v>51370</v>
          </cell>
          <cell r="Q406">
            <v>35865.599999999999</v>
          </cell>
        </row>
        <row r="407">
          <cell r="C407" t="str">
            <v>Douglas PUD Settlement p38185</v>
          </cell>
          <cell r="E407">
            <v>47299.199999999997</v>
          </cell>
          <cell r="F407">
            <v>9924.7999999999993</v>
          </cell>
          <cell r="G407">
            <v>6492</v>
          </cell>
          <cell r="H407">
            <v>3417.6</v>
          </cell>
          <cell r="I407">
            <v>1780.8</v>
          </cell>
          <cell r="J407">
            <v>1665.6</v>
          </cell>
          <cell r="K407">
            <v>1632</v>
          </cell>
          <cell r="L407">
            <v>1224</v>
          </cell>
          <cell r="M407">
            <v>1936.8</v>
          </cell>
          <cell r="N407">
            <v>2092.8000000000002</v>
          </cell>
          <cell r="O407">
            <v>3122.4</v>
          </cell>
          <cell r="P407">
            <v>5267.2</v>
          </cell>
          <cell r="Q407">
            <v>8743.2000000000007</v>
          </cell>
        </row>
        <row r="408">
          <cell r="C408" t="str">
            <v>Gemstate p99489</v>
          </cell>
          <cell r="E408">
            <v>45519.000648000001</v>
          </cell>
          <cell r="F408">
            <v>15316.99992</v>
          </cell>
          <cell r="G408">
            <v>14530.00008</v>
          </cell>
          <cell r="H408">
            <v>13521.000672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2150.9999760000001</v>
          </cell>
        </row>
        <row r="409">
          <cell r="C409" t="str">
            <v>Georgia-Pacific Camas</v>
          </cell>
          <cell r="E409">
            <v>96585.000599999985</v>
          </cell>
          <cell r="F409">
            <v>7938.4931999999999</v>
          </cell>
          <cell r="G409">
            <v>8203.1096400000006</v>
          </cell>
          <cell r="H409">
            <v>8203.1096400000006</v>
          </cell>
          <cell r="I409">
            <v>7938.4931999999999</v>
          </cell>
          <cell r="J409">
            <v>8203.1096400000006</v>
          </cell>
          <cell r="K409">
            <v>7938.4931999999999</v>
          </cell>
          <cell r="L409">
            <v>8203.1096400000006</v>
          </cell>
          <cell r="M409">
            <v>8203.1096400000006</v>
          </cell>
          <cell r="N409">
            <v>7409.2603200000003</v>
          </cell>
          <cell r="O409">
            <v>8203.1096400000006</v>
          </cell>
          <cell r="P409">
            <v>7938.4931999999999</v>
          </cell>
          <cell r="Q409">
            <v>8203.1096400000006</v>
          </cell>
        </row>
        <row r="410">
          <cell r="C410" t="str">
            <v>Grant County 10 aMW p66274</v>
          </cell>
          <cell r="E410">
            <v>25316</v>
          </cell>
          <cell r="F410">
            <v>9996</v>
          </cell>
          <cell r="G410">
            <v>10280</v>
          </cell>
          <cell r="H410">
            <v>5040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C411" t="str">
            <v>Hermiston Purchase p99563</v>
          </cell>
          <cell r="E411">
            <v>1370047.1037299999</v>
          </cell>
          <cell r="F411">
            <v>9676.5873150000007</v>
          </cell>
          <cell r="G411">
            <v>144611.54793</v>
          </cell>
          <cell r="H411">
            <v>158003.03948500002</v>
          </cell>
          <cell r="I411">
            <v>139402.02691499999</v>
          </cell>
          <cell r="J411">
            <v>149094.19665500001</v>
          </cell>
          <cell r="K411">
            <v>134427.01385000002</v>
          </cell>
          <cell r="L411">
            <v>136517.47912500001</v>
          </cell>
          <cell r="M411">
            <v>124714.44151999999</v>
          </cell>
          <cell r="N411">
            <v>113184.54547499999</v>
          </cell>
          <cell r="O411">
            <v>121764.488645</v>
          </cell>
          <cell r="P411">
            <v>102948.47639</v>
          </cell>
          <cell r="Q411">
            <v>35703.260425</v>
          </cell>
        </row>
        <row r="412">
          <cell r="C412" t="str">
            <v>Hurricane Purchase p393045</v>
          </cell>
          <cell r="E412">
            <v>485.51999183999999</v>
          </cell>
          <cell r="F412">
            <v>161.83999439999999</v>
          </cell>
          <cell r="G412">
            <v>161.83999872000001</v>
          </cell>
          <cell r="H412">
            <v>161.83999872000001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C413" t="str">
            <v>Idaho Power p278538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C414" t="str">
            <v>IPP Purchase</v>
          </cell>
          <cell r="E414">
            <v>573306.99494400003</v>
          </cell>
          <cell r="F414">
            <v>49411.000800000002</v>
          </cell>
          <cell r="G414">
            <v>52875.998160000003</v>
          </cell>
          <cell r="H414">
            <v>52503.998160000003</v>
          </cell>
          <cell r="I414">
            <v>37694.001600000003</v>
          </cell>
          <cell r="J414">
            <v>61508.999184</v>
          </cell>
          <cell r="K414">
            <v>44091.999360000002</v>
          </cell>
          <cell r="L414">
            <v>49123.998720000003</v>
          </cell>
          <cell r="M414">
            <v>52616.996879999999</v>
          </cell>
          <cell r="N414">
            <v>45965.001600000003</v>
          </cell>
          <cell r="O414">
            <v>43834.99944</v>
          </cell>
          <cell r="P414">
            <v>33301.000800000002</v>
          </cell>
          <cell r="Q414">
            <v>50379.000240000001</v>
          </cell>
        </row>
        <row r="415">
          <cell r="C415" t="str">
            <v>Kennecott Generation Incentive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C416" t="str">
            <v>LADWP p491303-4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C417" t="str">
            <v>MagCorp p229846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C418" t="str">
            <v>MagCorp Reserves p510378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C419" t="str">
            <v>Morgan Stanley p189046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C420" t="str">
            <v>Morgan Stanley p272153-6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C421" t="str">
            <v>Morgan Stanley p272154-7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C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C423" t="str">
            <v>Nucor p346856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C424" t="str">
            <v>P4 Production p137215/p145258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C425" t="str">
            <v>PGE Cove p83984</v>
          </cell>
          <cell r="E425">
            <v>12000</v>
          </cell>
          <cell r="F425">
            <v>990</v>
          </cell>
          <cell r="G425">
            <v>1014</v>
          </cell>
          <cell r="H425">
            <v>1014</v>
          </cell>
          <cell r="I425">
            <v>990</v>
          </cell>
          <cell r="J425">
            <v>1014</v>
          </cell>
          <cell r="K425">
            <v>990</v>
          </cell>
          <cell r="L425">
            <v>1014</v>
          </cell>
          <cell r="M425">
            <v>1014</v>
          </cell>
          <cell r="N425">
            <v>942</v>
          </cell>
          <cell r="O425">
            <v>1014</v>
          </cell>
          <cell r="P425">
            <v>990</v>
          </cell>
          <cell r="Q425">
            <v>1014</v>
          </cell>
        </row>
        <row r="426">
          <cell r="C426" t="str">
            <v>Rock River Wind p100371</v>
          </cell>
          <cell r="E426">
            <v>139257.40028279999</v>
          </cell>
          <cell r="F426">
            <v>7664.027298</v>
          </cell>
          <cell r="G426">
            <v>5463.8122053999996</v>
          </cell>
          <cell r="H426">
            <v>6603.0470154000004</v>
          </cell>
          <cell r="I426">
            <v>8576.7853959999993</v>
          </cell>
          <cell r="J426">
            <v>12292.577044</v>
          </cell>
          <cell r="K426">
            <v>16724.044074000001</v>
          </cell>
          <cell r="L426">
            <v>17219.250781999999</v>
          </cell>
          <cell r="M426">
            <v>16981.926626</v>
          </cell>
          <cell r="N426">
            <v>13408.72273</v>
          </cell>
          <cell r="O426">
            <v>13553.3307</v>
          </cell>
          <cell r="P426">
            <v>10614.642722000001</v>
          </cell>
          <cell r="Q426">
            <v>10155.233689999999</v>
          </cell>
        </row>
        <row r="427">
          <cell r="C427" t="str">
            <v>Roseburg Forest Products p312292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C428" t="str">
            <v>Small Purchases east</v>
          </cell>
          <cell r="E428">
            <v>2611.0000392000002</v>
          </cell>
          <cell r="F428">
            <v>102.0000024</v>
          </cell>
          <cell r="G428">
            <v>141.99999624</v>
          </cell>
          <cell r="H428">
            <v>64.999998959999999</v>
          </cell>
          <cell r="I428">
            <v>142.99999919999999</v>
          </cell>
          <cell r="J428">
            <v>120.9999936</v>
          </cell>
          <cell r="K428">
            <v>277.00000560000001</v>
          </cell>
          <cell r="L428">
            <v>318.00000383999998</v>
          </cell>
          <cell r="M428">
            <v>321.00000527999998</v>
          </cell>
          <cell r="N428">
            <v>386.00002560000001</v>
          </cell>
          <cell r="O428">
            <v>319.00000679999999</v>
          </cell>
          <cell r="P428">
            <v>243</v>
          </cell>
          <cell r="Q428">
            <v>174.00000168</v>
          </cell>
        </row>
        <row r="429">
          <cell r="C429" t="str">
            <v>Small Purchases west</v>
          </cell>
          <cell r="E429">
            <v>658.00000639199993</v>
          </cell>
          <cell r="F429">
            <v>28.000000799999999</v>
          </cell>
          <cell r="G429">
            <v>43.000000800000002</v>
          </cell>
          <cell r="H429">
            <v>63.000000479999997</v>
          </cell>
          <cell r="I429">
            <v>52.000002000000002</v>
          </cell>
          <cell r="J429">
            <v>54.999999119999998</v>
          </cell>
          <cell r="K429">
            <v>28.000000799999999</v>
          </cell>
          <cell r="L429">
            <v>23.000000375999999</v>
          </cell>
          <cell r="M429">
            <v>10.999999824</v>
          </cell>
          <cell r="N429">
            <v>32.999998079999997</v>
          </cell>
          <cell r="O429">
            <v>2.999999952</v>
          </cell>
          <cell r="P429">
            <v>70.999999200000005</v>
          </cell>
          <cell r="Q429">
            <v>248.00000496000001</v>
          </cell>
        </row>
        <row r="430">
          <cell r="C430" t="str">
            <v>Three Buttes Wind p460457</v>
          </cell>
          <cell r="E430">
            <v>322860.35962</v>
          </cell>
          <cell r="F430">
            <v>18542.120126000002</v>
          </cell>
          <cell r="G430">
            <v>16527.199752</v>
          </cell>
          <cell r="H430">
            <v>16931.139631999999</v>
          </cell>
          <cell r="I430">
            <v>22289.619878000001</v>
          </cell>
          <cell r="J430">
            <v>27994.779618</v>
          </cell>
          <cell r="K430">
            <v>31442.619535999998</v>
          </cell>
          <cell r="L430">
            <v>37696.659749999999</v>
          </cell>
          <cell r="M430">
            <v>36154.299875999997</v>
          </cell>
          <cell r="N430">
            <v>25045.600102</v>
          </cell>
          <cell r="O430">
            <v>36829.000740000003</v>
          </cell>
          <cell r="P430">
            <v>26535.160361999999</v>
          </cell>
          <cell r="Q430">
            <v>26872.160248</v>
          </cell>
        </row>
        <row r="431">
          <cell r="C431" t="str">
            <v>Top of the World Wind p522807</v>
          </cell>
          <cell r="E431">
            <v>609771.931812</v>
          </cell>
          <cell r="F431">
            <v>36653.702738</v>
          </cell>
          <cell r="G431">
            <v>29251.939254000001</v>
          </cell>
          <cell r="H431">
            <v>31604.466164000001</v>
          </cell>
          <cell r="I431">
            <v>34253.026874000003</v>
          </cell>
          <cell r="J431">
            <v>43856.710572000004</v>
          </cell>
          <cell r="K431">
            <v>64168.399713999999</v>
          </cell>
          <cell r="L431">
            <v>84272.646800000002</v>
          </cell>
          <cell r="M431">
            <v>80216.663883999994</v>
          </cell>
          <cell r="N431">
            <v>60510.135031999998</v>
          </cell>
          <cell r="O431">
            <v>57688.535087999997</v>
          </cell>
          <cell r="P431">
            <v>46926.049857999998</v>
          </cell>
          <cell r="Q431">
            <v>40369.655833999997</v>
          </cell>
        </row>
        <row r="432">
          <cell r="C432" t="str">
            <v>Tri-State Purchase p27057</v>
          </cell>
          <cell r="E432">
            <v>142625</v>
          </cell>
          <cell r="F432">
            <v>9517.5</v>
          </cell>
          <cell r="G432">
            <v>13513.75</v>
          </cell>
          <cell r="H432">
            <v>13741.25</v>
          </cell>
          <cell r="I432">
            <v>12263.75</v>
          </cell>
          <cell r="J432">
            <v>12587.5</v>
          </cell>
          <cell r="K432">
            <v>8266.25</v>
          </cell>
          <cell r="L432">
            <v>9272.5</v>
          </cell>
          <cell r="M432">
            <v>13448.75</v>
          </cell>
          <cell r="N432">
            <v>12055</v>
          </cell>
          <cell r="O432">
            <v>13351.25</v>
          </cell>
          <cell r="P432">
            <v>12930</v>
          </cell>
          <cell r="Q432">
            <v>11677.5</v>
          </cell>
        </row>
        <row r="433">
          <cell r="C433" t="str">
            <v>West Valley Toll</v>
          </cell>
          <cell r="E433">
            <v>95535.502517000015</v>
          </cell>
          <cell r="F433">
            <v>2150.5527649999999</v>
          </cell>
          <cell r="G433">
            <v>20667.896142999998</v>
          </cell>
          <cell r="H433">
            <v>30866.767094499999</v>
          </cell>
          <cell r="I433">
            <v>19086.582480000001</v>
          </cell>
          <cell r="J433">
            <v>7811.0577825</v>
          </cell>
          <cell r="K433">
            <v>3390</v>
          </cell>
          <cell r="L433">
            <v>1160</v>
          </cell>
          <cell r="M433">
            <v>7370</v>
          </cell>
          <cell r="N433">
            <v>770</v>
          </cell>
          <cell r="O433">
            <v>0</v>
          </cell>
          <cell r="P433">
            <v>640</v>
          </cell>
          <cell r="Q433">
            <v>1622.646252</v>
          </cell>
        </row>
        <row r="434">
          <cell r="C434" t="str">
            <v>Wolverine Creek Wind p244520</v>
          </cell>
          <cell r="E434">
            <v>176895.57671599998</v>
          </cell>
          <cell r="F434">
            <v>15064.551766</v>
          </cell>
          <cell r="G434">
            <v>14710.268208</v>
          </cell>
          <cell r="H434">
            <v>13803.826406</v>
          </cell>
          <cell r="I434">
            <v>12841.725202</v>
          </cell>
          <cell r="J434">
            <v>11114.663386</v>
          </cell>
          <cell r="K434">
            <v>14539.147800000001</v>
          </cell>
          <cell r="L434">
            <v>11582.923871999999</v>
          </cell>
          <cell r="M434">
            <v>13115.196255999999</v>
          </cell>
          <cell r="N434">
            <v>10342.276598</v>
          </cell>
          <cell r="O434">
            <v>20614.079720000002</v>
          </cell>
          <cell r="P434">
            <v>19836.218258000001</v>
          </cell>
          <cell r="Q434">
            <v>19330.699243999999</v>
          </cell>
        </row>
        <row r="437">
          <cell r="E437">
            <v>4592418.4980596323</v>
          </cell>
          <cell r="F437">
            <v>242357.76287159996</v>
          </cell>
          <cell r="G437">
            <v>422094.78910416004</v>
          </cell>
          <cell r="H437">
            <v>439525.60373226</v>
          </cell>
          <cell r="I437">
            <v>379368.17011219996</v>
          </cell>
          <cell r="J437">
            <v>416265.41506422008</v>
          </cell>
          <cell r="K437">
            <v>411859.20717039995</v>
          </cell>
          <cell r="L437">
            <v>443363.68860121607</v>
          </cell>
          <cell r="M437">
            <v>449868.80108110403</v>
          </cell>
          <cell r="N437">
            <v>376517.54673268006</v>
          </cell>
          <cell r="O437">
            <v>416775.52066975192</v>
          </cell>
          <cell r="P437">
            <v>333846.14754119999</v>
          </cell>
          <cell r="Q437">
            <v>260575.84537883996</v>
          </cell>
        </row>
        <row r="440">
          <cell r="C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C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5">
          <cell r="C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C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51">
          <cell r="C451" t="str">
            <v>QF California</v>
          </cell>
          <cell r="E451">
            <v>35584.610280527995</v>
          </cell>
          <cell r="F451">
            <v>6393.6079200000004</v>
          </cell>
          <cell r="G451">
            <v>1254.0814122240001</v>
          </cell>
          <cell r="H451">
            <v>549.76596600000005</v>
          </cell>
          <cell r="I451">
            <v>439.45848000000001</v>
          </cell>
          <cell r="J451">
            <v>406.05067478400002</v>
          </cell>
          <cell r="K451">
            <v>689.29157808000002</v>
          </cell>
          <cell r="L451">
            <v>1743.4885583999999</v>
          </cell>
          <cell r="M451">
            <v>3262.9649619359998</v>
          </cell>
          <cell r="N451">
            <v>3967.7561347200003</v>
          </cell>
          <cell r="O451">
            <v>4529.9317696799999</v>
          </cell>
          <cell r="P451">
            <v>6155.6493556800006</v>
          </cell>
          <cell r="Q451">
            <v>6192.5634690240004</v>
          </cell>
        </row>
        <row r="452">
          <cell r="C452" t="str">
            <v>QF Idaho</v>
          </cell>
          <cell r="E452">
            <v>94815.060631439992</v>
          </cell>
          <cell r="F452">
            <v>11385.851457600002</v>
          </cell>
          <cell r="G452">
            <v>9365.2135641599998</v>
          </cell>
          <cell r="H452">
            <v>7507.6617333599997</v>
          </cell>
          <cell r="I452">
            <v>6989.7557231999999</v>
          </cell>
          <cell r="J452">
            <v>7382.1090400800003</v>
          </cell>
          <cell r="K452">
            <v>7210.9269144</v>
          </cell>
          <cell r="L452">
            <v>6844.5506111999994</v>
          </cell>
          <cell r="M452">
            <v>6565.7476893599996</v>
          </cell>
          <cell r="N452">
            <v>5982.3715728000006</v>
          </cell>
          <cell r="O452">
            <v>7305.7790519999999</v>
          </cell>
          <cell r="P452">
            <v>8060.1700463999996</v>
          </cell>
          <cell r="Q452">
            <v>10214.923226879999</v>
          </cell>
        </row>
        <row r="453">
          <cell r="C453" t="str">
            <v>QF Oregon</v>
          </cell>
          <cell r="E453">
            <v>259186.87602780003</v>
          </cell>
          <cell r="F453">
            <v>22423.839695999999</v>
          </cell>
          <cell r="G453">
            <v>19749.425063039998</v>
          </cell>
          <cell r="H453">
            <v>18646.705221240001</v>
          </cell>
          <cell r="I453">
            <v>18326.903605200001</v>
          </cell>
          <cell r="J453">
            <v>16178.966808720001</v>
          </cell>
          <cell r="K453">
            <v>17471.686824</v>
          </cell>
          <cell r="L453">
            <v>20537.371535999999</v>
          </cell>
          <cell r="M453">
            <v>22421.852260799998</v>
          </cell>
          <cell r="N453">
            <v>20768.570054399999</v>
          </cell>
          <cell r="O453">
            <v>25056.606616800003</v>
          </cell>
          <cell r="P453">
            <v>27683.749656</v>
          </cell>
          <cell r="Q453">
            <v>29921.1986856</v>
          </cell>
        </row>
        <row r="454">
          <cell r="C454" t="str">
            <v>QF Utah</v>
          </cell>
          <cell r="E454">
            <v>23972.638073280003</v>
          </cell>
          <cell r="F454">
            <v>2245.7979359999999</v>
          </cell>
          <cell r="G454">
            <v>1994.2197575999999</v>
          </cell>
          <cell r="H454">
            <v>2058.7059576000001</v>
          </cell>
          <cell r="I454">
            <v>1755.095832</v>
          </cell>
          <cell r="J454">
            <v>2029.9223088000001</v>
          </cell>
          <cell r="K454">
            <v>2052.5579567999998</v>
          </cell>
          <cell r="L454">
            <v>1653.97454064</v>
          </cell>
          <cell r="M454">
            <v>1753.0778702399998</v>
          </cell>
          <cell r="N454">
            <v>1796.8411507200001</v>
          </cell>
          <cell r="O454">
            <v>2017.7062008</v>
          </cell>
          <cell r="P454">
            <v>2211.283152</v>
          </cell>
          <cell r="Q454">
            <v>2403.4554100799996</v>
          </cell>
        </row>
        <row r="455">
          <cell r="C455" t="str">
            <v>QF Washington</v>
          </cell>
          <cell r="E455">
            <v>18421.25903184</v>
          </cell>
          <cell r="F455">
            <v>2958.9749280000001</v>
          </cell>
          <cell r="G455">
            <v>3423.9013175999999</v>
          </cell>
          <cell r="H455">
            <v>3457.2382464000002</v>
          </cell>
          <cell r="I455">
            <v>3040.8173999999999</v>
          </cell>
          <cell r="J455">
            <v>2167.2243096000002</v>
          </cell>
          <cell r="K455">
            <v>1708.7570639999999</v>
          </cell>
          <cell r="L455">
            <v>1664.2435559999999</v>
          </cell>
          <cell r="M455">
            <v>1.4880000000000001E-2</v>
          </cell>
          <cell r="N455">
            <v>6.7200000000000003E-3</v>
          </cell>
          <cell r="O455">
            <v>2.2290239999999999E-2</v>
          </cell>
          <cell r="P455">
            <v>3.5999999999999997E-2</v>
          </cell>
          <cell r="Q455">
            <v>2.232E-2</v>
          </cell>
        </row>
        <row r="456">
          <cell r="C456" t="str">
            <v>QF Wyoming</v>
          </cell>
          <cell r="E456">
            <v>11526.389112288</v>
          </cell>
          <cell r="F456">
            <v>1839.2520959999999</v>
          </cell>
          <cell r="G456">
            <v>1984.6262496000002</v>
          </cell>
          <cell r="H456">
            <v>1973.922768744</v>
          </cell>
          <cell r="I456">
            <v>1744.7340240000001</v>
          </cell>
          <cell r="J456">
            <v>748.88930016000006</v>
          </cell>
          <cell r="K456">
            <v>163.89862271999999</v>
          </cell>
          <cell r="L456">
            <v>170.23039919999999</v>
          </cell>
          <cell r="M456">
            <v>176.21763504</v>
          </cell>
          <cell r="N456">
            <v>164.82717820800002</v>
          </cell>
          <cell r="O456">
            <v>155.393208216</v>
          </cell>
          <cell r="P456">
            <v>574.91844480000009</v>
          </cell>
          <cell r="Q456">
            <v>1829.4791855999999</v>
          </cell>
        </row>
        <row r="457">
          <cell r="C457" t="str">
            <v>Biomass One QF</v>
          </cell>
          <cell r="E457">
            <v>222799.02000000005</v>
          </cell>
          <cell r="F457">
            <v>19150.88</v>
          </cell>
          <cell r="G457">
            <v>19729.52</v>
          </cell>
          <cell r="H457">
            <v>19800.240000000002</v>
          </cell>
          <cell r="I457">
            <v>16100.36</v>
          </cell>
          <cell r="J457">
            <v>19800.240000000002</v>
          </cell>
          <cell r="K457">
            <v>19080</v>
          </cell>
          <cell r="L457">
            <v>19657.28</v>
          </cell>
          <cell r="M457">
            <v>19764.88</v>
          </cell>
          <cell r="N457">
            <v>17861.759999999998</v>
          </cell>
          <cell r="O457">
            <v>19764.88</v>
          </cell>
          <cell r="P457">
            <v>19117.439999999999</v>
          </cell>
          <cell r="Q457">
            <v>12971.54</v>
          </cell>
        </row>
        <row r="458">
          <cell r="C458" t="str">
            <v>Blue Mountain Wind QF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C459" t="str">
            <v>Butter Creek Wind QF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C460" t="str">
            <v>Chevron Wind p499335 QF</v>
          </cell>
          <cell r="E460">
            <v>44528.233715599999</v>
          </cell>
          <cell r="F460">
            <v>2251.9630023999998</v>
          </cell>
          <cell r="G460">
            <v>1602.1080614</v>
          </cell>
          <cell r="H460">
            <v>2443.6332385999999</v>
          </cell>
          <cell r="I460">
            <v>2626.9102326000002</v>
          </cell>
          <cell r="J460">
            <v>4831.4028743999997</v>
          </cell>
          <cell r="K460">
            <v>5103.0602674000002</v>
          </cell>
          <cell r="L460">
            <v>5434.0061331999996</v>
          </cell>
          <cell r="M460">
            <v>5153.5192622000004</v>
          </cell>
          <cell r="N460">
            <v>4811.8592079999999</v>
          </cell>
          <cell r="O460">
            <v>4945.9786293999996</v>
          </cell>
          <cell r="P460">
            <v>2525.5459977999999</v>
          </cell>
          <cell r="Q460">
            <v>2798.2468082</v>
          </cell>
        </row>
        <row r="461">
          <cell r="C461" t="str">
            <v>Co-Gen II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C462" t="str">
            <v>DCFP p316701 QF</v>
          </cell>
          <cell r="E462">
            <v>1148.099984616</v>
          </cell>
          <cell r="F462">
            <v>87.199999199999993</v>
          </cell>
          <cell r="G462">
            <v>41.799998735999999</v>
          </cell>
          <cell r="H462">
            <v>53.299996319999998</v>
          </cell>
          <cell r="I462">
            <v>88.899998400000001</v>
          </cell>
          <cell r="J462">
            <v>195.9999924</v>
          </cell>
          <cell r="K462">
            <v>162.30000960000001</v>
          </cell>
          <cell r="L462">
            <v>69.100000679999994</v>
          </cell>
          <cell r="M462">
            <v>48.000000720000003</v>
          </cell>
          <cell r="N462">
            <v>32.999998079999997</v>
          </cell>
          <cell r="O462">
            <v>113.19999432</v>
          </cell>
          <cell r="P462">
            <v>105.9000048</v>
          </cell>
          <cell r="Q462">
            <v>149.39999136</v>
          </cell>
        </row>
        <row r="463">
          <cell r="C463" t="str">
            <v>Co-Gen II p349170 QF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C464" t="str">
            <v>Evergreen BioPower p351030 QF</v>
          </cell>
          <cell r="E464">
            <v>43274.630908800005</v>
          </cell>
          <cell r="F464">
            <v>3101.9696208</v>
          </cell>
          <cell r="G464">
            <v>3612.7564848000002</v>
          </cell>
          <cell r="H464">
            <v>4770.2950799999999</v>
          </cell>
          <cell r="I464">
            <v>4672.5986400000002</v>
          </cell>
          <cell r="J464">
            <v>5024.3275199999998</v>
          </cell>
          <cell r="K464">
            <v>3420.53712</v>
          </cell>
          <cell r="L464">
            <v>2413.5150143999999</v>
          </cell>
          <cell r="M464">
            <v>3392.1836831999999</v>
          </cell>
          <cell r="N464">
            <v>2897.0376000000001</v>
          </cell>
          <cell r="O464">
            <v>3109.2644399999999</v>
          </cell>
          <cell r="P464">
            <v>3135.2077055999998</v>
          </cell>
          <cell r="Q464">
            <v>3724.9380000000001</v>
          </cell>
        </row>
        <row r="465">
          <cell r="C465" t="str">
            <v>ExxonMobil p255042 QF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Five Pine Wind QF</v>
          </cell>
          <cell r="E466">
            <v>49135.540107999994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333.95999599999999</v>
          </cell>
          <cell r="M466">
            <v>9893.8799980000003</v>
          </cell>
          <cell r="N466">
            <v>8211.1600569999991</v>
          </cell>
          <cell r="O466">
            <v>11381.360000999999</v>
          </cell>
          <cell r="P466">
            <v>9115.240178</v>
          </cell>
          <cell r="Q466">
            <v>10199.939877999999</v>
          </cell>
        </row>
        <row r="467">
          <cell r="C467" t="str">
            <v>Kennecott Refinery QF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C468" t="str">
            <v>Kennecott Smelter QF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C469" t="str">
            <v>Mountain Wind 1 p367721 QF</v>
          </cell>
          <cell r="E469">
            <v>151795.77214399999</v>
          </cell>
          <cell r="F469">
            <v>7116.6958839999998</v>
          </cell>
          <cell r="G469">
            <v>6376.7883860000002</v>
          </cell>
          <cell r="H469">
            <v>8228.4020500000006</v>
          </cell>
          <cell r="I469">
            <v>10960.574798</v>
          </cell>
          <cell r="J469">
            <v>13586.75505</v>
          </cell>
          <cell r="K469">
            <v>15791.739336000001</v>
          </cell>
          <cell r="L469">
            <v>19310.413806</v>
          </cell>
          <cell r="M469">
            <v>19724.358909999999</v>
          </cell>
          <cell r="N469">
            <v>13188.200752000001</v>
          </cell>
          <cell r="O469">
            <v>15011.844386000001</v>
          </cell>
          <cell r="P469">
            <v>12387.092000000001</v>
          </cell>
          <cell r="Q469">
            <v>10112.906786</v>
          </cell>
        </row>
        <row r="470">
          <cell r="C470" t="str">
            <v>Mountain Wind 2 p398449 QF</v>
          </cell>
          <cell r="E470">
            <v>189638.2241284</v>
          </cell>
          <cell r="F470">
            <v>10738.863106000001</v>
          </cell>
          <cell r="G470">
            <v>9240.0829104000004</v>
          </cell>
          <cell r="H470">
            <v>10201.945475</v>
          </cell>
          <cell r="I470">
            <v>11716.592025</v>
          </cell>
          <cell r="J470">
            <v>14783.710014</v>
          </cell>
          <cell r="K470">
            <v>18567.901806000002</v>
          </cell>
          <cell r="L470">
            <v>23245.275775999999</v>
          </cell>
          <cell r="M470">
            <v>25455.908289999999</v>
          </cell>
          <cell r="N470">
            <v>16501.251587999999</v>
          </cell>
          <cell r="O470">
            <v>18404.189721999999</v>
          </cell>
          <cell r="P470">
            <v>14964.349312</v>
          </cell>
          <cell r="Q470">
            <v>15818.154103999999</v>
          </cell>
        </row>
        <row r="471">
          <cell r="C471" t="str">
            <v>North Point Wind QF</v>
          </cell>
          <cell r="E471">
            <v>106755.999692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722.87998400000004</v>
          </cell>
          <cell r="M471">
            <v>21429.679258</v>
          </cell>
          <cell r="N471">
            <v>17829.520445999999</v>
          </cell>
          <cell r="O471">
            <v>24619.079628</v>
          </cell>
          <cell r="P471">
            <v>20001.599880000002</v>
          </cell>
          <cell r="Q471">
            <v>22153.240495999999</v>
          </cell>
        </row>
        <row r="472">
          <cell r="C472" t="str">
            <v>Oregon Wind Farm QF</v>
          </cell>
          <cell r="E472">
            <v>161172.20426800003</v>
          </cell>
          <cell r="F472">
            <v>18936.685344000001</v>
          </cell>
          <cell r="G472">
            <v>19469.248414000002</v>
          </cell>
          <cell r="H472">
            <v>14990.563662</v>
          </cell>
          <cell r="I472">
            <v>12063.336724000001</v>
          </cell>
          <cell r="J472">
            <v>12178.633551999999</v>
          </cell>
          <cell r="K472">
            <v>14007.070126000001</v>
          </cell>
          <cell r="L472">
            <v>4812.9757808000004</v>
          </cell>
          <cell r="M472">
            <v>9182.6977912000002</v>
          </cell>
          <cell r="N472">
            <v>10135.68136</v>
          </cell>
          <cell r="O472">
            <v>12982.568520000001</v>
          </cell>
          <cell r="P472">
            <v>15978.971646</v>
          </cell>
          <cell r="Q472">
            <v>16433.771347999998</v>
          </cell>
        </row>
        <row r="473">
          <cell r="C473" t="str">
            <v>Pioneer Wind Park I QF</v>
          </cell>
          <cell r="E473">
            <v>123638.328138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2265.5456600000002</v>
          </cell>
          <cell r="K473">
            <v>19652.69354</v>
          </cell>
          <cell r="L473">
            <v>21383.178304000001</v>
          </cell>
          <cell r="M473">
            <v>21130.506411999999</v>
          </cell>
          <cell r="N473">
            <v>17886.348507999999</v>
          </cell>
          <cell r="O473">
            <v>16557.323966</v>
          </cell>
          <cell r="P473">
            <v>13593.997896000001</v>
          </cell>
          <cell r="Q473">
            <v>11168.733851999999</v>
          </cell>
        </row>
        <row r="474">
          <cell r="C474" t="str">
            <v>Pioneer Wind Park II QF</v>
          </cell>
          <cell r="E474">
            <v>81026.740661999997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689.83002799999997</v>
          </cell>
          <cell r="M474">
            <v>21130.506411999999</v>
          </cell>
          <cell r="N474">
            <v>17886.348507999999</v>
          </cell>
          <cell r="O474">
            <v>16557.323966</v>
          </cell>
          <cell r="P474">
            <v>13593.997896000001</v>
          </cell>
          <cell r="Q474">
            <v>11168.733851999999</v>
          </cell>
        </row>
        <row r="475">
          <cell r="C475" t="str">
            <v>Power County North Wind QF p575612</v>
          </cell>
          <cell r="E475">
            <v>60040.1003968</v>
          </cell>
          <cell r="F475">
            <v>4421.3613340000002</v>
          </cell>
          <cell r="G475">
            <v>3154.8016584000002</v>
          </cell>
          <cell r="H475">
            <v>3099.5494635999999</v>
          </cell>
          <cell r="I475">
            <v>4010.086976</v>
          </cell>
          <cell r="J475">
            <v>4723.9238771999999</v>
          </cell>
          <cell r="K475">
            <v>5822.5396668000003</v>
          </cell>
          <cell r="L475">
            <v>6425.4016240000001</v>
          </cell>
          <cell r="M475">
            <v>6241.7096984</v>
          </cell>
          <cell r="N475">
            <v>5490.0428003999996</v>
          </cell>
          <cell r="O475">
            <v>6524.4998699999996</v>
          </cell>
          <cell r="P475">
            <v>5389.9674293999997</v>
          </cell>
          <cell r="Q475">
            <v>4736.2159985999997</v>
          </cell>
        </row>
        <row r="476">
          <cell r="C476" t="str">
            <v>Power County South Wind QF p575614</v>
          </cell>
          <cell r="E476">
            <v>57129.575005599989</v>
          </cell>
          <cell r="F476">
            <v>4166.4177386000001</v>
          </cell>
          <cell r="G476">
            <v>2938.1419145999998</v>
          </cell>
          <cell r="H476">
            <v>2882.4263759999999</v>
          </cell>
          <cell r="I476">
            <v>3784.8030008000001</v>
          </cell>
          <cell r="J476">
            <v>4463.5195127999996</v>
          </cell>
          <cell r="K476">
            <v>5595.0824388000001</v>
          </cell>
          <cell r="L476">
            <v>6138.9231116000001</v>
          </cell>
          <cell r="M476">
            <v>6030.4484504000002</v>
          </cell>
          <cell r="N476">
            <v>5249.6650224000005</v>
          </cell>
          <cell r="O476">
            <v>6267.4989999999998</v>
          </cell>
          <cell r="P476">
            <v>5117.0204519999998</v>
          </cell>
          <cell r="Q476">
            <v>4495.6279875999999</v>
          </cell>
        </row>
        <row r="477">
          <cell r="C477" t="str">
            <v>Roseburg Dillard QF</v>
          </cell>
          <cell r="E477">
            <v>34999.9998768</v>
          </cell>
          <cell r="F477">
            <v>0</v>
          </cell>
          <cell r="G477">
            <v>4999.9999200000002</v>
          </cell>
          <cell r="H477">
            <v>4999.9999200000002</v>
          </cell>
          <cell r="I477">
            <v>5000.0001840000004</v>
          </cell>
          <cell r="J477">
            <v>999.99998400000004</v>
          </cell>
          <cell r="K477">
            <v>1999.9999439999999</v>
          </cell>
          <cell r="L477">
            <v>4999.9999200000002</v>
          </cell>
          <cell r="M477">
            <v>4999.9999200000002</v>
          </cell>
          <cell r="N477">
            <v>5000.0001407999998</v>
          </cell>
          <cell r="O477">
            <v>1499.9999760000001</v>
          </cell>
          <cell r="P477">
            <v>499.99996800000002</v>
          </cell>
          <cell r="Q477">
            <v>0</v>
          </cell>
        </row>
        <row r="478">
          <cell r="C478" t="str">
            <v>SF Phosphates</v>
          </cell>
          <cell r="E478">
            <v>77788.881779999982</v>
          </cell>
          <cell r="F478">
            <v>6711.8184000000001</v>
          </cell>
          <cell r="G478">
            <v>7713.3091439999998</v>
          </cell>
          <cell r="H478">
            <v>7535.1948000000002</v>
          </cell>
          <cell r="I478">
            <v>7439.5944</v>
          </cell>
          <cell r="J478">
            <v>7867.6735200000003</v>
          </cell>
          <cell r="K478">
            <v>5751.3458879999998</v>
          </cell>
          <cell r="L478">
            <v>5607.6098400000001</v>
          </cell>
          <cell r="M478">
            <v>5385.9570623999998</v>
          </cell>
          <cell r="N478">
            <v>4909.4232095999996</v>
          </cell>
          <cell r="O478">
            <v>6420.0065039999999</v>
          </cell>
          <cell r="P478">
            <v>6864.0767999999998</v>
          </cell>
          <cell r="Q478">
            <v>5582.8722120000002</v>
          </cell>
        </row>
        <row r="479">
          <cell r="C479" t="str">
            <v>Spanish Fork Wind 2 p311681 QF</v>
          </cell>
          <cell r="E479">
            <v>51422.272402640003</v>
          </cell>
          <cell r="F479">
            <v>4711.3573399999996</v>
          </cell>
          <cell r="G479">
            <v>4740.9886844000002</v>
          </cell>
          <cell r="H479">
            <v>5470.0798584000004</v>
          </cell>
          <cell r="I479">
            <v>5037.6384120000002</v>
          </cell>
          <cell r="J479">
            <v>4439.9723284000002</v>
          </cell>
          <cell r="K479">
            <v>4820.2333719999997</v>
          </cell>
          <cell r="L479">
            <v>4973.2312196000003</v>
          </cell>
          <cell r="M479">
            <v>3192.0326885999998</v>
          </cell>
          <cell r="N479">
            <v>3603.4636866800001</v>
          </cell>
          <cell r="O479">
            <v>3338.5579014</v>
          </cell>
          <cell r="P479">
            <v>3443.7100306000002</v>
          </cell>
          <cell r="Q479">
            <v>3651.0068805599999</v>
          </cell>
        </row>
        <row r="480">
          <cell r="C480" t="str">
            <v>Sunnyside p83997/p59965 QF</v>
          </cell>
          <cell r="E480">
            <v>405399.1211039999</v>
          </cell>
          <cell r="F480">
            <v>36919.800000000003</v>
          </cell>
          <cell r="G480">
            <v>37349.990400000002</v>
          </cell>
          <cell r="H480">
            <v>38075.539199999999</v>
          </cell>
          <cell r="I480">
            <v>35977.248</v>
          </cell>
          <cell r="J480">
            <v>28110.180671999999</v>
          </cell>
          <cell r="K480">
            <v>36645.045623999998</v>
          </cell>
          <cell r="L480">
            <v>38162.291831999995</v>
          </cell>
          <cell r="M480">
            <v>37085.797487999997</v>
          </cell>
          <cell r="N480">
            <v>34600.944000000003</v>
          </cell>
          <cell r="O480">
            <v>36391.794288000005</v>
          </cell>
          <cell r="P480">
            <v>16727.308799999999</v>
          </cell>
          <cell r="Q480">
            <v>29353.180799999998</v>
          </cell>
        </row>
        <row r="481">
          <cell r="C481" t="str">
            <v>Tesoro QF</v>
          </cell>
          <cell r="E481">
            <v>47303.999999999993</v>
          </cell>
          <cell r="F481">
            <v>3888</v>
          </cell>
          <cell r="G481">
            <v>4017.6</v>
          </cell>
          <cell r="H481">
            <v>4017.6</v>
          </cell>
          <cell r="I481">
            <v>3888</v>
          </cell>
          <cell r="J481">
            <v>4017.6</v>
          </cell>
          <cell r="K481">
            <v>3888</v>
          </cell>
          <cell r="L481">
            <v>4017.6</v>
          </cell>
          <cell r="M481">
            <v>4017.6</v>
          </cell>
          <cell r="N481">
            <v>3628.8</v>
          </cell>
          <cell r="O481">
            <v>4017.6</v>
          </cell>
          <cell r="P481">
            <v>3888</v>
          </cell>
          <cell r="Q481">
            <v>4017.6</v>
          </cell>
        </row>
        <row r="482">
          <cell r="C482" t="str">
            <v>Threemile Canyon Wind QF p500139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C483" t="str">
            <v>US Magnesium QF</v>
          </cell>
          <cell r="E483">
            <v>79322.400800000003</v>
          </cell>
          <cell r="F483">
            <v>0</v>
          </cell>
          <cell r="G483">
            <v>7054.56</v>
          </cell>
          <cell r="H483">
            <v>7419.8591999999999</v>
          </cell>
          <cell r="I483">
            <v>7603.2003839999998</v>
          </cell>
          <cell r="J483">
            <v>10528.704</v>
          </cell>
          <cell r="K483">
            <v>8802.7199999999993</v>
          </cell>
          <cell r="L483">
            <v>10097.280000000001</v>
          </cell>
          <cell r="M483">
            <v>9993.4848000000002</v>
          </cell>
          <cell r="N483">
            <v>9061.6319999999996</v>
          </cell>
          <cell r="O483">
            <v>8760.9604159999999</v>
          </cell>
          <cell r="P483">
            <v>0</v>
          </cell>
          <cell r="Q483">
            <v>0</v>
          </cell>
        </row>
        <row r="484">
          <cell r="C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6">
          <cell r="E486">
            <v>2431825.9782724325</v>
          </cell>
          <cell r="F486">
            <v>169450.33580260002</v>
          </cell>
          <cell r="G486">
            <v>169813.16334096002</v>
          </cell>
          <cell r="H486">
            <v>168182.62821326402</v>
          </cell>
          <cell r="I486">
            <v>163266.60883920002</v>
          </cell>
          <cell r="J486">
            <v>166731.35099934399</v>
          </cell>
          <cell r="K486">
            <v>198407.38809860003</v>
          </cell>
          <cell r="L486">
            <v>211108.61157171999</v>
          </cell>
          <cell r="M486">
            <v>267433.02542249602</v>
          </cell>
          <cell r="N486">
            <v>231466.511695808</v>
          </cell>
          <cell r="O486">
            <v>255733.37034585598</v>
          </cell>
          <cell r="P486">
            <v>211135.23265107998</v>
          </cell>
          <cell r="Q486">
            <v>219097.75129150398</v>
          </cell>
        </row>
        <row r="489">
          <cell r="C489" t="str">
            <v>Canadian Entitlement p60828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C490" t="str">
            <v>Chelan - Rocky Reach p60827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C491" t="str">
            <v>Douglas - Wells p60828</v>
          </cell>
          <cell r="E491">
            <v>251137.27371299997</v>
          </cell>
          <cell r="F491">
            <v>26866.429942999999</v>
          </cell>
          <cell r="G491">
            <v>26147.943126999999</v>
          </cell>
          <cell r="H491">
            <v>19379.879809999999</v>
          </cell>
          <cell r="I491">
            <v>13253.289371000001</v>
          </cell>
          <cell r="J491">
            <v>15571.427806</v>
          </cell>
          <cell r="K491">
            <v>17316.119696000002</v>
          </cell>
          <cell r="L491">
            <v>19756.067042999999</v>
          </cell>
          <cell r="M491">
            <v>25753.44095</v>
          </cell>
          <cell r="N491">
            <v>18800.303983000002</v>
          </cell>
          <cell r="O491">
            <v>18079.045588000001</v>
          </cell>
          <cell r="P491">
            <v>22370.261032999999</v>
          </cell>
          <cell r="Q491">
            <v>27843.065363000002</v>
          </cell>
        </row>
        <row r="492">
          <cell r="C492" t="str">
            <v>Grant Displacement p270294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</row>
        <row r="493">
          <cell r="C493" t="str">
            <v>Grant Reasonable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</row>
        <row r="494">
          <cell r="C494" t="str">
            <v>Grant Meaningful Priority p390668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</row>
        <row r="495">
          <cell r="C495" t="str">
            <v>Grant Surplus p258951</v>
          </cell>
          <cell r="E495">
            <v>107072.09819530002</v>
          </cell>
          <cell r="F495">
            <v>11250.8026433</v>
          </cell>
          <cell r="G495">
            <v>11308.210232900001</v>
          </cell>
          <cell r="H495">
            <v>9153.7345590000004</v>
          </cell>
          <cell r="I495">
            <v>7248.5627961999999</v>
          </cell>
          <cell r="J495">
            <v>8478.6634940000004</v>
          </cell>
          <cell r="K495">
            <v>9461.0410933999992</v>
          </cell>
          <cell r="L495">
            <v>10639.7694481</v>
          </cell>
          <cell r="M495">
            <v>9859.3711455000011</v>
          </cell>
          <cell r="N495">
            <v>7278.4943733</v>
          </cell>
          <cell r="O495">
            <v>7090.2076550000002</v>
          </cell>
          <cell r="P495">
            <v>7886.2933708999999</v>
          </cell>
          <cell r="Q495">
            <v>7416.9473836999996</v>
          </cell>
        </row>
        <row r="496">
          <cell r="C496" t="str">
            <v>Grant Power Auction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</row>
        <row r="497">
          <cell r="C497" t="str">
            <v>Grant - Priest Rapids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</row>
        <row r="498">
          <cell r="C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</row>
        <row r="500">
          <cell r="E500">
            <v>358209.37190829997</v>
          </cell>
          <cell r="F500">
            <v>38117.232586300001</v>
          </cell>
          <cell r="G500">
            <v>37456.153359899996</v>
          </cell>
          <cell r="H500">
            <v>28533.614368999999</v>
          </cell>
          <cell r="I500">
            <v>20501.852167199999</v>
          </cell>
          <cell r="J500">
            <v>24050.0913</v>
          </cell>
          <cell r="K500">
            <v>26777.160789400001</v>
          </cell>
          <cell r="L500">
            <v>30395.836491099999</v>
          </cell>
          <cell r="M500">
            <v>35612.812095500005</v>
          </cell>
          <cell r="N500">
            <v>26078.798356300002</v>
          </cell>
          <cell r="O500">
            <v>25169.253242999999</v>
          </cell>
          <cell r="P500">
            <v>30256.554403899998</v>
          </cell>
          <cell r="Q500">
            <v>35260.012746699998</v>
          </cell>
        </row>
        <row r="502">
          <cell r="E502">
            <v>7382453.8482403634</v>
          </cell>
          <cell r="F502">
            <v>449925.33126050001</v>
          </cell>
          <cell r="G502">
            <v>629364.10580502008</v>
          </cell>
          <cell r="H502">
            <v>636241.84631452395</v>
          </cell>
          <cell r="I502">
            <v>563136.63111859991</v>
          </cell>
          <cell r="J502">
            <v>607046.85736356408</v>
          </cell>
          <cell r="K502">
            <v>637043.75605839991</v>
          </cell>
          <cell r="L502">
            <v>684868.13666403608</v>
          </cell>
          <cell r="M502">
            <v>752914.63859910006</v>
          </cell>
          <cell r="N502">
            <v>634062.85678478808</v>
          </cell>
          <cell r="O502">
            <v>697678.14425860788</v>
          </cell>
          <cell r="P502">
            <v>575237.93459617998</v>
          </cell>
          <cell r="Q502">
            <v>514933.60941704398</v>
          </cell>
        </row>
        <row r="505">
          <cell r="C505" t="str">
            <v>APGI/Colockum s191690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</row>
        <row r="506">
          <cell r="C506" t="str">
            <v>APS Exchange p58118/s58119</v>
          </cell>
          <cell r="E506">
            <v>74.748499999986961</v>
          </cell>
          <cell r="F506">
            <v>-137859.97816</v>
          </cell>
          <cell r="G506">
            <v>-142470.12444000001</v>
          </cell>
          <cell r="H506">
            <v>-142560.14858000001</v>
          </cell>
          <cell r="I506">
            <v>-68810.008400000006</v>
          </cell>
          <cell r="J506">
            <v>78180</v>
          </cell>
          <cell r="K506">
            <v>137820</v>
          </cell>
          <cell r="L506">
            <v>142650</v>
          </cell>
          <cell r="M506">
            <v>142380</v>
          </cell>
          <cell r="N506">
            <v>68775</v>
          </cell>
          <cell r="O506">
            <v>0</v>
          </cell>
          <cell r="P506">
            <v>0</v>
          </cell>
          <cell r="Q506">
            <v>-78029.99192</v>
          </cell>
        </row>
        <row r="507">
          <cell r="C507" t="str">
            <v>Black Hills CTs p64676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C508" t="str">
            <v>BPA Exchange p64706/p64888</v>
          </cell>
          <cell r="E508">
            <v>7.2399999917251989E-3</v>
          </cell>
          <cell r="F508">
            <v>132203.39111999999</v>
          </cell>
          <cell r="G508">
            <v>117796.60884</v>
          </cell>
          <cell r="H508">
            <v>0</v>
          </cell>
          <cell r="I508">
            <v>-66666.664799999999</v>
          </cell>
          <cell r="J508">
            <v>-66666.663119999997</v>
          </cell>
          <cell r="K508">
            <v>-66666.664799999999</v>
          </cell>
          <cell r="L508">
            <v>0</v>
          </cell>
          <cell r="M508">
            <v>0</v>
          </cell>
          <cell r="N508">
            <v>0</v>
          </cell>
          <cell r="O508">
            <v>-50000</v>
          </cell>
          <cell r="P508">
            <v>0</v>
          </cell>
          <cell r="Q508">
            <v>0</v>
          </cell>
        </row>
        <row r="509">
          <cell r="C509" t="str">
            <v xml:space="preserve">BPA FC II Wind p63507 </v>
          </cell>
          <cell r="E509">
            <v>238.86997100000002</v>
          </cell>
          <cell r="F509">
            <v>-64.07298486000002</v>
          </cell>
          <cell r="G509">
            <v>10.299943100000007</v>
          </cell>
          <cell r="H509">
            <v>22.04496838</v>
          </cell>
          <cell r="I509">
            <v>117.37988390000001</v>
          </cell>
          <cell r="J509">
            <v>22.579841400000021</v>
          </cell>
          <cell r="K509">
            <v>158.05994340000001</v>
          </cell>
          <cell r="L509">
            <v>31.944182020000085</v>
          </cell>
          <cell r="M509">
            <v>36.406180759999984</v>
          </cell>
          <cell r="N509">
            <v>-34.037481460000095</v>
          </cell>
          <cell r="O509">
            <v>15.196578939999995</v>
          </cell>
          <cell r="P509">
            <v>-95.20274907999999</v>
          </cell>
          <cell r="Q509">
            <v>18.271664499999986</v>
          </cell>
        </row>
        <row r="510">
          <cell r="C510" t="str">
            <v xml:space="preserve">BPA FC IV Wind p79207 </v>
          </cell>
          <cell r="E510">
            <v>2229.4502872000012</v>
          </cell>
          <cell r="F510">
            <v>-598.01465599999983</v>
          </cell>
          <cell r="G510">
            <v>96.132718600000317</v>
          </cell>
          <cell r="H510">
            <v>205.75301400000035</v>
          </cell>
          <cell r="I510">
            <v>1095.5452756</v>
          </cell>
          <cell r="J510">
            <v>210.7450144000004</v>
          </cell>
          <cell r="K510">
            <v>1475.2258860000002</v>
          </cell>
          <cell r="L510">
            <v>298.14539559999957</v>
          </cell>
          <cell r="M510">
            <v>339.79062000000067</v>
          </cell>
          <cell r="N510">
            <v>-317.6832430000004</v>
          </cell>
          <cell r="O510">
            <v>141.83433640000021</v>
          </cell>
          <cell r="P510">
            <v>-888.55944000000045</v>
          </cell>
          <cell r="Q510">
            <v>170.5353656000002</v>
          </cell>
        </row>
        <row r="511">
          <cell r="C511" t="str">
            <v>BPA Peaking p59820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</row>
        <row r="512">
          <cell r="C512" t="str">
            <v>BPA So. Idaho p64885/p83975/p64705</v>
          </cell>
          <cell r="E512">
            <v>30447.18496436104</v>
          </cell>
          <cell r="F512">
            <v>1191.3462557210007</v>
          </cell>
          <cell r="G512">
            <v>1223.7819018499983</v>
          </cell>
          <cell r="H512">
            <v>1650.0246976899991</v>
          </cell>
          <cell r="I512">
            <v>1449.6839710000058</v>
          </cell>
          <cell r="J512">
            <v>2429.5365650000022</v>
          </cell>
          <cell r="K512">
            <v>2922.0606899999971</v>
          </cell>
          <cell r="L512">
            <v>4456.8970000000263</v>
          </cell>
          <cell r="M512">
            <v>4262.073550000001</v>
          </cell>
          <cell r="N512">
            <v>3854.5202500000014</v>
          </cell>
          <cell r="O512">
            <v>3528.6899200000043</v>
          </cell>
          <cell r="P512">
            <v>2190.637121000007</v>
          </cell>
          <cell r="Q512">
            <v>1287.9330420999977</v>
          </cell>
        </row>
        <row r="513">
          <cell r="C513" t="str">
            <v>Cargill p483225/s6 p485390/s89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C514" t="str">
            <v>Cowlitz Swift p65787</v>
          </cell>
          <cell r="E514">
            <v>-26893.43782657</v>
          </cell>
          <cell r="F514">
            <v>-1566.1836192999999</v>
          </cell>
          <cell r="G514">
            <v>-3048.5616322999995</v>
          </cell>
          <cell r="H514">
            <v>-973.94861089999995</v>
          </cell>
          <cell r="I514">
            <v>-236.50544699999955</v>
          </cell>
          <cell r="J514">
            <v>-97.436250199999904</v>
          </cell>
          <cell r="K514">
            <v>-3251.8908397000014</v>
          </cell>
          <cell r="L514">
            <v>-7322.0103449999988</v>
          </cell>
          <cell r="M514">
            <v>2021.8023020000001</v>
          </cell>
          <cell r="N514">
            <v>-2415.9001126000003</v>
          </cell>
          <cell r="O514">
            <v>-1364.6049926000014</v>
          </cell>
          <cell r="P514">
            <v>-6494.3905019699996</v>
          </cell>
          <cell r="Q514">
            <v>-2143.807777</v>
          </cell>
        </row>
        <row r="515">
          <cell r="C515" t="str">
            <v>EWEB FC I p63508/p63510</v>
          </cell>
          <cell r="E515">
            <v>1216.9093042400002</v>
          </cell>
          <cell r="F515">
            <v>-18.809676879999927</v>
          </cell>
          <cell r="G515">
            <v>-52.672262360000047</v>
          </cell>
          <cell r="H515">
            <v>65.298217359999967</v>
          </cell>
          <cell r="I515">
            <v>188.78715479999994</v>
          </cell>
          <cell r="J515">
            <v>256.61241728000016</v>
          </cell>
          <cell r="K515">
            <v>280.17149946000018</v>
          </cell>
          <cell r="L515">
            <v>216.85125749999997</v>
          </cell>
          <cell r="M515">
            <v>157.95055319999994</v>
          </cell>
          <cell r="N515">
            <v>52.14187470000013</v>
          </cell>
          <cell r="O515">
            <v>32.808703019999939</v>
          </cell>
          <cell r="P515">
            <v>-38.22705016000009</v>
          </cell>
          <cell r="Q515">
            <v>75.99661631999993</v>
          </cell>
        </row>
        <row r="516">
          <cell r="C516" t="str">
            <v>PSCo Exchange p340325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C517" t="str">
            <v>PSCO FC III p63362/s63361</v>
          </cell>
          <cell r="E517">
            <v>-1.3315999985934468E-3</v>
          </cell>
          <cell r="F517">
            <v>-1335.2317252000003</v>
          </cell>
          <cell r="G517">
            <v>-2581.2678876</v>
          </cell>
          <cell r="H517">
            <v>-1073.9526488000001</v>
          </cell>
          <cell r="I517">
            <v>1550.3967944000005</v>
          </cell>
          <cell r="J517">
            <v>3553.1192195999997</v>
          </cell>
          <cell r="K517">
            <v>3856.5638520000011</v>
          </cell>
          <cell r="L517">
            <v>2856.6020120000003</v>
          </cell>
          <cell r="M517">
            <v>1240.5953340000015</v>
          </cell>
          <cell r="N517">
            <v>-1769.0058120000003</v>
          </cell>
          <cell r="O517">
            <v>-2147.3508280000005</v>
          </cell>
          <cell r="P517">
            <v>-2228.0097966000003</v>
          </cell>
          <cell r="Q517">
            <v>-1922.4598454000006</v>
          </cell>
        </row>
        <row r="518">
          <cell r="C518" t="str">
            <v>Redding Exchange p66276</v>
          </cell>
          <cell r="E518">
            <v>-187</v>
          </cell>
          <cell r="F518">
            <v>-7041</v>
          </cell>
          <cell r="G518">
            <v>-8622</v>
          </cell>
          <cell r="H518">
            <v>-14252</v>
          </cell>
          <cell r="I518">
            <v>-15909</v>
          </cell>
          <cell r="J518">
            <v>-13889</v>
          </cell>
          <cell r="K518">
            <v>9755</v>
          </cell>
          <cell r="L518">
            <v>10524</v>
          </cell>
          <cell r="M518">
            <v>11602</v>
          </cell>
          <cell r="N518">
            <v>10492</v>
          </cell>
          <cell r="O518">
            <v>11547</v>
          </cell>
          <cell r="P518">
            <v>10968</v>
          </cell>
          <cell r="Q518">
            <v>-5362</v>
          </cell>
        </row>
        <row r="519">
          <cell r="C519" t="str">
            <v>SCL State Line p105228</v>
          </cell>
          <cell r="E519">
            <v>16880.448228000012</v>
          </cell>
          <cell r="F519">
            <v>5317.2919600000023</v>
          </cell>
          <cell r="G519">
            <v>-1876.9482460000017</v>
          </cell>
          <cell r="H519">
            <v>-5992.2453999999998</v>
          </cell>
          <cell r="I519">
            <v>-2899.834327999999</v>
          </cell>
          <cell r="J519">
            <v>1602.2429220000013</v>
          </cell>
          <cell r="K519">
            <v>8101.5040000000026</v>
          </cell>
          <cell r="L519">
            <v>559.50425600000199</v>
          </cell>
          <cell r="M519">
            <v>2176.0471880000023</v>
          </cell>
          <cell r="N519">
            <v>-4111.5560800000003</v>
          </cell>
          <cell r="O519">
            <v>12520.742904000004</v>
          </cell>
          <cell r="P519">
            <v>10533.605320000002</v>
          </cell>
          <cell r="Q519">
            <v>-9049.9062680000025</v>
          </cell>
        </row>
        <row r="520">
          <cell r="C520" t="str">
            <v>Shell p489963/s489962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C521" t="str">
            <v>TransAlta p371343/s371344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</row>
        <row r="523">
          <cell r="C523" t="str">
            <v>Tri-State Exchange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</row>
        <row r="525">
          <cell r="E525">
            <v>24007.179336630972</v>
          </cell>
          <cell r="F525">
            <v>-9771.2614865190098</v>
          </cell>
          <cell r="G525">
            <v>-39524.751064710013</v>
          </cell>
          <cell r="H525">
            <v>-162909.17434227001</v>
          </cell>
          <cell r="I525">
            <v>-150120.21989530002</v>
          </cell>
          <cell r="J525">
            <v>5601.7366094800091</v>
          </cell>
          <cell r="K525">
            <v>94450.03023116001</v>
          </cell>
          <cell r="L525">
            <v>154271.93375812005</v>
          </cell>
          <cell r="M525">
            <v>164216.66572796003</v>
          </cell>
          <cell r="N525">
            <v>74525.479395639995</v>
          </cell>
          <cell r="O525">
            <v>-25725.683378239992</v>
          </cell>
          <cell r="P525">
            <v>13947.852903190011</v>
          </cell>
          <cell r="Q525">
            <v>-94955.429121880021</v>
          </cell>
        </row>
        <row r="528">
          <cell r="C528" t="str">
            <v>COB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C529" t="str">
            <v>Colorado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C530" t="str">
            <v>Four Corners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C531" t="str">
            <v>Idaho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C532" t="str">
            <v>Mead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C533" t="str">
            <v>Mid Columbia</v>
          </cell>
          <cell r="E533">
            <v>1920400</v>
          </cell>
          <cell r="F533">
            <v>318800</v>
          </cell>
          <cell r="G533">
            <v>86000</v>
          </cell>
          <cell r="H533">
            <v>164400</v>
          </cell>
          <cell r="I533">
            <v>213600</v>
          </cell>
          <cell r="J533">
            <v>384600</v>
          </cell>
          <cell r="K533">
            <v>270000</v>
          </cell>
          <cell r="L533">
            <v>273000</v>
          </cell>
          <cell r="M533">
            <v>32800</v>
          </cell>
          <cell r="N533">
            <v>28800</v>
          </cell>
          <cell r="O533">
            <v>32800</v>
          </cell>
          <cell r="P533">
            <v>56000</v>
          </cell>
          <cell r="Q533">
            <v>59600</v>
          </cell>
        </row>
        <row r="534">
          <cell r="C534" t="str">
            <v>Mona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C535" t="str">
            <v>NOB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C536" t="str">
            <v>Palo Verde</v>
          </cell>
          <cell r="E536">
            <v>181600</v>
          </cell>
          <cell r="F536">
            <v>71200</v>
          </cell>
          <cell r="G536">
            <v>18600</v>
          </cell>
          <cell r="H536">
            <v>18600</v>
          </cell>
          <cell r="I536">
            <v>18000</v>
          </cell>
          <cell r="J536">
            <v>18600</v>
          </cell>
          <cell r="K536">
            <v>18000</v>
          </cell>
          <cell r="L536">
            <v>18600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C537" t="str">
            <v>SP15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C538" t="str">
            <v>Utah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C539" t="str">
            <v>Washington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C540" t="str">
            <v>West Main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C541" t="str">
            <v>Wyoming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4">
          <cell r="C544" t="str">
            <v>STF Index Trades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6">
          <cell r="E546">
            <v>2102000</v>
          </cell>
          <cell r="F546">
            <v>390000</v>
          </cell>
          <cell r="G546">
            <v>104600</v>
          </cell>
          <cell r="H546">
            <v>183000</v>
          </cell>
          <cell r="I546">
            <v>231600</v>
          </cell>
          <cell r="J546">
            <v>403200</v>
          </cell>
          <cell r="K546">
            <v>288000</v>
          </cell>
          <cell r="L546">
            <v>291600</v>
          </cell>
          <cell r="M546">
            <v>32800</v>
          </cell>
          <cell r="N546">
            <v>28800</v>
          </cell>
          <cell r="O546">
            <v>32800</v>
          </cell>
          <cell r="P546">
            <v>56000</v>
          </cell>
          <cell r="Q546">
            <v>59600</v>
          </cell>
        </row>
        <row r="549">
          <cell r="C549" t="str">
            <v>COB</v>
          </cell>
          <cell r="E549">
            <v>688818.27405999997</v>
          </cell>
          <cell r="F549">
            <v>280863.74</v>
          </cell>
          <cell r="G549">
            <v>40134.671000000002</v>
          </cell>
          <cell r="H549">
            <v>14110.4195</v>
          </cell>
          <cell r="I549">
            <v>10588.32</v>
          </cell>
          <cell r="J549">
            <v>35699.040000000001</v>
          </cell>
          <cell r="K549">
            <v>37926.400000000001</v>
          </cell>
          <cell r="L549">
            <v>13934.8</v>
          </cell>
          <cell r="M549">
            <v>11436.24</v>
          </cell>
          <cell r="N549">
            <v>23581.439999999999</v>
          </cell>
          <cell r="O549">
            <v>10762.673559999999</v>
          </cell>
          <cell r="P549">
            <v>21882.240000000002</v>
          </cell>
          <cell r="Q549">
            <v>187898.28999999998</v>
          </cell>
        </row>
        <row r="550">
          <cell r="C550" t="str">
            <v>Four Corners</v>
          </cell>
          <cell r="E550">
            <v>357649.64970000001</v>
          </cell>
          <cell r="F550">
            <v>26018.979700000004</v>
          </cell>
          <cell r="G550">
            <v>41682.586599999995</v>
          </cell>
          <cell r="H550">
            <v>22335.360000000001</v>
          </cell>
          <cell r="I550">
            <v>8718.9871000000003</v>
          </cell>
          <cell r="J550">
            <v>4541.7726999999995</v>
          </cell>
          <cell r="K550">
            <v>29333.18</v>
          </cell>
          <cell r="L550">
            <v>36732.114999999998</v>
          </cell>
          <cell r="M550">
            <v>27044.203000000001</v>
          </cell>
          <cell r="N550">
            <v>28117.984299999996</v>
          </cell>
          <cell r="O550">
            <v>48281.740000000005</v>
          </cell>
          <cell r="P550">
            <v>59811.770000000004</v>
          </cell>
          <cell r="Q550">
            <v>25030.971300000001</v>
          </cell>
        </row>
        <row r="551">
          <cell r="C551" t="str">
            <v>Mead</v>
          </cell>
          <cell r="E551">
            <v>41902.823670000005</v>
          </cell>
          <cell r="F551">
            <v>1078.8</v>
          </cell>
          <cell r="G551">
            <v>932.87865999999997</v>
          </cell>
          <cell r="H551">
            <v>927.60440000000006</v>
          </cell>
          <cell r="I551">
            <v>740.02673000000004</v>
          </cell>
          <cell r="J551">
            <v>7612.9520000000002</v>
          </cell>
          <cell r="K551">
            <v>1286.4235000000001</v>
          </cell>
          <cell r="L551">
            <v>24964.518</v>
          </cell>
          <cell r="M551">
            <v>909.73395000000005</v>
          </cell>
          <cell r="N551">
            <v>374.15746999999999</v>
          </cell>
          <cell r="O551">
            <v>2064.3235</v>
          </cell>
          <cell r="P551">
            <v>0</v>
          </cell>
          <cell r="Q551">
            <v>1011.4054599999999</v>
          </cell>
        </row>
        <row r="552">
          <cell r="C552" t="str">
            <v>Mid Columbia</v>
          </cell>
          <cell r="E552">
            <v>2164448.9257999999</v>
          </cell>
          <cell r="F552">
            <v>290211.56</v>
          </cell>
          <cell r="G552">
            <v>422914.2</v>
          </cell>
          <cell r="H552">
            <v>295221</v>
          </cell>
          <cell r="I552">
            <v>84322.554999999993</v>
          </cell>
          <cell r="J552">
            <v>22014.787</v>
          </cell>
          <cell r="K552">
            <v>820.66949999999997</v>
          </cell>
          <cell r="L552">
            <v>1731.9503</v>
          </cell>
          <cell r="M552">
            <v>39355.324000000001</v>
          </cell>
          <cell r="N552">
            <v>92364.05</v>
          </cell>
          <cell r="O552">
            <v>222129.7</v>
          </cell>
          <cell r="P552">
            <v>136055.23000000001</v>
          </cell>
          <cell r="Q552">
            <v>557307.9</v>
          </cell>
        </row>
        <row r="553">
          <cell r="C553" t="str">
            <v>Mona</v>
          </cell>
          <cell r="E553">
            <v>793046.16759370011</v>
          </cell>
          <cell r="F553">
            <v>108759.33</v>
          </cell>
          <cell r="G553">
            <v>28195.724999999999</v>
          </cell>
          <cell r="H553">
            <v>9568.9435936999998</v>
          </cell>
          <cell r="I553">
            <v>25359.927</v>
          </cell>
          <cell r="J553">
            <v>47081.377</v>
          </cell>
          <cell r="K553">
            <v>66224.346000000005</v>
          </cell>
          <cell r="L553">
            <v>113106.094</v>
          </cell>
          <cell r="M553">
            <v>54784.665000000001</v>
          </cell>
          <cell r="N553">
            <v>75649.8</v>
          </cell>
          <cell r="O553">
            <v>29717.79</v>
          </cell>
          <cell r="P553">
            <v>102532.67000000001</v>
          </cell>
          <cell r="Q553">
            <v>132065.5</v>
          </cell>
        </row>
        <row r="554">
          <cell r="C554" t="str">
            <v>NOB</v>
          </cell>
          <cell r="E554">
            <v>62344.958959999996</v>
          </cell>
          <cell r="F554">
            <v>7502.4916999999996</v>
          </cell>
          <cell r="G554">
            <v>0</v>
          </cell>
          <cell r="H554">
            <v>29911.809000000001</v>
          </cell>
          <cell r="I554">
            <v>4058.8796000000002</v>
          </cell>
          <cell r="J554">
            <v>180.45033000000001</v>
          </cell>
          <cell r="K554">
            <v>1444.7902999999999</v>
          </cell>
          <cell r="L554">
            <v>5780.2704999999996</v>
          </cell>
          <cell r="M554">
            <v>233.36053000000001</v>
          </cell>
          <cell r="N554">
            <v>0</v>
          </cell>
          <cell r="O554">
            <v>0</v>
          </cell>
          <cell r="P554">
            <v>0</v>
          </cell>
          <cell r="Q554">
            <v>13232.906999999999</v>
          </cell>
        </row>
        <row r="555">
          <cell r="C555" t="str">
            <v>Palo Verde</v>
          </cell>
          <cell r="E555">
            <v>550643.75662999996</v>
          </cell>
          <cell r="F555">
            <v>1822.1052</v>
          </cell>
          <cell r="G555">
            <v>2421.5034000000001</v>
          </cell>
          <cell r="H555">
            <v>23196.437999999998</v>
          </cell>
          <cell r="I555">
            <v>29025.49</v>
          </cell>
          <cell r="J555">
            <v>221176.14</v>
          </cell>
          <cell r="K555">
            <v>128853.28</v>
          </cell>
          <cell r="L555">
            <v>143713.60000000001</v>
          </cell>
          <cell r="M555">
            <v>163.20000999999999</v>
          </cell>
          <cell r="N555">
            <v>95.2</v>
          </cell>
          <cell r="O555">
            <v>176.80001999999999</v>
          </cell>
          <cell r="P555">
            <v>0</v>
          </cell>
          <cell r="Q555">
            <v>0</v>
          </cell>
        </row>
        <row r="556">
          <cell r="C556" t="str">
            <v>SP15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C557" t="str">
            <v>Emergency Purchases</v>
          </cell>
          <cell r="E557">
            <v>3564.1760999999997</v>
          </cell>
          <cell r="F557">
            <v>75.028899999999993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3489.1471999999999</v>
          </cell>
        </row>
        <row r="559">
          <cell r="E559">
            <v>4662418.7325137006</v>
          </cell>
          <cell r="F559">
            <v>716332.0355</v>
          </cell>
          <cell r="G559">
            <v>536281.56466000003</v>
          </cell>
          <cell r="H559">
            <v>395271.57449370006</v>
          </cell>
          <cell r="I559">
            <v>162814.18542999998</v>
          </cell>
          <cell r="J559">
            <v>338306.51903000002</v>
          </cell>
          <cell r="K559">
            <v>265889.08929999999</v>
          </cell>
          <cell r="L559">
            <v>339963.34779999999</v>
          </cell>
          <cell r="M559">
            <v>133926.72649</v>
          </cell>
          <cell r="N559">
            <v>220182.63177000004</v>
          </cell>
          <cell r="O559">
            <v>313133.02708000003</v>
          </cell>
          <cell r="P559">
            <v>320281.91000000003</v>
          </cell>
          <cell r="Q559">
            <v>920036.12096000009</v>
          </cell>
        </row>
        <row r="561">
          <cell r="E561">
            <v>14170879.760090698</v>
          </cell>
          <cell r="F561">
            <v>1546486.1052739811</v>
          </cell>
          <cell r="G561">
            <v>1230720.9194003101</v>
          </cell>
          <cell r="H561">
            <v>1051604.246465954</v>
          </cell>
          <cell r="I561">
            <v>807430.59665329987</v>
          </cell>
          <cell r="J561">
            <v>1354155.1130030442</v>
          </cell>
          <cell r="K561">
            <v>1285382.8755895598</v>
          </cell>
          <cell r="L561">
            <v>1470703.4182221564</v>
          </cell>
          <cell r="M561">
            <v>1083858.03081706</v>
          </cell>
          <cell r="N561">
            <v>957570.96795042814</v>
          </cell>
          <cell r="O561">
            <v>1017885.4879603679</v>
          </cell>
          <cell r="P561">
            <v>965467.69749937009</v>
          </cell>
          <cell r="Q561">
            <v>1399614.301255164</v>
          </cell>
        </row>
        <row r="564">
          <cell r="C564" t="str">
            <v>Carbon</v>
          </cell>
          <cell r="E564">
            <v>1036672.473662</v>
          </cell>
          <cell r="F564">
            <v>77375.610642</v>
          </cell>
          <cell r="G564">
            <v>88991.653405999998</v>
          </cell>
          <cell r="H564">
            <v>94942.729863999994</v>
          </cell>
          <cell r="I564">
            <v>85760.470199000003</v>
          </cell>
          <cell r="J564">
            <v>89669.056307000006</v>
          </cell>
          <cell r="K564">
            <v>86741.710147999998</v>
          </cell>
          <cell r="L564">
            <v>95089.321146999995</v>
          </cell>
          <cell r="M564">
            <v>95350.300495000003</v>
          </cell>
          <cell r="N564">
            <v>86180.438651000004</v>
          </cell>
          <cell r="O564">
            <v>104435.317409</v>
          </cell>
          <cell r="P564">
            <v>49813.460606000001</v>
          </cell>
          <cell r="Q564">
            <v>82322.404788</v>
          </cell>
        </row>
        <row r="565">
          <cell r="C565" t="str">
            <v>Cholla</v>
          </cell>
          <cell r="E565">
            <v>2662381.5704600001</v>
          </cell>
          <cell r="F565">
            <v>208517.98026000001</v>
          </cell>
          <cell r="G565">
            <v>235619.95835</v>
          </cell>
          <cell r="H565">
            <v>248152.07071</v>
          </cell>
          <cell r="I565">
            <v>229132.99840000001</v>
          </cell>
          <cell r="J565">
            <v>235722.97904000001</v>
          </cell>
          <cell r="K565">
            <v>227329.3524</v>
          </cell>
          <cell r="L565">
            <v>238029.98298999999</v>
          </cell>
          <cell r="M565">
            <v>247295.92567999999</v>
          </cell>
          <cell r="N565">
            <v>218972.05525999999</v>
          </cell>
          <cell r="O565">
            <v>231087.39859999999</v>
          </cell>
          <cell r="P565">
            <v>120779.53649</v>
          </cell>
          <cell r="Q565">
            <v>221741.33228</v>
          </cell>
        </row>
        <row r="566">
          <cell r="C566" t="str">
            <v>Colstrip</v>
          </cell>
          <cell r="E566">
            <v>1107711.2364069999</v>
          </cell>
          <cell r="F566">
            <v>75371.622487000001</v>
          </cell>
          <cell r="G566">
            <v>99216.773664000008</v>
          </cell>
          <cell r="H566">
            <v>99324.399168000004</v>
          </cell>
          <cell r="I566">
            <v>95877.360959999991</v>
          </cell>
          <cell r="J566">
            <v>99324.399168000004</v>
          </cell>
          <cell r="K566">
            <v>96092.611968000012</v>
          </cell>
          <cell r="L566">
            <v>99109.148159999997</v>
          </cell>
          <cell r="M566">
            <v>99324.399168000004</v>
          </cell>
          <cell r="N566">
            <v>89629.037568</v>
          </cell>
          <cell r="O566">
            <v>99109.148159999997</v>
          </cell>
          <cell r="P566">
            <v>72278.938368000003</v>
          </cell>
          <cell r="Q566">
            <v>83053.397567999986</v>
          </cell>
        </row>
        <row r="567">
          <cell r="C567" t="str">
            <v>Craig</v>
          </cell>
          <cell r="E567">
            <v>1333493.1175279997</v>
          </cell>
          <cell r="F567">
            <v>108462.88312799999</v>
          </cell>
          <cell r="G567">
            <v>117666.74484</v>
          </cell>
          <cell r="H567">
            <v>117686.28336</v>
          </cell>
          <cell r="I567">
            <v>113845.8324</v>
          </cell>
          <cell r="J567">
            <v>117686.28336</v>
          </cell>
          <cell r="K567">
            <v>113884.90944</v>
          </cell>
          <cell r="L567">
            <v>117647.20632</v>
          </cell>
          <cell r="M567">
            <v>117686.28336</v>
          </cell>
          <cell r="N567">
            <v>106282.16159999999</v>
          </cell>
          <cell r="O567">
            <v>117647.20632</v>
          </cell>
          <cell r="P567">
            <v>114129.58559999999</v>
          </cell>
          <cell r="Q567">
            <v>70867.737800000003</v>
          </cell>
        </row>
        <row r="568">
          <cell r="C568" t="str">
            <v>Dave Johnston</v>
          </cell>
          <cell r="E568">
            <v>4938339.8984829998</v>
          </cell>
          <cell r="F568">
            <v>455111.36255299998</v>
          </cell>
          <cell r="G568">
            <v>489522.22392999998</v>
          </cell>
          <cell r="H568">
            <v>491399.44027999998</v>
          </cell>
          <cell r="I568">
            <v>463402.99777899997</v>
          </cell>
          <cell r="J568">
            <v>458443.88049100002</v>
          </cell>
          <cell r="K568">
            <v>390640.87925900007</v>
          </cell>
          <cell r="L568">
            <v>346204.93157000002</v>
          </cell>
          <cell r="M568">
            <v>329454.33740099997</v>
          </cell>
          <cell r="N568">
            <v>360010.86610600003</v>
          </cell>
          <cell r="O568">
            <v>383219.57673199999</v>
          </cell>
          <cell r="P568">
            <v>316845.52698200004</v>
          </cell>
          <cell r="Q568">
            <v>454083.87540000002</v>
          </cell>
        </row>
        <row r="569">
          <cell r="C569" t="str">
            <v>Hayden</v>
          </cell>
          <cell r="E569">
            <v>550735.68713650003</v>
          </cell>
          <cell r="F569">
            <v>39612.809341</v>
          </cell>
          <cell r="G569">
            <v>45011.754899000007</v>
          </cell>
          <cell r="H569">
            <v>53169.146785999998</v>
          </cell>
          <cell r="I569">
            <v>48430.677748000002</v>
          </cell>
          <cell r="J569">
            <v>46596.515610000002</v>
          </cell>
          <cell r="K569">
            <v>45760.018102999995</v>
          </cell>
          <cell r="L569">
            <v>51278.046908999997</v>
          </cell>
          <cell r="M569">
            <v>53148.013537499995</v>
          </cell>
          <cell r="N569">
            <v>49695.901298999997</v>
          </cell>
          <cell r="O569">
            <v>44565.151153999999</v>
          </cell>
          <cell r="P569">
            <v>24436.614547999998</v>
          </cell>
          <cell r="Q569">
            <v>49031.037202</v>
          </cell>
        </row>
        <row r="570">
          <cell r="C570" t="str">
            <v>Hunter</v>
          </cell>
          <cell r="E570">
            <v>7848023.1750600003</v>
          </cell>
          <cell r="F570">
            <v>543629.45202500001</v>
          </cell>
          <cell r="G570">
            <v>655760.71464999998</v>
          </cell>
          <cell r="H570">
            <v>731305.15299999993</v>
          </cell>
          <cell r="I570">
            <v>633651.97035600001</v>
          </cell>
          <cell r="J570">
            <v>707409.589515</v>
          </cell>
          <cell r="K570">
            <v>673189.20342499996</v>
          </cell>
          <cell r="L570">
            <v>718203.37507800001</v>
          </cell>
          <cell r="M570">
            <v>710639.64614999993</v>
          </cell>
          <cell r="N570">
            <v>639342.87516500009</v>
          </cell>
          <cell r="O570">
            <v>573288.58101000008</v>
          </cell>
          <cell r="P570">
            <v>652135.28049600008</v>
          </cell>
          <cell r="Q570">
            <v>609467.33419000008</v>
          </cell>
        </row>
        <row r="571">
          <cell r="C571" t="str">
            <v>Huntington</v>
          </cell>
          <cell r="E571">
            <v>6449591.3656399995</v>
          </cell>
          <cell r="F571">
            <v>469563.87505999999</v>
          </cell>
          <cell r="G571">
            <v>546280.84828999999</v>
          </cell>
          <cell r="H571">
            <v>593912.76545000006</v>
          </cell>
          <cell r="I571">
            <v>529105.36147999996</v>
          </cell>
          <cell r="J571">
            <v>403790.27507999999</v>
          </cell>
          <cell r="K571">
            <v>556495.26578000002</v>
          </cell>
          <cell r="L571">
            <v>585543.52059999993</v>
          </cell>
          <cell r="M571">
            <v>580098.81881999993</v>
          </cell>
          <cell r="N571">
            <v>523325.85729999997</v>
          </cell>
          <cell r="O571">
            <v>596697.52129000006</v>
          </cell>
          <cell r="P571">
            <v>548379.17588999995</v>
          </cell>
          <cell r="Q571">
            <v>516398.08059999999</v>
          </cell>
        </row>
        <row r="572">
          <cell r="C572" t="str">
            <v>Jim Bridger</v>
          </cell>
          <cell r="E572">
            <v>10336776.24667</v>
          </cell>
          <cell r="F572">
            <v>690036.4161400001</v>
          </cell>
          <cell r="G572">
            <v>929133.16425999999</v>
          </cell>
          <cell r="H572">
            <v>949910.3064</v>
          </cell>
          <cell r="I572">
            <v>918845.27237000002</v>
          </cell>
          <cell r="J572">
            <v>948460.64434</v>
          </cell>
          <cell r="K572">
            <v>915938.29256999993</v>
          </cell>
          <cell r="L572">
            <v>939729.63454</v>
          </cell>
          <cell r="M572">
            <v>897585.18961999996</v>
          </cell>
          <cell r="N572">
            <v>825623.23546999996</v>
          </cell>
          <cell r="O572">
            <v>894488.53292999999</v>
          </cell>
          <cell r="P572">
            <v>755796.91114999994</v>
          </cell>
          <cell r="Q572">
            <v>671228.64688000001</v>
          </cell>
        </row>
        <row r="573">
          <cell r="C573" t="str">
            <v>Naughton</v>
          </cell>
          <cell r="E573">
            <v>5329199.1475100005</v>
          </cell>
          <cell r="F573">
            <v>441813.37075</v>
          </cell>
          <cell r="G573">
            <v>467285.32079000003</v>
          </cell>
          <cell r="H573">
            <v>467786.0208</v>
          </cell>
          <cell r="I573">
            <v>451840.75870000001</v>
          </cell>
          <cell r="J573">
            <v>466243.55763000005</v>
          </cell>
          <cell r="K573">
            <v>451206.99005999998</v>
          </cell>
          <cell r="L573">
            <v>463467.58199999999</v>
          </cell>
          <cell r="M573">
            <v>465100.53341000003</v>
          </cell>
          <cell r="N573">
            <v>405133.87633</v>
          </cell>
          <cell r="O573">
            <v>339020.11682</v>
          </cell>
          <cell r="P573">
            <v>448043.18121000001</v>
          </cell>
          <cell r="Q573">
            <v>462257.83901</v>
          </cell>
        </row>
        <row r="575">
          <cell r="C575" t="str">
            <v>Ramp Loss</v>
          </cell>
          <cell r="E575">
            <v>-58089.116282904011</v>
          </cell>
          <cell r="F575">
            <v>-3959.0690328000001</v>
          </cell>
          <cell r="G575">
            <v>-5570.2739722080005</v>
          </cell>
          <cell r="H575">
            <v>-5131.0473732</v>
          </cell>
          <cell r="I575">
            <v>-4061.5017912000003</v>
          </cell>
          <cell r="J575">
            <v>-5450.0093199359999</v>
          </cell>
          <cell r="K575">
            <v>-5419.9770767999998</v>
          </cell>
          <cell r="L575">
            <v>-4843.00006536</v>
          </cell>
          <cell r="M575">
            <v>-3421.2175980000002</v>
          </cell>
          <cell r="N575">
            <v>-5292.7431755520001</v>
          </cell>
          <cell r="O575">
            <v>-4832.84429052</v>
          </cell>
          <cell r="P575">
            <v>-4014.0583977599999</v>
          </cell>
          <cell r="Q575">
            <v>-6093.3741895679996</v>
          </cell>
        </row>
        <row r="576">
          <cell r="C576" t="str">
            <v>Wyodak</v>
          </cell>
          <cell r="E576">
            <v>2099281.5293999999</v>
          </cell>
          <cell r="F576">
            <v>177046.83575999999</v>
          </cell>
          <cell r="G576">
            <v>182967.35735999999</v>
          </cell>
          <cell r="H576">
            <v>183030.55872</v>
          </cell>
          <cell r="I576">
            <v>176983.63440000001</v>
          </cell>
          <cell r="J576">
            <v>183030.55872</v>
          </cell>
          <cell r="K576">
            <v>181104.99312</v>
          </cell>
          <cell r="L576">
            <v>186256.6642</v>
          </cell>
          <cell r="M576">
            <v>185435.11236999999</v>
          </cell>
          <cell r="N576">
            <v>168996.85920000001</v>
          </cell>
          <cell r="O576">
            <v>187029.80616000001</v>
          </cell>
          <cell r="P576">
            <v>181082.56602999999</v>
          </cell>
          <cell r="Q576">
            <v>106316.58336</v>
          </cell>
        </row>
        <row r="578">
          <cell r="E578">
            <v>43634116.3316736</v>
          </cell>
          <cell r="F578">
            <v>3282583.1491132001</v>
          </cell>
          <cell r="G578">
            <v>3851886.2404667917</v>
          </cell>
          <cell r="H578">
            <v>4025487.8271648008</v>
          </cell>
          <cell r="I578">
            <v>3742815.8330007996</v>
          </cell>
          <cell r="J578">
            <v>3750927.7299410645</v>
          </cell>
          <cell r="K578">
            <v>3732964.2491962006</v>
          </cell>
          <cell r="L578">
            <v>3835716.4134486397</v>
          </cell>
          <cell r="M578">
            <v>3777697.3424135</v>
          </cell>
          <cell r="N578">
            <v>3467900.4207734475</v>
          </cell>
          <cell r="O578">
            <v>3565755.5122944806</v>
          </cell>
          <cell r="P578">
            <v>3279706.7189722401</v>
          </cell>
          <cell r="Q578">
            <v>3320674.8948884318</v>
          </cell>
        </row>
        <row r="581">
          <cell r="C581" t="str">
            <v>Chehalis</v>
          </cell>
          <cell r="E581">
            <v>1765990.2005699999</v>
          </cell>
          <cell r="F581">
            <v>0</v>
          </cell>
          <cell r="G581">
            <v>234825.74400000001</v>
          </cell>
          <cell r="H581">
            <v>306477.23580999998</v>
          </cell>
          <cell r="I581">
            <v>316057.01107000001</v>
          </cell>
          <cell r="J581">
            <v>343829.18400000001</v>
          </cell>
          <cell r="K581">
            <v>202284.84966000001</v>
          </cell>
          <cell r="L581">
            <v>123034.73551</v>
          </cell>
          <cell r="M581">
            <v>119504.19403</v>
          </cell>
          <cell r="N581">
            <v>0</v>
          </cell>
          <cell r="O581">
            <v>0</v>
          </cell>
          <cell r="P581">
            <v>119977.24649</v>
          </cell>
          <cell r="Q581">
            <v>0</v>
          </cell>
        </row>
        <row r="582">
          <cell r="C582" t="str">
            <v>Currant Creek</v>
          </cell>
          <cell r="E582">
            <v>2291621.9552850001</v>
          </cell>
          <cell r="F582">
            <v>108209.81493000001</v>
          </cell>
          <cell r="G582">
            <v>246644.84604</v>
          </cell>
          <cell r="H582">
            <v>265378.58876099996</v>
          </cell>
          <cell r="I582">
            <v>233466.90907999998</v>
          </cell>
          <cell r="J582">
            <v>203421.70959000001</v>
          </cell>
          <cell r="K582">
            <v>208541.87561599998</v>
          </cell>
          <cell r="L582">
            <v>175731.06992000001</v>
          </cell>
          <cell r="M582">
            <v>196986.81649</v>
          </cell>
          <cell r="N582">
            <v>156822.90510799998</v>
          </cell>
          <cell r="O582">
            <v>205723.91470000002</v>
          </cell>
          <cell r="P582">
            <v>164648.76629999999</v>
          </cell>
          <cell r="Q582">
            <v>126044.73875</v>
          </cell>
        </row>
        <row r="583">
          <cell r="C583" t="str">
            <v>Gadsby</v>
          </cell>
          <cell r="E583">
            <v>49538.768509000001</v>
          </cell>
          <cell r="F583">
            <v>0</v>
          </cell>
          <cell r="G583">
            <v>19585.596653000001</v>
          </cell>
          <cell r="H583">
            <v>25280.382694</v>
          </cell>
          <cell r="I583">
            <v>4672.789162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</row>
        <row r="584">
          <cell r="C584" t="str">
            <v>Gadsby CT</v>
          </cell>
          <cell r="E584">
            <v>57642</v>
          </cell>
          <cell r="F584">
            <v>1248</v>
          </cell>
          <cell r="G584">
            <v>12064</v>
          </cell>
          <cell r="H584">
            <v>16731</v>
          </cell>
          <cell r="I584">
            <v>14144</v>
          </cell>
          <cell r="J584">
            <v>4290</v>
          </cell>
          <cell r="K584">
            <v>4095</v>
          </cell>
          <cell r="L584">
            <v>1508</v>
          </cell>
          <cell r="M584">
            <v>3068</v>
          </cell>
          <cell r="N584">
            <v>0</v>
          </cell>
          <cell r="O584">
            <v>0</v>
          </cell>
          <cell r="P584">
            <v>0</v>
          </cell>
          <cell r="Q584">
            <v>494</v>
          </cell>
        </row>
        <row r="585">
          <cell r="C585" t="str">
            <v>Hermiston</v>
          </cell>
          <cell r="E585">
            <v>1370047.1037299999</v>
          </cell>
          <cell r="F585">
            <v>9676.5873150000007</v>
          </cell>
          <cell r="G585">
            <v>144611.54793</v>
          </cell>
          <cell r="H585">
            <v>158003.03948500002</v>
          </cell>
          <cell r="I585">
            <v>139402.02691499999</v>
          </cell>
          <cell r="J585">
            <v>149094.19665500001</v>
          </cell>
          <cell r="K585">
            <v>134427.01385000002</v>
          </cell>
          <cell r="L585">
            <v>136517.47912500001</v>
          </cell>
          <cell r="M585">
            <v>124714.44151999999</v>
          </cell>
          <cell r="N585">
            <v>113184.54547499999</v>
          </cell>
          <cell r="O585">
            <v>121764.488645</v>
          </cell>
          <cell r="P585">
            <v>102948.47639</v>
          </cell>
          <cell r="Q585">
            <v>35703.260425</v>
          </cell>
        </row>
        <row r="586">
          <cell r="C586" t="str">
            <v>Lake Side</v>
          </cell>
          <cell r="E586">
            <v>3063911.3482570001</v>
          </cell>
          <cell r="F586">
            <v>187971.95747000002</v>
          </cell>
          <cell r="G586">
            <v>318872.55848499999</v>
          </cell>
          <cell r="H586">
            <v>332938.11777000001</v>
          </cell>
          <cell r="I586">
            <v>316258.52179199998</v>
          </cell>
          <cell r="J586">
            <v>176198.79186</v>
          </cell>
          <cell r="K586">
            <v>266835.69955000002</v>
          </cell>
          <cell r="L586">
            <v>274906.63547000004</v>
          </cell>
          <cell r="M586">
            <v>281167.91122000001</v>
          </cell>
          <cell r="N586">
            <v>226035.60355</v>
          </cell>
          <cell r="O586">
            <v>255710.77120000002</v>
          </cell>
          <cell r="P586">
            <v>244027.51315000001</v>
          </cell>
          <cell r="Q586">
            <v>182987.26674000002</v>
          </cell>
        </row>
        <row r="587">
          <cell r="C587" t="str">
            <v>Lake Side II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C588" t="str">
            <v>Little Mountain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90">
          <cell r="C590" t="str">
            <v>Not Used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2">
          <cell r="E592">
            <v>8598751.3763510007</v>
          </cell>
          <cell r="F592">
            <v>307106.35971500003</v>
          </cell>
          <cell r="G592">
            <v>976604.29310799995</v>
          </cell>
          <cell r="H592">
            <v>1104808.3645199998</v>
          </cell>
          <cell r="I592">
            <v>1024001.2580189998</v>
          </cell>
          <cell r="J592">
            <v>876833.88210499997</v>
          </cell>
          <cell r="K592">
            <v>816184.43867599999</v>
          </cell>
          <cell r="L592">
            <v>711697.92002500012</v>
          </cell>
          <cell r="M592">
            <v>725441.36326000001</v>
          </cell>
          <cell r="N592">
            <v>496043.05413299997</v>
          </cell>
          <cell r="O592">
            <v>583199.17454500007</v>
          </cell>
          <cell r="P592">
            <v>631602.00233000005</v>
          </cell>
          <cell r="Q592">
            <v>345229.265915</v>
          </cell>
        </row>
        <row r="595">
          <cell r="C595" t="str">
            <v>West Hydro</v>
          </cell>
          <cell r="E595">
            <v>3595304.6548861149</v>
          </cell>
          <cell r="F595">
            <v>250170.37156014293</v>
          </cell>
          <cell r="G595">
            <v>180958.69692091402</v>
          </cell>
          <cell r="H595">
            <v>160998.66023871099</v>
          </cell>
          <cell r="I595">
            <v>184710.69354649604</v>
          </cell>
          <cell r="J595">
            <v>136955.22597162501</v>
          </cell>
          <cell r="K595">
            <v>266951.85385900596</v>
          </cell>
          <cell r="L595">
            <v>388463.55388268008</v>
          </cell>
          <cell r="M595">
            <v>425055.98436134</v>
          </cell>
          <cell r="N595">
            <v>434543.10434608994</v>
          </cell>
          <cell r="O595">
            <v>433897.94120871602</v>
          </cell>
          <cell r="P595">
            <v>410980.83650033391</v>
          </cell>
          <cell r="Q595">
            <v>321617.73249006009</v>
          </cell>
        </row>
        <row r="596">
          <cell r="C596" t="str">
            <v>East Hydro</v>
          </cell>
          <cell r="E596">
            <v>342164.25427909999</v>
          </cell>
          <cell r="F596">
            <v>37227.122708100003</v>
          </cell>
          <cell r="G596">
            <v>34377.880299500001</v>
          </cell>
          <cell r="H596">
            <v>31994.6239408</v>
          </cell>
          <cell r="I596">
            <v>23983.876887599999</v>
          </cell>
          <cell r="J596">
            <v>22101.427366</v>
          </cell>
          <cell r="K596">
            <v>22709.583159100002</v>
          </cell>
          <cell r="L596">
            <v>23353.536722199999</v>
          </cell>
          <cell r="M596">
            <v>22706.474060300003</v>
          </cell>
          <cell r="N596">
            <v>21071.3972841</v>
          </cell>
          <cell r="O596">
            <v>30304.2445529</v>
          </cell>
          <cell r="P596">
            <v>34132.601339599998</v>
          </cell>
          <cell r="Q596">
            <v>38201.485958899997</v>
          </cell>
        </row>
        <row r="598">
          <cell r="E598">
            <v>3937468.9091652147</v>
          </cell>
          <cell r="F598">
            <v>287397.49426824291</v>
          </cell>
          <cell r="G598">
            <v>215336.57722041401</v>
          </cell>
          <cell r="H598">
            <v>192993.28417951099</v>
          </cell>
          <cell r="I598">
            <v>208694.57043409604</v>
          </cell>
          <cell r="J598">
            <v>159056.653337625</v>
          </cell>
          <cell r="K598">
            <v>289661.43701810599</v>
          </cell>
          <cell r="L598">
            <v>411817.09060488007</v>
          </cell>
          <cell r="M598">
            <v>447762.45842163998</v>
          </cell>
          <cell r="N598">
            <v>455614.50163018994</v>
          </cell>
          <cell r="O598">
            <v>464202.18576161604</v>
          </cell>
          <cell r="P598">
            <v>445113.4378399339</v>
          </cell>
          <cell r="Q598">
            <v>359819.21844896011</v>
          </cell>
        </row>
        <row r="601">
          <cell r="C601" t="str">
            <v>Blundell</v>
          </cell>
          <cell r="E601">
            <v>192686.20075045156</v>
          </cell>
          <cell r="F601">
            <v>15969.802347870967</v>
          </cell>
          <cell r="G601">
            <v>16501.267983483871</v>
          </cell>
          <cell r="H601">
            <v>16498.397619096773</v>
          </cell>
          <cell r="I601">
            <v>15972.672</v>
          </cell>
          <cell r="J601">
            <v>16498.396799999999</v>
          </cell>
          <cell r="K601">
            <v>15966.931199999999</v>
          </cell>
          <cell r="L601">
            <v>16504.137599999998</v>
          </cell>
          <cell r="M601">
            <v>16498.396799999999</v>
          </cell>
          <cell r="N601">
            <v>14904</v>
          </cell>
          <cell r="O601">
            <v>16504.137599999998</v>
          </cell>
          <cell r="P601">
            <v>14369.664000000001</v>
          </cell>
          <cell r="Q601">
            <v>16498.396799999999</v>
          </cell>
        </row>
        <row r="602">
          <cell r="C602" t="str">
            <v>Blundell Bottoming Cycle</v>
          </cell>
          <cell r="E602">
            <v>81601.287217548394</v>
          </cell>
          <cell r="F602">
            <v>5554.7138601290326</v>
          </cell>
          <cell r="G602">
            <v>5739.5714725161297</v>
          </cell>
          <cell r="H602">
            <v>5738.5730849032252</v>
          </cell>
          <cell r="I602">
            <v>6250.1760000000004</v>
          </cell>
          <cell r="J602">
            <v>7173.2160000000003</v>
          </cell>
          <cell r="K602">
            <v>7636.3584000000001</v>
          </cell>
          <cell r="L602">
            <v>7893.2831999999999</v>
          </cell>
          <cell r="M602">
            <v>7890.5375999999987</v>
          </cell>
          <cell r="N602">
            <v>7128</v>
          </cell>
          <cell r="O602">
            <v>7893.2831999999999</v>
          </cell>
          <cell r="P602">
            <v>6247.68</v>
          </cell>
          <cell r="Q602">
            <v>6455.8944000000001</v>
          </cell>
        </row>
        <row r="604">
          <cell r="E604">
            <v>274287.48796799994</v>
          </cell>
          <cell r="F604">
            <v>21524.516208000001</v>
          </cell>
          <cell r="G604">
            <v>22240.839456000002</v>
          </cell>
          <cell r="H604">
            <v>22236.970703999999</v>
          </cell>
          <cell r="I604">
            <v>22222.848000000002</v>
          </cell>
          <cell r="J604">
            <v>23671.612799999999</v>
          </cell>
          <cell r="K604">
            <v>23603.2896</v>
          </cell>
          <cell r="L604">
            <v>24397.4208</v>
          </cell>
          <cell r="M604">
            <v>24388.934399999998</v>
          </cell>
          <cell r="N604">
            <v>22032</v>
          </cell>
          <cell r="O604">
            <v>24397.4208</v>
          </cell>
          <cell r="P604">
            <v>20617.344000000001</v>
          </cell>
          <cell r="Q604">
            <v>22954.2912</v>
          </cell>
        </row>
        <row r="606">
          <cell r="C606" t="str">
            <v>Dunlap I Wind p524168</v>
          </cell>
          <cell r="E606">
            <v>353605.72873879998</v>
          </cell>
          <cell r="F606">
            <v>21550.428393999999</v>
          </cell>
          <cell r="G606">
            <v>14040.3304168</v>
          </cell>
          <cell r="H606">
            <v>15060.47702</v>
          </cell>
          <cell r="I606">
            <v>17594.862814</v>
          </cell>
          <cell r="J606">
            <v>28250.288584000002</v>
          </cell>
          <cell r="K606">
            <v>38810.024418000001</v>
          </cell>
          <cell r="L606">
            <v>40682.487688000001</v>
          </cell>
          <cell r="M606">
            <v>51017.924626</v>
          </cell>
          <cell r="N606">
            <v>37252.978177999998</v>
          </cell>
          <cell r="O606">
            <v>36760.340982000002</v>
          </cell>
          <cell r="P606">
            <v>26701.109767999998</v>
          </cell>
          <cell r="Q606">
            <v>25884.475849999999</v>
          </cell>
        </row>
        <row r="607">
          <cell r="C607" t="str">
            <v>Foote Creek I Wind</v>
          </cell>
          <cell r="E607">
            <v>101208.09481159999</v>
          </cell>
          <cell r="F607">
            <v>5778.3705431999997</v>
          </cell>
          <cell r="G607">
            <v>4189.9412768000002</v>
          </cell>
          <cell r="H607">
            <v>4400.9046816</v>
          </cell>
          <cell r="I607">
            <v>6171.0653140000004</v>
          </cell>
          <cell r="J607">
            <v>8947.4205519999996</v>
          </cell>
          <cell r="K607">
            <v>11109.279318000001</v>
          </cell>
          <cell r="L607">
            <v>12610.086378</v>
          </cell>
          <cell r="M607">
            <v>12704.22365</v>
          </cell>
          <cell r="N607">
            <v>10350.852772</v>
          </cell>
          <cell r="O607">
            <v>9956.5407140000007</v>
          </cell>
          <cell r="P607">
            <v>7495.6018819999999</v>
          </cell>
          <cell r="Q607">
            <v>7493.8077300000004</v>
          </cell>
        </row>
        <row r="608">
          <cell r="C608" t="str">
            <v>Glenrock Wind p423461</v>
          </cell>
          <cell r="E608">
            <v>323798.82154000003</v>
          </cell>
          <cell r="F608">
            <v>21816.499980000001</v>
          </cell>
          <cell r="G608">
            <v>18451.319351999999</v>
          </cell>
          <cell r="H608">
            <v>19948.942139999999</v>
          </cell>
          <cell r="I608">
            <v>23838.833011999999</v>
          </cell>
          <cell r="J608">
            <v>28535.468322000001</v>
          </cell>
          <cell r="K608">
            <v>31732.080193999998</v>
          </cell>
          <cell r="L608">
            <v>37445.598619999997</v>
          </cell>
          <cell r="M608">
            <v>36074.679259999997</v>
          </cell>
          <cell r="N608">
            <v>27948.980602</v>
          </cell>
          <cell r="O608">
            <v>29567.756905999999</v>
          </cell>
          <cell r="P608">
            <v>26504.600306</v>
          </cell>
          <cell r="Q608">
            <v>21934.062846000001</v>
          </cell>
        </row>
        <row r="609">
          <cell r="C609" t="str">
            <v>Glenrock III Wind p454125</v>
          </cell>
          <cell r="E609">
            <v>124408.9607508</v>
          </cell>
          <cell r="F609">
            <v>8385.2804240000005</v>
          </cell>
          <cell r="G609">
            <v>7093.3168008000002</v>
          </cell>
          <cell r="H609">
            <v>7674.4162999999999</v>
          </cell>
          <cell r="I609">
            <v>9170.7386900000001</v>
          </cell>
          <cell r="J609">
            <v>10961.200164</v>
          </cell>
          <cell r="K609">
            <v>12183.211696</v>
          </cell>
          <cell r="L609">
            <v>14379.168452</v>
          </cell>
          <cell r="M609">
            <v>13847.246122</v>
          </cell>
          <cell r="N609">
            <v>10740.956190000001</v>
          </cell>
          <cell r="O609">
            <v>11359.934565</v>
          </cell>
          <cell r="P609">
            <v>10182.913311</v>
          </cell>
          <cell r="Q609">
            <v>8430.5780360000008</v>
          </cell>
        </row>
        <row r="610">
          <cell r="C610" t="str">
            <v>Goodnoe Wind p332427</v>
          </cell>
          <cell r="E610">
            <v>266887.00103399996</v>
          </cell>
          <cell r="F610">
            <v>28230.374159999999</v>
          </cell>
          <cell r="G610">
            <v>27557.839194</v>
          </cell>
          <cell r="H610">
            <v>23966.422004</v>
          </cell>
          <cell r="I610">
            <v>18270.065008000001</v>
          </cell>
          <cell r="J610">
            <v>23545.848215999999</v>
          </cell>
          <cell r="K610">
            <v>20852.147870000001</v>
          </cell>
          <cell r="L610">
            <v>14203.505542000001</v>
          </cell>
          <cell r="M610">
            <v>13955.240137999999</v>
          </cell>
          <cell r="N610">
            <v>18193.011063999998</v>
          </cell>
          <cell r="O610">
            <v>31091.731965999999</v>
          </cell>
          <cell r="P610">
            <v>22603.429700000001</v>
          </cell>
          <cell r="Q610">
            <v>24417.386171999999</v>
          </cell>
        </row>
        <row r="611">
          <cell r="C611" t="str">
            <v>High Plains Wind p492251</v>
          </cell>
          <cell r="E611">
            <v>309369.98055799998</v>
          </cell>
          <cell r="F611">
            <v>20553.415573999999</v>
          </cell>
          <cell r="G611">
            <v>16972.063075999999</v>
          </cell>
          <cell r="H611">
            <v>17585.727611999999</v>
          </cell>
          <cell r="I611">
            <v>20551.988549999998</v>
          </cell>
          <cell r="J611">
            <v>22730.528338</v>
          </cell>
          <cell r="K611">
            <v>31038.884738000001</v>
          </cell>
          <cell r="L611">
            <v>35907.920242</v>
          </cell>
          <cell r="M611">
            <v>35476.658203999999</v>
          </cell>
          <cell r="N611">
            <v>26993.842336000002</v>
          </cell>
          <cell r="O611">
            <v>29174.948892</v>
          </cell>
          <cell r="P611">
            <v>25630.543463999998</v>
          </cell>
          <cell r="Q611">
            <v>26753.459532000001</v>
          </cell>
        </row>
        <row r="612">
          <cell r="C612" t="str">
            <v>Leaning Juniper 1 p317714</v>
          </cell>
          <cell r="E612">
            <v>305473.21510799997</v>
          </cell>
          <cell r="F612">
            <v>33881.900004000003</v>
          </cell>
          <cell r="G612">
            <v>35961.502088000001</v>
          </cell>
          <cell r="H612">
            <v>30522.168212</v>
          </cell>
          <cell r="I612">
            <v>25772.732199999999</v>
          </cell>
          <cell r="J612">
            <v>24366.934848000001</v>
          </cell>
          <cell r="K612">
            <v>18170.495864</v>
          </cell>
          <cell r="L612">
            <v>18065.864890000001</v>
          </cell>
          <cell r="M612">
            <v>16174.240786</v>
          </cell>
          <cell r="N612">
            <v>17458.553370000001</v>
          </cell>
          <cell r="O612">
            <v>29587.807221999999</v>
          </cell>
          <cell r="P612">
            <v>23679.763272</v>
          </cell>
          <cell r="Q612">
            <v>31831.252352</v>
          </cell>
        </row>
        <row r="613">
          <cell r="C613" t="str">
            <v>Marengo I Wind p332428</v>
          </cell>
          <cell r="E613">
            <v>393135.91433599999</v>
          </cell>
          <cell r="F613">
            <v>32513.980194</v>
          </cell>
          <cell r="G613">
            <v>31291.934163999998</v>
          </cell>
          <cell r="H613">
            <v>30370.219942</v>
          </cell>
          <cell r="I613">
            <v>29680.835070000001</v>
          </cell>
          <cell r="J613">
            <v>32405.919495999999</v>
          </cell>
          <cell r="K613">
            <v>31667.317955999999</v>
          </cell>
          <cell r="L613">
            <v>34140.591908000002</v>
          </cell>
          <cell r="M613">
            <v>32848.634683999997</v>
          </cell>
          <cell r="N613">
            <v>33654.863160000001</v>
          </cell>
          <cell r="O613">
            <v>35281.475976000002</v>
          </cell>
          <cell r="P613">
            <v>35945.221301999998</v>
          </cell>
          <cell r="Q613">
            <v>33334.920484000002</v>
          </cell>
        </row>
        <row r="614">
          <cell r="C614" t="str">
            <v>Marengo II Wind p423463</v>
          </cell>
          <cell r="E614">
            <v>187225.82062399999</v>
          </cell>
          <cell r="F614">
            <v>15235.728537999999</v>
          </cell>
          <cell r="G614">
            <v>12966.15302</v>
          </cell>
          <cell r="H614">
            <v>13097.704722</v>
          </cell>
          <cell r="I614">
            <v>12322.22644</v>
          </cell>
          <cell r="J614">
            <v>12202.478230000001</v>
          </cell>
          <cell r="K614">
            <v>16676.502489999999</v>
          </cell>
          <cell r="L614">
            <v>14005.709769999999</v>
          </cell>
          <cell r="M614">
            <v>25931.746426000002</v>
          </cell>
          <cell r="N614">
            <v>18618.338778000001</v>
          </cell>
          <cell r="O614">
            <v>19892.046979999999</v>
          </cell>
          <cell r="P614">
            <v>13919.976425999999</v>
          </cell>
          <cell r="Q614">
            <v>12357.208804</v>
          </cell>
        </row>
        <row r="615">
          <cell r="C615" t="str">
            <v>McFadden Ridge Wind p492250</v>
          </cell>
          <cell r="E615">
            <v>86062.866725200001</v>
          </cell>
          <cell r="F615">
            <v>5424.1564434000002</v>
          </cell>
          <cell r="G615">
            <v>3975.1953714000001</v>
          </cell>
          <cell r="H615">
            <v>4659.8019104000005</v>
          </cell>
          <cell r="I615">
            <v>5690.1101079999999</v>
          </cell>
          <cell r="J615">
            <v>7040.4814100000003</v>
          </cell>
          <cell r="K615">
            <v>7858.0722239999996</v>
          </cell>
          <cell r="L615">
            <v>10089.333424</v>
          </cell>
          <cell r="M615">
            <v>10316.214242</v>
          </cell>
          <cell r="N615">
            <v>7905.0341600000002</v>
          </cell>
          <cell r="O615">
            <v>9092.8349049999997</v>
          </cell>
          <cell r="P615">
            <v>6992.4541055999998</v>
          </cell>
          <cell r="Q615">
            <v>7019.1784213999999</v>
          </cell>
        </row>
        <row r="616">
          <cell r="C616" t="str">
            <v>Rolling Hills Wind p423462</v>
          </cell>
          <cell r="E616">
            <v>292593.797624</v>
          </cell>
          <cell r="F616">
            <v>19487.342049999999</v>
          </cell>
          <cell r="G616">
            <v>16118.633143999999</v>
          </cell>
          <cell r="H616">
            <v>16910.258226000002</v>
          </cell>
          <cell r="I616">
            <v>21097.459697999999</v>
          </cell>
          <cell r="J616">
            <v>25463.801028000002</v>
          </cell>
          <cell r="K616">
            <v>29561.632106000001</v>
          </cell>
          <cell r="L616">
            <v>34899.422597999997</v>
          </cell>
          <cell r="M616">
            <v>33084.519079999998</v>
          </cell>
          <cell r="N616">
            <v>25788.862440000001</v>
          </cell>
          <cell r="O616">
            <v>26874.491365999998</v>
          </cell>
          <cell r="P616">
            <v>23903.964016000002</v>
          </cell>
          <cell r="Q616">
            <v>19403.411872000001</v>
          </cell>
        </row>
        <row r="621">
          <cell r="C621" t="str">
            <v>Seven Mile Wind p454126</v>
          </cell>
          <cell r="E621">
            <v>349595.64911999996</v>
          </cell>
          <cell r="F621">
            <v>21957.572122000001</v>
          </cell>
          <cell r="G621">
            <v>17016.311883999999</v>
          </cell>
          <cell r="H621">
            <v>19936.766872</v>
          </cell>
          <cell r="I621">
            <v>21608.242122</v>
          </cell>
          <cell r="J621">
            <v>29592.213253999998</v>
          </cell>
          <cell r="K621">
            <v>35817.319951999998</v>
          </cell>
          <cell r="L621">
            <v>40309.262241999997</v>
          </cell>
          <cell r="M621">
            <v>43929.988984000003</v>
          </cell>
          <cell r="N621">
            <v>30594.854370000001</v>
          </cell>
          <cell r="O621">
            <v>36883.447313999997</v>
          </cell>
          <cell r="P621">
            <v>26453.69586</v>
          </cell>
          <cell r="Q621">
            <v>25495.974144</v>
          </cell>
        </row>
        <row r="622">
          <cell r="C622" t="str">
            <v>Seven Mile II Wind p357819</v>
          </cell>
          <cell r="E622">
            <v>68862.070970799992</v>
          </cell>
          <cell r="F622">
            <v>4325.1223283999998</v>
          </cell>
          <cell r="G622">
            <v>3351.8106422000001</v>
          </cell>
          <cell r="H622">
            <v>3927.0714131999998</v>
          </cell>
          <cell r="I622">
            <v>4256.3123711999997</v>
          </cell>
          <cell r="J622">
            <v>5828.9656385999997</v>
          </cell>
          <cell r="K622">
            <v>7055.1644586000002</v>
          </cell>
          <cell r="L622">
            <v>7939.971106</v>
          </cell>
          <cell r="M622">
            <v>8653.1681819999994</v>
          </cell>
          <cell r="N622">
            <v>6026.4624640000002</v>
          </cell>
          <cell r="O622">
            <v>7265.1664719999999</v>
          </cell>
          <cell r="P622">
            <v>5210.7520365999999</v>
          </cell>
          <cell r="Q622">
            <v>5022.1038580000004</v>
          </cell>
        </row>
        <row r="624">
          <cell r="E624">
            <v>3162227.9219411998</v>
          </cell>
          <cell r="F624">
            <v>239140.170755</v>
          </cell>
          <cell r="G624">
            <v>208986.35042999999</v>
          </cell>
          <cell r="H624">
            <v>208060.88105520001</v>
          </cell>
          <cell r="I624">
            <v>216025.47139719999</v>
          </cell>
          <cell r="J624">
            <v>259871.54808059998</v>
          </cell>
          <cell r="K624">
            <v>292532.13328459999</v>
          </cell>
          <cell r="L624">
            <v>314678.92286000005</v>
          </cell>
          <cell r="M624">
            <v>334014.48438399995</v>
          </cell>
          <cell r="N624">
            <v>271527.58988400002</v>
          </cell>
          <cell r="O624">
            <v>312788.52425999998</v>
          </cell>
          <cell r="P624">
            <v>255224.02544920001</v>
          </cell>
          <cell r="Q624">
            <v>249377.82010139999</v>
          </cell>
        </row>
        <row r="626">
          <cell r="E626">
            <v>3436515.4099091999</v>
          </cell>
          <cell r="F626">
            <v>260664.68696299999</v>
          </cell>
          <cell r="G626">
            <v>231227.18988600001</v>
          </cell>
          <cell r="H626">
            <v>230297.85175920001</v>
          </cell>
          <cell r="I626">
            <v>238248.31939719999</v>
          </cell>
          <cell r="J626">
            <v>283543.16088059999</v>
          </cell>
          <cell r="K626">
            <v>316135.4228846</v>
          </cell>
          <cell r="L626">
            <v>339076.34366000007</v>
          </cell>
          <cell r="M626">
            <v>358403.41878399998</v>
          </cell>
          <cell r="N626">
            <v>293559.58988400002</v>
          </cell>
          <cell r="O626">
            <v>337185.94506</v>
          </cell>
          <cell r="P626">
            <v>275841.36944919999</v>
          </cell>
          <cell r="Q626">
            <v>272332.1113014</v>
          </cell>
        </row>
        <row r="627">
          <cell r="E627" t="str">
            <v>=</v>
          </cell>
          <cell r="F627" t="str">
            <v>=</v>
          </cell>
          <cell r="G627" t="str">
            <v>=</v>
          </cell>
          <cell r="H627" t="str">
            <v>=</v>
          </cell>
          <cell r="I627" t="str">
            <v>=</v>
          </cell>
          <cell r="J627" t="str">
            <v>=</v>
          </cell>
          <cell r="K627" t="str">
            <v>=</v>
          </cell>
          <cell r="L627" t="str">
            <v>=</v>
          </cell>
          <cell r="M627" t="str">
            <v>=</v>
          </cell>
          <cell r="N627" t="str">
            <v>=</v>
          </cell>
          <cell r="O627" t="str">
            <v>=</v>
          </cell>
          <cell r="P627" t="str">
            <v>=</v>
          </cell>
          <cell r="Q627" t="str">
            <v>=</v>
          </cell>
        </row>
        <row r="628">
          <cell r="E628">
            <v>73777731.787189692</v>
          </cell>
          <cell r="F628">
            <v>5684237.7953334246</v>
          </cell>
          <cell r="G628">
            <v>6505775.2200815156</v>
          </cell>
          <cell r="H628">
            <v>6605191.5740894647</v>
          </cell>
          <cell r="I628">
            <v>6021190.5775043955</v>
          </cell>
          <cell r="J628">
            <v>6424516.5392673342</v>
          </cell>
          <cell r="K628">
            <v>6440328.4233644661</v>
          </cell>
          <cell r="L628">
            <v>6769011.1859606765</v>
          </cell>
          <cell r="M628">
            <v>6393162.6136961998</v>
          </cell>
          <cell r="N628">
            <v>5670688.534371065</v>
          </cell>
          <cell r="O628">
            <v>5968228.3056214647</v>
          </cell>
          <cell r="P628">
            <v>5597731.2260907432</v>
          </cell>
          <cell r="Q628">
            <v>5697669.7918089554</v>
          </cell>
        </row>
        <row r="629">
          <cell r="E629" t="str">
            <v>=</v>
          </cell>
          <cell r="F629" t="str">
            <v>=</v>
          </cell>
          <cell r="G629" t="str">
            <v>=</v>
          </cell>
          <cell r="H629" t="str">
            <v>=</v>
          </cell>
          <cell r="I629" t="str">
            <v>=</v>
          </cell>
          <cell r="J629" t="str">
            <v>=</v>
          </cell>
          <cell r="K629" t="str">
            <v>=</v>
          </cell>
          <cell r="L629" t="str">
            <v>=</v>
          </cell>
          <cell r="M629" t="str">
            <v>=</v>
          </cell>
          <cell r="N629" t="str">
            <v>=</v>
          </cell>
          <cell r="O629" t="str">
            <v>=</v>
          </cell>
          <cell r="P629" t="str">
            <v>=</v>
          </cell>
          <cell r="Q629" t="str">
            <v>=</v>
          </cell>
        </row>
        <row r="630"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 t="str">
            <v/>
          </cell>
        </row>
        <row r="631"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  <cell r="M631" t="str">
            <v/>
          </cell>
          <cell r="N631" t="str">
            <v/>
          </cell>
          <cell r="O631" t="str">
            <v/>
          </cell>
          <cell r="P631" t="str">
            <v/>
          </cell>
          <cell r="Q631" t="str">
            <v/>
          </cell>
        </row>
        <row r="635">
          <cell r="C635" t="str">
            <v>Carbon</v>
          </cell>
          <cell r="E635">
            <v>11977790.759999998</v>
          </cell>
          <cell r="F635">
            <v>906174.97</v>
          </cell>
          <cell r="G635">
            <v>1031088.6200000001</v>
          </cell>
          <cell r="H635">
            <v>1093298.6599999999</v>
          </cell>
          <cell r="I635">
            <v>993918.55</v>
          </cell>
          <cell r="J635">
            <v>1037059.06</v>
          </cell>
          <cell r="K635">
            <v>1003327.28</v>
          </cell>
          <cell r="L635">
            <v>1093722.6400000001</v>
          </cell>
          <cell r="M635">
            <v>1097487.2</v>
          </cell>
          <cell r="N635">
            <v>991253.05</v>
          </cell>
          <cell r="O635">
            <v>1191334.46</v>
          </cell>
          <cell r="P635">
            <v>580188.27</v>
          </cell>
          <cell r="Q635">
            <v>958938</v>
          </cell>
        </row>
        <row r="636">
          <cell r="C636" t="str">
            <v>Cholla</v>
          </cell>
          <cell r="E636">
            <v>28259739.799999997</v>
          </cell>
          <cell r="F636">
            <v>2226249.5</v>
          </cell>
          <cell r="G636">
            <v>2501700.5</v>
          </cell>
          <cell r="H636">
            <v>2627702.5</v>
          </cell>
          <cell r="I636">
            <v>2431334.7999999998</v>
          </cell>
          <cell r="J636">
            <v>2501458.5</v>
          </cell>
          <cell r="K636">
            <v>2411783.2000000002</v>
          </cell>
          <cell r="L636">
            <v>2523600.2000000002</v>
          </cell>
          <cell r="M636">
            <v>2618695.5</v>
          </cell>
          <cell r="N636">
            <v>2319934.7999999998</v>
          </cell>
          <cell r="O636">
            <v>2446962.2000000002</v>
          </cell>
          <cell r="P636">
            <v>1287336.8999999999</v>
          </cell>
          <cell r="Q636">
            <v>2362981.2000000002</v>
          </cell>
        </row>
        <row r="637">
          <cell r="C637" t="str">
            <v>Colstrip</v>
          </cell>
          <cell r="E637">
            <v>11915840.959999999</v>
          </cell>
          <cell r="F637">
            <v>817343.58</v>
          </cell>
          <cell r="G637">
            <v>1066259.8400000001</v>
          </cell>
          <cell r="H637">
            <v>1067310.6599999999</v>
          </cell>
          <cell r="I637">
            <v>1030508.84</v>
          </cell>
          <cell r="J637">
            <v>1067310.72</v>
          </cell>
          <cell r="K637">
            <v>1032610.28</v>
          </cell>
          <cell r="L637">
            <v>1065209.0999999999</v>
          </cell>
          <cell r="M637">
            <v>1067310.72</v>
          </cell>
          <cell r="N637">
            <v>963209.91</v>
          </cell>
          <cell r="O637">
            <v>1065209.1800000002</v>
          </cell>
          <cell r="P637">
            <v>780487.47</v>
          </cell>
          <cell r="Q637">
            <v>893070.65999999992</v>
          </cell>
        </row>
        <row r="638">
          <cell r="C638" t="str">
            <v>Craig</v>
          </cell>
          <cell r="E638">
            <v>13483541.010000002</v>
          </cell>
          <cell r="F638">
            <v>1097898.74</v>
          </cell>
          <cell r="G638">
            <v>1189564.46</v>
          </cell>
          <cell r="H638">
            <v>1189760</v>
          </cell>
          <cell r="I638">
            <v>1150940.1000000001</v>
          </cell>
          <cell r="J638">
            <v>1189759.3600000001</v>
          </cell>
          <cell r="K638">
            <v>1151329.8999999999</v>
          </cell>
          <cell r="L638">
            <v>1189370.1000000001</v>
          </cell>
          <cell r="M638">
            <v>1189760.05</v>
          </cell>
          <cell r="N638">
            <v>1074469.8999999999</v>
          </cell>
          <cell r="O638">
            <v>1189369.8999999999</v>
          </cell>
          <cell r="P638">
            <v>1153777.31</v>
          </cell>
          <cell r="Q638">
            <v>717541.19</v>
          </cell>
        </row>
        <row r="639">
          <cell r="C639" t="str">
            <v>Dave Johnston</v>
          </cell>
          <cell r="E639">
            <v>56020548.059999995</v>
          </cell>
          <cell r="F639">
            <v>5127331.1999999993</v>
          </cell>
          <cell r="G639">
            <v>5507041.9600000009</v>
          </cell>
          <cell r="H639">
            <v>5526921.7400000002</v>
          </cell>
          <cell r="I639">
            <v>5220758.74</v>
          </cell>
          <cell r="J639">
            <v>5182276.26</v>
          </cell>
          <cell r="K639">
            <v>4466200.9000000004</v>
          </cell>
          <cell r="L639">
            <v>4005881.06</v>
          </cell>
          <cell r="M639">
            <v>3824845.11</v>
          </cell>
          <cell r="N639">
            <v>4120580.9400000004</v>
          </cell>
          <cell r="O639">
            <v>4364602.21</v>
          </cell>
          <cell r="P639">
            <v>3571474.3</v>
          </cell>
          <cell r="Q639">
            <v>5102633.6400000006</v>
          </cell>
        </row>
        <row r="640">
          <cell r="C640" t="str">
            <v>Hayden</v>
          </cell>
          <cell r="E640">
            <v>6022387.1740000006</v>
          </cell>
          <cell r="F640">
            <v>442716.52</v>
          </cell>
          <cell r="G640">
            <v>497521.36</v>
          </cell>
          <cell r="H640">
            <v>576958.42999999993</v>
          </cell>
          <cell r="I640">
            <v>529143.93000000005</v>
          </cell>
          <cell r="J640">
            <v>512805.23</v>
          </cell>
          <cell r="K640">
            <v>502818.55999999994</v>
          </cell>
          <cell r="L640">
            <v>558663.33000000007</v>
          </cell>
          <cell r="M640">
            <v>576642.54</v>
          </cell>
          <cell r="N640">
            <v>537876.14</v>
          </cell>
          <cell r="O640">
            <v>481034.07</v>
          </cell>
          <cell r="P640">
            <v>273039.12400000001</v>
          </cell>
          <cell r="Q640">
            <v>533167.94000000006</v>
          </cell>
        </row>
        <row r="641">
          <cell r="C641" t="str">
            <v>Hunter</v>
          </cell>
          <cell r="E641">
            <v>83806461.300000012</v>
          </cell>
          <cell r="F641">
            <v>5912044.5999999996</v>
          </cell>
          <cell r="G641">
            <v>7032607.2000000002</v>
          </cell>
          <cell r="H641">
            <v>7770623.2999999998</v>
          </cell>
          <cell r="I641">
            <v>6795469.5</v>
          </cell>
          <cell r="J641">
            <v>7535151.6999999993</v>
          </cell>
          <cell r="K641">
            <v>7179375.1999999993</v>
          </cell>
          <cell r="L641">
            <v>7637899.2000000002</v>
          </cell>
          <cell r="M641">
            <v>7565322.3999999994</v>
          </cell>
          <cell r="N641">
            <v>6806945.4000000004</v>
          </cell>
          <cell r="O641">
            <v>6040877.9000000004</v>
          </cell>
          <cell r="P641">
            <v>6954139.5</v>
          </cell>
          <cell r="Q641">
            <v>6576005.4000000004</v>
          </cell>
        </row>
        <row r="642">
          <cell r="C642" t="str">
            <v>Huntington</v>
          </cell>
          <cell r="E642">
            <v>64837301.5</v>
          </cell>
          <cell r="F642">
            <v>4758188</v>
          </cell>
          <cell r="G642">
            <v>5502922.5</v>
          </cell>
          <cell r="H642">
            <v>5956168.2000000002</v>
          </cell>
          <cell r="I642">
            <v>5319108</v>
          </cell>
          <cell r="J642">
            <v>4071439.6</v>
          </cell>
          <cell r="K642">
            <v>5586218.7000000002</v>
          </cell>
          <cell r="L642">
            <v>5870665.7000000002</v>
          </cell>
          <cell r="M642">
            <v>5820933.2999999998</v>
          </cell>
          <cell r="N642">
            <v>5249558.2</v>
          </cell>
          <cell r="O642">
            <v>5979384.7000000002</v>
          </cell>
          <cell r="P642">
            <v>5508302.2999999998</v>
          </cell>
          <cell r="Q642">
            <v>5214412.3</v>
          </cell>
        </row>
        <row r="643">
          <cell r="C643" t="str">
            <v>Jim Bridger</v>
          </cell>
          <cell r="E643">
            <v>105992053.19999999</v>
          </cell>
          <cell r="F643">
            <v>7195300.2999999998</v>
          </cell>
          <cell r="G643">
            <v>9522195.1999999993</v>
          </cell>
          <cell r="H643">
            <v>9713656.5999999996</v>
          </cell>
          <cell r="I643">
            <v>9396184</v>
          </cell>
          <cell r="J643">
            <v>9699730.6999999993</v>
          </cell>
          <cell r="K643">
            <v>9368149.5</v>
          </cell>
          <cell r="L643">
            <v>9615555.8000000007</v>
          </cell>
          <cell r="M643">
            <v>9213110.3000000007</v>
          </cell>
          <cell r="N643">
            <v>8463381.4000000004</v>
          </cell>
          <cell r="O643">
            <v>9161188.3999999985</v>
          </cell>
          <cell r="P643">
            <v>7747386.3000000007</v>
          </cell>
          <cell r="Q643">
            <v>6896214.7000000002</v>
          </cell>
        </row>
        <row r="644">
          <cell r="C644" t="str">
            <v>Naughton</v>
          </cell>
          <cell r="E644">
            <v>55968649.440000005</v>
          </cell>
          <cell r="F644">
            <v>4643923.0999999996</v>
          </cell>
          <cell r="G644">
            <v>4907283.3000000007</v>
          </cell>
          <cell r="H644">
            <v>4912379.8</v>
          </cell>
          <cell r="I644">
            <v>4745186.9000000004</v>
          </cell>
          <cell r="J644">
            <v>4896803.3</v>
          </cell>
          <cell r="K644">
            <v>4738880.7</v>
          </cell>
          <cell r="L644">
            <v>4868663.5999999996</v>
          </cell>
          <cell r="M644">
            <v>4885263.6999999993</v>
          </cell>
          <cell r="N644">
            <v>4254747.5999999996</v>
          </cell>
          <cell r="O644">
            <v>3552093.94</v>
          </cell>
          <cell r="P644">
            <v>4706926.3</v>
          </cell>
          <cell r="Q644">
            <v>4856497.2</v>
          </cell>
        </row>
        <row r="645">
          <cell r="C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C646" t="str">
            <v>Ramp Loss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C647" t="str">
            <v>Wyodak</v>
          </cell>
          <cell r="E647">
            <v>24688253.699999996</v>
          </cell>
          <cell r="F647">
            <v>2083910.8</v>
          </cell>
          <cell r="G647">
            <v>2153578.5</v>
          </cell>
          <cell r="H647">
            <v>2154262</v>
          </cell>
          <cell r="I647">
            <v>2083227.5</v>
          </cell>
          <cell r="J647">
            <v>2154262.2000000002</v>
          </cell>
          <cell r="K647">
            <v>2127768.2000000002</v>
          </cell>
          <cell r="L647">
            <v>2189131.5</v>
          </cell>
          <cell r="M647">
            <v>2180253.2000000002</v>
          </cell>
          <cell r="N647">
            <v>1985544.4</v>
          </cell>
          <cell r="O647">
            <v>2197486.7999999998</v>
          </cell>
          <cell r="P647">
            <v>2127525.2000000002</v>
          </cell>
          <cell r="Q647">
            <v>1251303.3999999999</v>
          </cell>
        </row>
        <row r="649">
          <cell r="C649" t="str">
            <v>Hermiston Purchase p99563</v>
          </cell>
          <cell r="E649">
            <v>10261165.675000001</v>
          </cell>
          <cell r="F649">
            <v>71147.625</v>
          </cell>
          <cell r="G649">
            <v>1071818</v>
          </cell>
          <cell r="H649">
            <v>1160845.7999999998</v>
          </cell>
          <cell r="I649">
            <v>1040224.3</v>
          </cell>
          <cell r="J649">
            <v>1103198.3999999999</v>
          </cell>
          <cell r="K649">
            <v>1008416.2</v>
          </cell>
          <cell r="L649">
            <v>1029592.2000000001</v>
          </cell>
          <cell r="M649">
            <v>947956</v>
          </cell>
          <cell r="N649">
            <v>860248.25</v>
          </cell>
          <cell r="O649">
            <v>918448.85</v>
          </cell>
          <cell r="P649">
            <v>783706.25</v>
          </cell>
          <cell r="Q649">
            <v>265563.8</v>
          </cell>
        </row>
        <row r="650">
          <cell r="C650" t="str">
            <v>West Valley Toll</v>
          </cell>
          <cell r="E650">
            <v>1416967.31302</v>
          </cell>
          <cell r="F650">
            <v>34013.3802</v>
          </cell>
          <cell r="G650">
            <v>287993.77600000001</v>
          </cell>
          <cell r="H650">
            <v>418601.06599999999</v>
          </cell>
          <cell r="I650">
            <v>305658.88200000004</v>
          </cell>
          <cell r="J650">
            <v>120478.389</v>
          </cell>
          <cell r="K650">
            <v>56734.742299999998</v>
          </cell>
          <cell r="L650">
            <v>19413.654299999998</v>
          </cell>
          <cell r="M650">
            <v>123343.77653</v>
          </cell>
          <cell r="N650">
            <v>12886.64075</v>
          </cell>
          <cell r="O650">
            <v>0</v>
          </cell>
          <cell r="P650">
            <v>10710.9717</v>
          </cell>
          <cell r="Q650">
            <v>27132.034240000001</v>
          </cell>
        </row>
        <row r="652">
          <cell r="C652" t="str">
            <v>Chehalis</v>
          </cell>
          <cell r="E652">
            <v>13142175.4</v>
          </cell>
          <cell r="F652">
            <v>0</v>
          </cell>
          <cell r="G652">
            <v>1770832.6</v>
          </cell>
          <cell r="H652">
            <v>2323343.5</v>
          </cell>
          <cell r="I652">
            <v>2347257.7999999998</v>
          </cell>
          <cell r="J652">
            <v>2497551</v>
          </cell>
          <cell r="K652">
            <v>1509706.4</v>
          </cell>
          <cell r="L652">
            <v>906231.2</v>
          </cell>
          <cell r="M652">
            <v>888302.5</v>
          </cell>
          <cell r="N652">
            <v>0</v>
          </cell>
          <cell r="O652">
            <v>0</v>
          </cell>
          <cell r="P652">
            <v>898950.4</v>
          </cell>
          <cell r="Q652">
            <v>0</v>
          </cell>
        </row>
        <row r="653">
          <cell r="C653" t="str">
            <v>Currant Creek</v>
          </cell>
          <cell r="E653">
            <v>17596279.517999999</v>
          </cell>
          <cell r="F653">
            <v>835999.97499999998</v>
          </cell>
          <cell r="G653">
            <v>1879606.416</v>
          </cell>
          <cell r="H653">
            <v>2002734.23</v>
          </cell>
          <cell r="I653">
            <v>1767318.9300000002</v>
          </cell>
          <cell r="J653">
            <v>1556606.155</v>
          </cell>
          <cell r="K653">
            <v>1611023.76</v>
          </cell>
          <cell r="L653">
            <v>1353560.192</v>
          </cell>
          <cell r="M653">
            <v>1519027.17</v>
          </cell>
          <cell r="N653">
            <v>1211535.1800000002</v>
          </cell>
          <cell r="O653">
            <v>1593419.29</v>
          </cell>
          <cell r="P653">
            <v>1283020.8699999999</v>
          </cell>
          <cell r="Q653">
            <v>982427.35</v>
          </cell>
        </row>
        <row r="654">
          <cell r="C654" t="str">
            <v>Gadsby</v>
          </cell>
          <cell r="E654">
            <v>670350.73600000003</v>
          </cell>
          <cell r="F654">
            <v>0</v>
          </cell>
          <cell r="G654">
            <v>265491.826</v>
          </cell>
          <cell r="H654">
            <v>340336.89999999997</v>
          </cell>
          <cell r="I654">
            <v>64522.009999999995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</row>
        <row r="655">
          <cell r="C655" t="str">
            <v>Gadsby CT</v>
          </cell>
          <cell r="E655">
            <v>842060.34580000013</v>
          </cell>
          <cell r="F655">
            <v>18231.363399999998</v>
          </cell>
          <cell r="G655">
            <v>176236.61300000001</v>
          </cell>
          <cell r="H655">
            <v>244413.38</v>
          </cell>
          <cell r="I655">
            <v>206622.03</v>
          </cell>
          <cell r="J655">
            <v>62670.341</v>
          </cell>
          <cell r="K655">
            <v>59821.686999999998</v>
          </cell>
          <cell r="L655">
            <v>22029.566500000001</v>
          </cell>
          <cell r="M655">
            <v>44818.785000000003</v>
          </cell>
          <cell r="N655">
            <v>0</v>
          </cell>
          <cell r="O655">
            <v>0</v>
          </cell>
          <cell r="P655">
            <v>0</v>
          </cell>
          <cell r="Q655">
            <v>7216.5799000000006</v>
          </cell>
        </row>
        <row r="656">
          <cell r="C656" t="str">
            <v>Hermiston</v>
          </cell>
          <cell r="E656">
            <v>10261165.675000001</v>
          </cell>
          <cell r="F656">
            <v>71147.625</v>
          </cell>
          <cell r="G656">
            <v>1071818</v>
          </cell>
          <cell r="H656">
            <v>1160845.7999999998</v>
          </cell>
          <cell r="I656">
            <v>1040224.3</v>
          </cell>
          <cell r="J656">
            <v>1103198.3999999999</v>
          </cell>
          <cell r="K656">
            <v>1008416.2</v>
          </cell>
          <cell r="L656">
            <v>1029592.2000000001</v>
          </cell>
          <cell r="M656">
            <v>947956</v>
          </cell>
          <cell r="N656">
            <v>860248.25</v>
          </cell>
          <cell r="O656">
            <v>918448.85</v>
          </cell>
          <cell r="P656">
            <v>783706.25</v>
          </cell>
          <cell r="Q656">
            <v>265563.8</v>
          </cell>
        </row>
        <row r="657">
          <cell r="C657" t="str">
            <v>Lake Side</v>
          </cell>
          <cell r="E657">
            <v>21765708.943999995</v>
          </cell>
          <cell r="F657">
            <v>1329524.324</v>
          </cell>
          <cell r="G657">
            <v>2271781.35</v>
          </cell>
          <cell r="H657">
            <v>2360970.79</v>
          </cell>
          <cell r="I657">
            <v>2233189.1399999997</v>
          </cell>
          <cell r="J657">
            <v>1243560.75</v>
          </cell>
          <cell r="K657">
            <v>1887594.8399999999</v>
          </cell>
          <cell r="L657">
            <v>1955184.8299999998</v>
          </cell>
          <cell r="M657">
            <v>1998563.23</v>
          </cell>
          <cell r="N657">
            <v>1616097.9839999999</v>
          </cell>
          <cell r="O657">
            <v>1827082.74</v>
          </cell>
          <cell r="P657">
            <v>1741820.6300000001</v>
          </cell>
          <cell r="Q657">
            <v>1300338.3359999999</v>
          </cell>
        </row>
        <row r="658">
          <cell r="C658" t="str">
            <v>Lake Side II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</row>
        <row r="659">
          <cell r="C659" t="str">
            <v>Little Mountain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</row>
        <row r="661">
          <cell r="C661" t="str">
            <v>Not Used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</row>
        <row r="861">
          <cell r="J861" t="str">
            <v>Mills / kWh</v>
          </cell>
        </row>
        <row r="865">
          <cell r="C865" t="str">
            <v>Black Hills s27013/s28160</v>
          </cell>
          <cell r="E865">
            <v>35.976767291531729</v>
          </cell>
          <cell r="F865">
            <v>40.508358314145113</v>
          </cell>
          <cell r="G865">
            <v>35.528557307871964</v>
          </cell>
          <cell r="H865">
            <v>34.920620731244867</v>
          </cell>
          <cell r="I865">
            <v>35.858761045755394</v>
          </cell>
          <cell r="J865">
            <v>35.293201749091104</v>
          </cell>
          <cell r="K865">
            <v>35.671662585169841</v>
          </cell>
          <cell r="L865">
            <v>35.291865876366018</v>
          </cell>
          <cell r="M865">
            <v>34.883712969557713</v>
          </cell>
          <cell r="N865">
            <v>37.195244769171417</v>
          </cell>
          <cell r="O865">
            <v>35.239948888211394</v>
          </cell>
          <cell r="P865">
            <v>35.715382857678065</v>
          </cell>
          <cell r="Q865">
            <v>36.730444243498965</v>
          </cell>
        </row>
        <row r="866">
          <cell r="C866" t="str">
            <v>BPA Wind s42818</v>
          </cell>
          <cell r="E866">
            <v>71.684646145248138</v>
          </cell>
          <cell r="F866">
            <v>74.220081734151108</v>
          </cell>
          <cell r="G866">
            <v>74.21996424158381</v>
          </cell>
          <cell r="H866">
            <v>74.220356679329768</v>
          </cell>
          <cell r="I866">
            <v>74.220051448517921</v>
          </cell>
          <cell r="J866">
            <v>74.219610811175315</v>
          </cell>
          <cell r="K866">
            <v>74.220403575757203</v>
          </cell>
          <cell r="L866">
            <v>74.220053080016271</v>
          </cell>
          <cell r="M866">
            <v>68.999994910996634</v>
          </cell>
          <cell r="N866">
            <v>69.000115678196892</v>
          </cell>
          <cell r="O866">
            <v>68.999848228888794</v>
          </cell>
          <cell r="P866">
            <v>69.000085315677268</v>
          </cell>
          <cell r="Q866">
            <v>68.999976394678981</v>
          </cell>
        </row>
        <row r="867">
          <cell r="C867" t="str">
            <v>East Area Sales (WCA Sale)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</row>
        <row r="868">
          <cell r="C868" t="str">
            <v>Hurricane Sale s393046</v>
          </cell>
          <cell r="E868">
            <v>75.000242999999202</v>
          </cell>
          <cell r="F868">
            <v>75.000214594589963</v>
          </cell>
          <cell r="G868">
            <v>75.000257202704233</v>
          </cell>
          <cell r="H868">
            <v>75.000257202704233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</row>
        <row r="869">
          <cell r="C869" t="str">
            <v>LADWP (IPP Layoff)</v>
          </cell>
          <cell r="E869">
            <v>52.510800610309325</v>
          </cell>
          <cell r="F869">
            <v>52.510407763284967</v>
          </cell>
          <cell r="G869">
            <v>52.51067207465838</v>
          </cell>
          <cell r="H869">
            <v>52.510696263516706</v>
          </cell>
          <cell r="I869">
            <v>52.510943810221519</v>
          </cell>
          <cell r="J869">
            <v>52.510803993705245</v>
          </cell>
          <cell r="K869">
            <v>52.511109353331889</v>
          </cell>
          <cell r="L869">
            <v>52.510434150585368</v>
          </cell>
          <cell r="M869">
            <v>52.510841816025739</v>
          </cell>
          <cell r="N869">
            <v>52.510712846358302</v>
          </cell>
          <cell r="O869">
            <v>52.51088238636008</v>
          </cell>
          <cell r="P869">
            <v>52.51112753344038</v>
          </cell>
          <cell r="Q869">
            <v>52.51115519159417</v>
          </cell>
        </row>
        <row r="870">
          <cell r="C870" t="str">
            <v>NVE s523485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</row>
        <row r="871">
          <cell r="C871" t="str">
            <v>NVE s811499</v>
          </cell>
          <cell r="E871">
            <v>29.612390350877192</v>
          </cell>
          <cell r="F871">
            <v>24.783103448275863</v>
          </cell>
          <cell r="G871">
            <v>27</v>
          </cell>
          <cell r="H871">
            <v>27.54</v>
          </cell>
          <cell r="I871">
            <v>30.910993055555554</v>
          </cell>
          <cell r="J871">
            <v>31.641290322580645</v>
          </cell>
          <cell r="K871">
            <v>30.333199074074074</v>
          </cell>
          <cell r="L871">
            <v>30.621532258064516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</row>
        <row r="872">
          <cell r="C872" t="str">
            <v>Pacific Gas &amp; Electric s524491</v>
          </cell>
          <cell r="E872">
            <v>30.250676229508198</v>
          </cell>
          <cell r="F872">
            <v>17.412777777777777</v>
          </cell>
          <cell r="G872">
            <v>0</v>
          </cell>
          <cell r="H872">
            <v>0</v>
          </cell>
          <cell r="I872">
            <v>0</v>
          </cell>
          <cell r="J872">
            <v>32.345806451612901</v>
          </cell>
          <cell r="K872">
            <v>34.511111111111113</v>
          </cell>
          <cell r="L872">
            <v>36.456317204301072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</row>
        <row r="873">
          <cell r="C873" t="str">
            <v>PSCO s100035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</row>
        <row r="874">
          <cell r="C874" t="str">
            <v>Salt River Project s322940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</row>
        <row r="875">
          <cell r="C875" t="str">
            <v>SCE s513948</v>
          </cell>
          <cell r="E875">
            <v>29.847971311475408</v>
          </cell>
          <cell r="F875">
            <v>26.710333333333335</v>
          </cell>
          <cell r="G875">
            <v>0</v>
          </cell>
          <cell r="H875">
            <v>0</v>
          </cell>
          <cell r="I875">
            <v>0</v>
          </cell>
          <cell r="J875">
            <v>31.641290322580645</v>
          </cell>
          <cell r="K875">
            <v>30.333333333333332</v>
          </cell>
          <cell r="L875">
            <v>30.621370967741935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</row>
        <row r="876">
          <cell r="C876" t="str">
            <v>SDG&amp;E s513949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</row>
        <row r="877">
          <cell r="C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C878" t="str">
            <v>SMUD s24296</v>
          </cell>
          <cell r="E878">
            <v>25.72</v>
          </cell>
          <cell r="F878">
            <v>25.72</v>
          </cell>
          <cell r="G878">
            <v>25.72</v>
          </cell>
          <cell r="H878">
            <v>25.72</v>
          </cell>
          <cell r="I878">
            <v>25.72</v>
          </cell>
          <cell r="J878">
            <v>25.72</v>
          </cell>
          <cell r="K878">
            <v>0</v>
          </cell>
          <cell r="L878">
            <v>0</v>
          </cell>
          <cell r="M878">
            <v>25.72</v>
          </cell>
          <cell r="N878">
            <v>25.72</v>
          </cell>
          <cell r="O878">
            <v>25.72</v>
          </cell>
          <cell r="P878">
            <v>25.72</v>
          </cell>
          <cell r="Q878">
            <v>25.72</v>
          </cell>
        </row>
        <row r="879">
          <cell r="C879" t="str">
            <v>UAMPS s223863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</row>
        <row r="880">
          <cell r="C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</row>
        <row r="884">
          <cell r="C884" t="str">
            <v>UMPA II s45631</v>
          </cell>
          <cell r="E884">
            <v>43.760650319978716</v>
          </cell>
          <cell r="F884">
            <v>48.067093894009219</v>
          </cell>
          <cell r="G884">
            <v>42.567354260089687</v>
          </cell>
          <cell r="H884">
            <v>42.567466747738841</v>
          </cell>
          <cell r="I884">
            <v>43.212110886986864</v>
          </cell>
          <cell r="J884">
            <v>42.567354260089687</v>
          </cell>
          <cell r="K884">
            <v>43.212196478220577</v>
          </cell>
          <cell r="L884">
            <v>42.567354260089687</v>
          </cell>
          <cell r="M884">
            <v>42.567354260089687</v>
          </cell>
          <cell r="N884">
            <v>44.640198609731875</v>
          </cell>
          <cell r="O884">
            <v>42.567354260089687</v>
          </cell>
          <cell r="P884">
            <v>47.508018018018021</v>
          </cell>
          <cell r="Q884">
            <v>47.953302752293581</v>
          </cell>
        </row>
        <row r="886">
          <cell r="E886">
            <v>37.11781706365263</v>
          </cell>
          <cell r="F886">
            <v>31.117723573214349</v>
          </cell>
          <cell r="G886">
            <v>37.071913029442584</v>
          </cell>
          <cell r="H886">
            <v>36.269882503945688</v>
          </cell>
          <cell r="I886">
            <v>36.624033983433065</v>
          </cell>
          <cell r="J886">
            <v>36.694026958642588</v>
          </cell>
          <cell r="K886">
            <v>36.147938516323954</v>
          </cell>
          <cell r="L886">
            <v>36.915059684888057</v>
          </cell>
          <cell r="M886">
            <v>41.07605748890132</v>
          </cell>
          <cell r="N886">
            <v>41.092376982073475</v>
          </cell>
          <cell r="O886">
            <v>40.246936426286467</v>
          </cell>
          <cell r="P886">
            <v>40.277345465122735</v>
          </cell>
          <cell r="Q886">
            <v>43.562019098443663</v>
          </cell>
        </row>
        <row r="889">
          <cell r="C889" t="str">
            <v>COB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</row>
        <row r="890">
          <cell r="C890" t="str">
            <v>Colorado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</row>
        <row r="891">
          <cell r="C891" t="str">
            <v>Four Corners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</row>
        <row r="892">
          <cell r="C892" t="str">
            <v>Idaho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</row>
        <row r="893">
          <cell r="C893" t="str">
            <v>Mead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</row>
        <row r="894">
          <cell r="C894" t="str">
            <v>Mid Columbia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</row>
        <row r="895">
          <cell r="C895" t="str">
            <v>Mona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</row>
        <row r="896">
          <cell r="C896" t="str">
            <v>NOB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</row>
        <row r="897">
          <cell r="C897" t="str">
            <v>Palo Verde</v>
          </cell>
          <cell r="E897">
            <v>37.944586496204558</v>
          </cell>
          <cell r="F897">
            <v>43.387351778656125</v>
          </cell>
          <cell r="G897">
            <v>32.065296367112808</v>
          </cell>
          <cell r="H897">
            <v>36.736557377049181</v>
          </cell>
          <cell r="I897">
            <v>33.003289473684212</v>
          </cell>
          <cell r="J897">
            <v>39.626879699248121</v>
          </cell>
          <cell r="K897">
            <v>40.167597765363126</v>
          </cell>
          <cell r="L897">
            <v>40.097483407079643</v>
          </cell>
          <cell r="M897">
            <v>32.700000000000003</v>
          </cell>
          <cell r="N897">
            <v>32.700000000000003</v>
          </cell>
          <cell r="O897">
            <v>32.700000000000003</v>
          </cell>
          <cell r="P897">
            <v>0</v>
          </cell>
          <cell r="Q897">
            <v>0</v>
          </cell>
        </row>
        <row r="898">
          <cell r="C898" t="str">
            <v>SP15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</row>
        <row r="899">
          <cell r="C899" t="str">
            <v>Utah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</row>
        <row r="900">
          <cell r="C900" t="str">
            <v>Washington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</row>
        <row r="901">
          <cell r="C901" t="str">
            <v>West Main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</row>
        <row r="902">
          <cell r="C902" t="str">
            <v>Wyoming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</row>
        <row r="904">
          <cell r="C904" t="str">
            <v>STF Trading Margin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</row>
        <row r="905">
          <cell r="C905" t="str">
            <v>STF Index Trades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</row>
        <row r="907">
          <cell r="E907">
            <v>54.703695065920897</v>
          </cell>
          <cell r="F907">
            <v>77.188142292490113</v>
          </cell>
          <cell r="G907">
            <v>74.876032504780113</v>
          </cell>
          <cell r="H907">
            <v>56.957278688524589</v>
          </cell>
          <cell r="I907">
            <v>46.355394736842108</v>
          </cell>
          <cell r="J907">
            <v>47.572355889724314</v>
          </cell>
          <cell r="K907">
            <v>50.922898044692737</v>
          </cell>
          <cell r="L907">
            <v>50.744648783185838</v>
          </cell>
          <cell r="M907">
            <v>72.987083333333331</v>
          </cell>
          <cell r="N907">
            <v>78.247916666666669</v>
          </cell>
          <cell r="O907">
            <v>90.662743902439018</v>
          </cell>
          <cell r="P907">
            <v>0</v>
          </cell>
          <cell r="Q907">
            <v>0</v>
          </cell>
        </row>
        <row r="910">
          <cell r="C910" t="str">
            <v>COB</v>
          </cell>
          <cell r="E910">
            <v>33.584980260911166</v>
          </cell>
          <cell r="F910">
            <v>17.388192835209786</v>
          </cell>
          <cell r="G910">
            <v>28.191392238501148</v>
          </cell>
          <cell r="H910">
            <v>34.860391697606055</v>
          </cell>
          <cell r="I910">
            <v>35.593860689180119</v>
          </cell>
          <cell r="J910">
            <v>32.658263189714447</v>
          </cell>
          <cell r="K910">
            <v>35.458771246477781</v>
          </cell>
          <cell r="L910">
            <v>37.243981420958534</v>
          </cell>
          <cell r="M910">
            <v>36.743658476077563</v>
          </cell>
          <cell r="N910">
            <v>35.168265665334928</v>
          </cell>
          <cell r="O910">
            <v>32.929175332526356</v>
          </cell>
          <cell r="P910">
            <v>31.597323673811523</v>
          </cell>
          <cell r="Q910">
            <v>22.751500223927142</v>
          </cell>
        </row>
        <row r="911">
          <cell r="C911" t="str">
            <v>Four Corners</v>
          </cell>
          <cell r="E911">
            <v>32.803353583246505</v>
          </cell>
          <cell r="F911">
            <v>25.868559896803948</v>
          </cell>
          <cell r="G911">
            <v>37.24263077713767</v>
          </cell>
          <cell r="H911">
            <v>38.058585667229835</v>
          </cell>
          <cell r="I911">
            <v>33.317737652481455</v>
          </cell>
          <cell r="J911">
            <v>32.210388401719193</v>
          </cell>
          <cell r="K911">
            <v>30.563188910281458</v>
          </cell>
          <cell r="L911">
            <v>30.691970735051598</v>
          </cell>
          <cell r="M911">
            <v>33.851665568946657</v>
          </cell>
          <cell r="N911">
            <v>32.685980793700672</v>
          </cell>
          <cell r="O911">
            <v>31.618806599798599</v>
          </cell>
          <cell r="P911">
            <v>32.277113304783441</v>
          </cell>
          <cell r="Q911">
            <v>28.030493124171524</v>
          </cell>
        </row>
        <row r="912">
          <cell r="C912" t="str">
            <v>Mead</v>
          </cell>
          <cell r="E912">
            <v>34.466984923387109</v>
          </cell>
          <cell r="F912">
            <v>31.695067954526024</v>
          </cell>
          <cell r="G912">
            <v>40.222211238780126</v>
          </cell>
          <cell r="H912">
            <v>40.483699093611676</v>
          </cell>
          <cell r="I912">
            <v>37.970625615789899</v>
          </cell>
          <cell r="J912">
            <v>33.520113660130633</v>
          </cell>
          <cell r="K912">
            <v>31.517551020408163</v>
          </cell>
          <cell r="L912">
            <v>32.080892858832549</v>
          </cell>
          <cell r="M912">
            <v>34.809668214251396</v>
          </cell>
          <cell r="N912">
            <v>33.872881615176979</v>
          </cell>
          <cell r="O912">
            <v>32.311510562179841</v>
          </cell>
          <cell r="P912">
            <v>32.481906737053798</v>
          </cell>
          <cell r="Q912">
            <v>30.729603833364525</v>
          </cell>
        </row>
        <row r="913">
          <cell r="C913" t="str">
            <v>Mid Columbia</v>
          </cell>
          <cell r="E913">
            <v>30.034870978745314</v>
          </cell>
          <cell r="F913">
            <v>4.1753472162136909</v>
          </cell>
          <cell r="G913">
            <v>20.514971036628783</v>
          </cell>
          <cell r="H913">
            <v>25.36109757539716</v>
          </cell>
          <cell r="I913">
            <v>29.560685859591782</v>
          </cell>
          <cell r="J913">
            <v>29.520168799953545</v>
          </cell>
          <cell r="K913">
            <v>32.332747469931583</v>
          </cell>
          <cell r="L913">
            <v>35.226069373472029</v>
          </cell>
          <cell r="M913">
            <v>32.470654976880105</v>
          </cell>
          <cell r="N913">
            <v>30.174558688218369</v>
          </cell>
          <cell r="O913">
            <v>25.632135584017004</v>
          </cell>
          <cell r="P913">
            <v>22.505139556386407</v>
          </cell>
          <cell r="Q913">
            <v>0</v>
          </cell>
        </row>
        <row r="914">
          <cell r="C914" t="str">
            <v>Mona</v>
          </cell>
          <cell r="E914">
            <v>32.806578156003667</v>
          </cell>
          <cell r="F914">
            <v>27.48917901023815</v>
          </cell>
          <cell r="G914">
            <v>37.343770817796234</v>
          </cell>
          <cell r="H914">
            <v>37.997560149562396</v>
          </cell>
          <cell r="I914">
            <v>33.922044107204087</v>
          </cell>
          <cell r="J914">
            <v>31.490409936644998</v>
          </cell>
          <cell r="K914">
            <v>29.050703807265467</v>
          </cell>
          <cell r="L914">
            <v>27.378568585508404</v>
          </cell>
          <cell r="M914">
            <v>32.547802284564682</v>
          </cell>
          <cell r="N914">
            <v>31.916207562026738</v>
          </cell>
          <cell r="O914">
            <v>29.84763876475705</v>
          </cell>
          <cell r="P914">
            <v>33.486522366732324</v>
          </cell>
          <cell r="Q914">
            <v>30.876483673721538</v>
          </cell>
        </row>
        <row r="915">
          <cell r="C915" t="str">
            <v>NOB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</row>
        <row r="916">
          <cell r="C916" t="str">
            <v>Palo Verde</v>
          </cell>
          <cell r="E916">
            <v>30.387773423228175</v>
          </cell>
          <cell r="F916">
            <v>25.045542520128524</v>
          </cell>
          <cell r="G916">
            <v>32.328073887051552</v>
          </cell>
          <cell r="H916">
            <v>28.755975439437979</v>
          </cell>
          <cell r="I916">
            <v>33.186589565478947</v>
          </cell>
          <cell r="J916">
            <v>26.641996590112196</v>
          </cell>
          <cell r="K916">
            <v>26.134997308708556</v>
          </cell>
          <cell r="L916">
            <v>27.030533633689952</v>
          </cell>
          <cell r="M916">
            <v>34.555474623565402</v>
          </cell>
          <cell r="N916">
            <v>33.951294330900375</v>
          </cell>
          <cell r="O916">
            <v>32.33894088525475</v>
          </cell>
          <cell r="P916">
            <v>30.473247411294288</v>
          </cell>
          <cell r="Q916">
            <v>28.854236236420221</v>
          </cell>
        </row>
        <row r="917">
          <cell r="C917" t="str">
            <v>SP15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</row>
        <row r="918">
          <cell r="C918" t="str">
            <v>Trapped Energy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</row>
        <row r="920">
          <cell r="E920">
            <v>31.747487322719898</v>
          </cell>
          <cell r="F920">
            <v>23.610425982418139</v>
          </cell>
          <cell r="G920">
            <v>33.634803042475433</v>
          </cell>
          <cell r="H920">
            <v>34.286043677828559</v>
          </cell>
          <cell r="I920">
            <v>32.738425026290585</v>
          </cell>
          <cell r="J920">
            <v>30.599307142679066</v>
          </cell>
          <cell r="K920">
            <v>31.424742832140517</v>
          </cell>
          <cell r="L920">
            <v>33.22798432340393</v>
          </cell>
          <cell r="M920">
            <v>34.245275851021255</v>
          </cell>
          <cell r="N920">
            <v>33.138275017530553</v>
          </cell>
          <cell r="O920">
            <v>31.440002945037733</v>
          </cell>
          <cell r="P920">
            <v>30.345065238746301</v>
          </cell>
          <cell r="Q920">
            <v>28.647504010424228</v>
          </cell>
        </row>
        <row r="922">
          <cell r="E922">
            <v>35.8115845242327</v>
          </cell>
          <cell r="F922">
            <v>31.483046152864642</v>
          </cell>
          <cell r="G922">
            <v>38.260959962901275</v>
          </cell>
          <cell r="H922">
            <v>37.958472546022932</v>
          </cell>
          <cell r="I922">
            <v>36.158727228146745</v>
          </cell>
          <cell r="J922">
            <v>36.661455185574312</v>
          </cell>
          <cell r="K922">
            <v>36.428571796526931</v>
          </cell>
          <cell r="L922">
            <v>37.793155744610289</v>
          </cell>
          <cell r="M922">
            <v>36.659388723134825</v>
          </cell>
          <cell r="N922">
            <v>35.979960686203306</v>
          </cell>
          <cell r="O922">
            <v>35.329314238274399</v>
          </cell>
          <cell r="P922">
            <v>31.499120157710003</v>
          </cell>
          <cell r="Q922">
            <v>30.752305201662178</v>
          </cell>
        </row>
        <row r="926">
          <cell r="C926" t="str">
            <v>APS Supplemental p27875</v>
          </cell>
          <cell r="E926">
            <v>27.436850631313135</v>
          </cell>
          <cell r="F926">
            <v>0</v>
          </cell>
          <cell r="G926">
            <v>34.479999999999997</v>
          </cell>
          <cell r="H926">
            <v>31.44</v>
          </cell>
          <cell r="I926">
            <v>28.34</v>
          </cell>
          <cell r="J926">
            <v>0</v>
          </cell>
          <cell r="K926">
            <v>25.02</v>
          </cell>
          <cell r="L926">
            <v>25.129997660818713</v>
          </cell>
          <cell r="M926">
            <v>26.06206029411765</v>
          </cell>
          <cell r="N926">
            <v>27.151434812286691</v>
          </cell>
          <cell r="O926">
            <v>26.704372013651877</v>
          </cell>
          <cell r="P926">
            <v>28.87</v>
          </cell>
          <cell r="Q926">
            <v>0</v>
          </cell>
        </row>
        <row r="927">
          <cell r="C927" t="str">
            <v>Avoided Cost Resource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</row>
        <row r="928">
          <cell r="C928" t="str">
            <v>Blanding Purchase p379174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</row>
        <row r="929">
          <cell r="C929" t="str">
            <v>BPA Reserve Purchase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</row>
        <row r="930">
          <cell r="C930" t="str">
            <v>Chehalis Station Service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</row>
        <row r="931">
          <cell r="C931" t="str">
            <v xml:space="preserve">Combine Hills Wind p160595 </v>
          </cell>
          <cell r="E931">
            <v>42.455676825224998</v>
          </cell>
          <cell r="F931">
            <v>45.279992697759816</v>
          </cell>
          <cell r="G931">
            <v>45.279890532903593</v>
          </cell>
          <cell r="H931">
            <v>45.279860067561884</v>
          </cell>
          <cell r="I931">
            <v>45.280127620999025</v>
          </cell>
          <cell r="J931">
            <v>45.280009783282864</v>
          </cell>
          <cell r="K931">
            <v>45.279919360224135</v>
          </cell>
          <cell r="L931">
            <v>45.27979972321797</v>
          </cell>
          <cell r="M931">
            <v>38.539858377289157</v>
          </cell>
          <cell r="N931">
            <v>38.540065676535029</v>
          </cell>
          <cell r="O931">
            <v>38.540210181120401</v>
          </cell>
          <cell r="P931">
            <v>38.539991319413204</v>
          </cell>
          <cell r="Q931">
            <v>38.54013085938815</v>
          </cell>
        </row>
        <row r="932">
          <cell r="C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</row>
        <row r="933">
          <cell r="C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</row>
        <row r="934">
          <cell r="C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</row>
        <row r="935">
          <cell r="C935" t="str">
            <v>Deseret Purchase p194277</v>
          </cell>
          <cell r="E935">
            <v>45.258956366636966</v>
          </cell>
          <cell r="F935">
            <v>59.181714175791356</v>
          </cell>
          <cell r="G935">
            <v>41.916387488199668</v>
          </cell>
          <cell r="H935">
            <v>41.916387488199668</v>
          </cell>
          <cell r="I935">
            <v>42.674770996906972</v>
          </cell>
          <cell r="J935">
            <v>41.916387488199668</v>
          </cell>
          <cell r="K935">
            <v>42.674770996906972</v>
          </cell>
          <cell r="L935">
            <v>41.916387488199668</v>
          </cell>
          <cell r="M935">
            <v>43.047787006976577</v>
          </cell>
          <cell r="N935">
            <v>45.550173026919545</v>
          </cell>
          <cell r="O935">
            <v>43.047787006976577</v>
          </cell>
          <cell r="P935">
            <v>51.2859684640841</v>
          </cell>
          <cell r="Q935">
            <v>64.943985322983579</v>
          </cell>
        </row>
        <row r="936">
          <cell r="C936" t="str">
            <v>Douglas PUD Settlement p38185</v>
          </cell>
          <cell r="E936">
            <v>29.465176430045332</v>
          </cell>
          <cell r="F936">
            <v>28.535786111558924</v>
          </cell>
          <cell r="G936">
            <v>29.866910043130009</v>
          </cell>
          <cell r="H936">
            <v>30.166467696629212</v>
          </cell>
          <cell r="I936">
            <v>29.708112646001798</v>
          </cell>
          <cell r="J936">
            <v>29.891798751200771</v>
          </cell>
          <cell r="K936">
            <v>31.155127450980391</v>
          </cell>
          <cell r="L936">
            <v>30.959115196078432</v>
          </cell>
          <cell r="M936">
            <v>30.735225113589426</v>
          </cell>
          <cell r="N936">
            <v>30.729036219418958</v>
          </cell>
          <cell r="O936">
            <v>30.321099154496544</v>
          </cell>
          <cell r="P936">
            <v>28.802395959902796</v>
          </cell>
          <cell r="Q936">
            <v>28.802154817458135</v>
          </cell>
        </row>
        <row r="937">
          <cell r="C937" t="str">
            <v>Gemstate p99489</v>
          </cell>
          <cell r="E937">
            <v>62.986883700971006</v>
          </cell>
          <cell r="F937">
            <v>15.0421101523385</v>
          </cell>
          <cell r="G937">
            <v>15.856847813589276</v>
          </cell>
          <cell r="H937">
            <v>17.801936841734964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107.11297190642088</v>
          </cell>
        </row>
        <row r="938">
          <cell r="C938" t="str">
            <v>Georgia-Pacific Camas</v>
          </cell>
          <cell r="E938">
            <v>84.68399201935712</v>
          </cell>
          <cell r="F938">
            <v>82.76073852403124</v>
          </cell>
          <cell r="G938">
            <v>82.760756565969785</v>
          </cell>
          <cell r="H938">
            <v>82.760756565969785</v>
          </cell>
          <cell r="I938">
            <v>82.76073852403124</v>
          </cell>
          <cell r="J938">
            <v>82.760756565969785</v>
          </cell>
          <cell r="K938">
            <v>82.76073852403124</v>
          </cell>
          <cell r="L938">
            <v>82.760756565969785</v>
          </cell>
          <cell r="M938">
            <v>87.409644813670923</v>
          </cell>
          <cell r="N938">
            <v>87.409656568794986</v>
          </cell>
          <cell r="O938">
            <v>87.409644813670923</v>
          </cell>
          <cell r="P938">
            <v>87.409648470820642</v>
          </cell>
          <cell r="Q938">
            <v>87.409644813670923</v>
          </cell>
        </row>
        <row r="939">
          <cell r="C939" t="str">
            <v>Grant County 10 aMW p66274</v>
          </cell>
          <cell r="E939">
            <v>69.831235977247587</v>
          </cell>
          <cell r="F939">
            <v>65.400110044017609</v>
          </cell>
          <cell r="G939">
            <v>71.419708171206224</v>
          </cell>
          <cell r="H939">
            <v>75.379656746031742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</row>
        <row r="940">
          <cell r="C940" t="str">
            <v>Hermiston Purchase p99563</v>
          </cell>
          <cell r="E940">
            <v>74.059249345752292</v>
          </cell>
          <cell r="F940">
            <v>506.63273325977588</v>
          </cell>
          <cell r="G940">
            <v>63.483820617926646</v>
          </cell>
          <cell r="H940">
            <v>59.924819974269305</v>
          </cell>
          <cell r="I940">
            <v>64.866207314957421</v>
          </cell>
          <cell r="J940">
            <v>56.184547220943273</v>
          </cell>
          <cell r="K940">
            <v>67.688011320653132</v>
          </cell>
          <cell r="L940">
            <v>70.9039508226886</v>
          </cell>
          <cell r="M940">
            <v>75.85299956583421</v>
          </cell>
          <cell r="N940">
            <v>79.384129298745663</v>
          </cell>
          <cell r="O940">
            <v>76.566709493535171</v>
          </cell>
          <cell r="P940">
            <v>76.852100823727483</v>
          </cell>
          <cell r="Q940">
            <v>169.04496382735559</v>
          </cell>
        </row>
        <row r="941">
          <cell r="C941" t="str">
            <v>Hurricane Purchase p393045</v>
          </cell>
          <cell r="E941">
            <v>74.999929172844418</v>
          </cell>
          <cell r="F941">
            <v>75.000218858139064</v>
          </cell>
          <cell r="G941">
            <v>74.999784330200953</v>
          </cell>
          <cell r="H941">
            <v>74.999784330200953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</row>
        <row r="942">
          <cell r="C942" t="str">
            <v>Idaho Power p278538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</row>
        <row r="943">
          <cell r="C943" t="str">
            <v>IPP Purchase</v>
          </cell>
          <cell r="E943">
            <v>52.510800610309325</v>
          </cell>
          <cell r="F943">
            <v>52.510407763284967</v>
          </cell>
          <cell r="G943">
            <v>52.51067207465838</v>
          </cell>
          <cell r="H943">
            <v>52.510696263516706</v>
          </cell>
          <cell r="I943">
            <v>52.510943810221519</v>
          </cell>
          <cell r="J943">
            <v>52.510803993705245</v>
          </cell>
          <cell r="K943">
            <v>52.511109353331889</v>
          </cell>
          <cell r="L943">
            <v>52.510434150585368</v>
          </cell>
          <cell r="M943">
            <v>52.510841816025739</v>
          </cell>
          <cell r="N943">
            <v>52.510712846358302</v>
          </cell>
          <cell r="O943">
            <v>52.51088238636008</v>
          </cell>
          <cell r="P943">
            <v>52.51112753344038</v>
          </cell>
          <cell r="Q943">
            <v>52.51115519159417</v>
          </cell>
        </row>
        <row r="944">
          <cell r="C944" t="str">
            <v>Kennecott Generation Incentive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</row>
        <row r="945">
          <cell r="C945" t="str">
            <v>LADWP p491303-4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</row>
        <row r="946">
          <cell r="C946" t="str">
            <v>MagCorp p229846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</row>
        <row r="947">
          <cell r="C947" t="str">
            <v>MagCorp Reserves p510378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</row>
        <row r="948">
          <cell r="C948" t="str">
            <v>Morgan Stanley p189046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</row>
        <row r="949">
          <cell r="C949" t="str">
            <v>Morgan Stanley p272153-6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</row>
        <row r="950">
          <cell r="C950" t="str">
            <v>Morgan Stanley p272154-7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</row>
        <row r="951">
          <cell r="C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</row>
        <row r="952">
          <cell r="C952" t="str">
            <v>Nucor p346856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</row>
        <row r="953">
          <cell r="C953" t="str">
            <v>P4 Production p137215/p145258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</row>
        <row r="954">
          <cell r="C954" t="str">
            <v>PGE Cove p83984</v>
          </cell>
          <cell r="E954">
            <v>28.75</v>
          </cell>
          <cell r="F954">
            <v>29.040404040404042</v>
          </cell>
          <cell r="G954">
            <v>28.353057199211044</v>
          </cell>
          <cell r="H954">
            <v>28.353057199211044</v>
          </cell>
          <cell r="I954">
            <v>29.040404040404042</v>
          </cell>
          <cell r="J954">
            <v>28.353057199211044</v>
          </cell>
          <cell r="K954">
            <v>29.040404040404042</v>
          </cell>
          <cell r="L954">
            <v>28.353057199211044</v>
          </cell>
          <cell r="M954">
            <v>28.353057199211044</v>
          </cell>
          <cell r="N954">
            <v>30.520169851380043</v>
          </cell>
          <cell r="O954">
            <v>28.353057199211044</v>
          </cell>
          <cell r="P954">
            <v>29.040404040404042</v>
          </cell>
          <cell r="Q954">
            <v>28.353057199211044</v>
          </cell>
        </row>
        <row r="955">
          <cell r="C955" t="str">
            <v>Rock River Wind p100371</v>
          </cell>
          <cell r="E955">
            <v>35.479997256635968</v>
          </cell>
          <cell r="F955">
            <v>35.480085003214981</v>
          </cell>
          <cell r="G955">
            <v>35.480055447075522</v>
          </cell>
          <cell r="H955">
            <v>35.480109327346341</v>
          </cell>
          <cell r="I955">
            <v>35.479948016645004</v>
          </cell>
          <cell r="J955">
            <v>35.479885010188269</v>
          </cell>
          <cell r="K955">
            <v>35.480000971922813</v>
          </cell>
          <cell r="L955">
            <v>35.480004776900053</v>
          </cell>
          <cell r="M955">
            <v>35.479900088457725</v>
          </cell>
          <cell r="N955">
            <v>35.480022190003183</v>
          </cell>
          <cell r="O955">
            <v>35.480012304281779</v>
          </cell>
          <cell r="P955">
            <v>35.480094795789775</v>
          </cell>
          <cell r="Q955">
            <v>35.479992976902139</v>
          </cell>
        </row>
        <row r="956">
          <cell r="C956" t="str">
            <v>Roseburg Forest Products p312292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</row>
        <row r="957">
          <cell r="C957" t="str">
            <v>Small Purchases east</v>
          </cell>
          <cell r="E957">
            <v>39.33463820684878</v>
          </cell>
          <cell r="F957">
            <v>54.725593810378186</v>
          </cell>
          <cell r="G957">
            <v>39.915120775217282</v>
          </cell>
          <cell r="H957">
            <v>74.492655038036332</v>
          </cell>
          <cell r="I957">
            <v>72.140028375608551</v>
          </cell>
          <cell r="J957">
            <v>50.487295232385868</v>
          </cell>
          <cell r="K957">
            <v>33.335981275518066</v>
          </cell>
          <cell r="L957">
            <v>31.877361250285954</v>
          </cell>
          <cell r="M957">
            <v>36.04973460952462</v>
          </cell>
          <cell r="N957">
            <v>30.87819484331143</v>
          </cell>
          <cell r="O957">
            <v>36.726908308015751</v>
          </cell>
          <cell r="P957">
            <v>35.15205349794239</v>
          </cell>
          <cell r="Q957">
            <v>40.608765699869387</v>
          </cell>
        </row>
        <row r="958">
          <cell r="C958" t="str">
            <v>Small Purchases west</v>
          </cell>
          <cell r="E958">
            <v>24.212778254151861</v>
          </cell>
          <cell r="F958">
            <v>24.60725108264997</v>
          </cell>
          <cell r="G958">
            <v>23.674515838613658</v>
          </cell>
          <cell r="H958">
            <v>24.063429975389742</v>
          </cell>
          <cell r="I958">
            <v>23.249912567311053</v>
          </cell>
          <cell r="J958">
            <v>23.872573109233901</v>
          </cell>
          <cell r="K958">
            <v>22.178410080616857</v>
          </cell>
          <cell r="L958">
            <v>21.56509095180547</v>
          </cell>
          <cell r="M958">
            <v>22.363523994180021</v>
          </cell>
          <cell r="N958">
            <v>24.545615064472152</v>
          </cell>
          <cell r="O958">
            <v>36.000262576004204</v>
          </cell>
          <cell r="P958">
            <v>25.577415781153977</v>
          </cell>
          <cell r="Q958">
            <v>24.556547895965817</v>
          </cell>
        </row>
        <row r="959">
          <cell r="C959" t="str">
            <v>Three Buttes Wind p460457</v>
          </cell>
          <cell r="E959">
            <v>63.800018758090971</v>
          </cell>
          <cell r="F959">
            <v>63.799985760053417</v>
          </cell>
          <cell r="G959">
            <v>63.800281706669601</v>
          </cell>
          <cell r="H959">
            <v>63.799840027212653</v>
          </cell>
          <cell r="I959">
            <v>63.799791462733531</v>
          </cell>
          <cell r="J959">
            <v>63.800195049636912</v>
          </cell>
          <cell r="K959">
            <v>63.799989619287302</v>
          </cell>
          <cell r="L959">
            <v>63.799902058961614</v>
          </cell>
          <cell r="M959">
            <v>63.800142940430817</v>
          </cell>
          <cell r="N959">
            <v>63.800132298383211</v>
          </cell>
          <cell r="O959">
            <v>63.800015009584527</v>
          </cell>
          <cell r="P959">
            <v>63.800157108694393</v>
          </cell>
          <cell r="Q959">
            <v>63.799790719378414</v>
          </cell>
        </row>
        <row r="960">
          <cell r="C960" t="str">
            <v>Top of the World Wind p522807</v>
          </cell>
          <cell r="E960">
            <v>65.999967693508069</v>
          </cell>
          <cell r="F960">
            <v>65.999820462667927</v>
          </cell>
          <cell r="G960">
            <v>66.000020827200373</v>
          </cell>
          <cell r="H960">
            <v>66.000070660139883</v>
          </cell>
          <cell r="I960">
            <v>66.000021204432599</v>
          </cell>
          <cell r="J960">
            <v>65.999938487133107</v>
          </cell>
          <cell r="K960">
            <v>66.000079772536367</v>
          </cell>
          <cell r="L960">
            <v>65.999807899708685</v>
          </cell>
          <cell r="M960">
            <v>65.9999025595977</v>
          </cell>
          <cell r="N960">
            <v>66.000158450943715</v>
          </cell>
          <cell r="O960">
            <v>66.000020527336986</v>
          </cell>
          <cell r="P960">
            <v>66.000025771868792</v>
          </cell>
          <cell r="Q960">
            <v>65.999824495803765</v>
          </cell>
        </row>
        <row r="961">
          <cell r="C961" t="str">
            <v>Tri-State Purchase p27057</v>
          </cell>
          <cell r="E961">
            <v>69.949344364592463</v>
          </cell>
          <cell r="F961">
            <v>81.027974783293928</v>
          </cell>
          <cell r="G961">
            <v>64.583842382758306</v>
          </cell>
          <cell r="H961">
            <v>63.935445465296091</v>
          </cell>
          <cell r="I961">
            <v>68.575639588217314</v>
          </cell>
          <cell r="J961">
            <v>67.465692154915587</v>
          </cell>
          <cell r="K961">
            <v>89.445262362014219</v>
          </cell>
          <cell r="L961">
            <v>82.497249932596389</v>
          </cell>
          <cell r="M961">
            <v>64.773127614090527</v>
          </cell>
          <cell r="N961">
            <v>69.322928245541277</v>
          </cell>
          <cell r="O961">
            <v>65.060507443123299</v>
          </cell>
          <cell r="P961">
            <v>66.351964423820576</v>
          </cell>
          <cell r="Q961">
            <v>70.742162277884816</v>
          </cell>
        </row>
        <row r="962">
          <cell r="C962" t="str">
            <v>West Valley Toll</v>
          </cell>
          <cell r="E962">
            <v>121.84979589312226</v>
          </cell>
          <cell r="F962">
            <v>261.68577558380224</v>
          </cell>
          <cell r="G962">
            <v>73.1326801233905</v>
          </cell>
          <cell r="H962">
            <v>64.804836938382323</v>
          </cell>
          <cell r="I962">
            <v>84.494012171587414</v>
          </cell>
          <cell r="J962">
            <v>115.36068395198895</v>
          </cell>
          <cell r="K962">
            <v>196.94993873156341</v>
          </cell>
          <cell r="L962">
            <v>449.26258560344826</v>
          </cell>
          <cell r="M962">
            <v>159.69919894165537</v>
          </cell>
          <cell r="N962">
            <v>875.39563961038959</v>
          </cell>
          <cell r="O962">
            <v>0</v>
          </cell>
          <cell r="P962">
            <v>1036.468918625</v>
          </cell>
          <cell r="Q962">
            <v>453.22529694537508</v>
          </cell>
        </row>
        <row r="963">
          <cell r="C963" t="str">
            <v>Wolverine Creek Wind p244520</v>
          </cell>
          <cell r="E963">
            <v>56.472883072923288</v>
          </cell>
          <cell r="F963">
            <v>56.199863304980326</v>
          </cell>
          <cell r="G963">
            <v>56.199859058341382</v>
          </cell>
          <cell r="H963">
            <v>56.199892492331017</v>
          </cell>
          <cell r="I963">
            <v>56.199852328844443</v>
          </cell>
          <cell r="J963">
            <v>56.200077168940716</v>
          </cell>
          <cell r="K963">
            <v>56.200031201278527</v>
          </cell>
          <cell r="L963">
            <v>56.199950650940444</v>
          </cell>
          <cell r="M963">
            <v>56.780194932982333</v>
          </cell>
          <cell r="N963">
            <v>56.779887332887597</v>
          </cell>
          <cell r="O963">
            <v>56.78000744628924</v>
          </cell>
          <cell r="P963">
            <v>56.779829973173513</v>
          </cell>
          <cell r="Q963">
            <v>56.780108476452583</v>
          </cell>
        </row>
        <row r="966">
          <cell r="E966">
            <v>68.721987782320156</v>
          </cell>
          <cell r="F966">
            <v>85.141456066956721</v>
          </cell>
          <cell r="G966">
            <v>64.301704852415583</v>
          </cell>
          <cell r="H966">
            <v>62.578179127545816</v>
          </cell>
          <cell r="I966">
            <v>65.972318000402339</v>
          </cell>
          <cell r="J966">
            <v>62.179406949808673</v>
          </cell>
          <cell r="K966">
            <v>66.596221836391791</v>
          </cell>
          <cell r="L966">
            <v>66.893159724661928</v>
          </cell>
          <cell r="M966">
            <v>67.924096000871373</v>
          </cell>
          <cell r="N966">
            <v>70.606423844123427</v>
          </cell>
          <cell r="O966">
            <v>68.13942109618165</v>
          </cell>
          <cell r="P966">
            <v>72.673378298005559</v>
          </cell>
          <cell r="Q966">
            <v>86.424165628329263</v>
          </cell>
        </row>
        <row r="969">
          <cell r="C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</row>
        <row r="970">
          <cell r="C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</row>
        <row r="974">
          <cell r="C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</row>
        <row r="975">
          <cell r="C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</row>
        <row r="977"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</row>
        <row r="980">
          <cell r="C980" t="str">
            <v>QF California</v>
          </cell>
          <cell r="E980">
            <v>125.30609758595449</v>
          </cell>
          <cell r="F980">
            <v>102.43409342498438</v>
          </cell>
          <cell r="G980">
            <v>145.77517242345215</v>
          </cell>
          <cell r="H980">
            <v>184.28844405766654</v>
          </cell>
          <cell r="I980">
            <v>201.73779229382487</v>
          </cell>
          <cell r="J980">
            <v>209.85643719303997</v>
          </cell>
          <cell r="K980">
            <v>167.83707657106035</v>
          </cell>
          <cell r="L980">
            <v>134.68715217466035</v>
          </cell>
          <cell r="M980">
            <v>127.82836851319553</v>
          </cell>
          <cell r="N980">
            <v>125.64546335083183</v>
          </cell>
          <cell r="O980">
            <v>123.73669190818647</v>
          </cell>
          <cell r="P980">
            <v>122.70326010253417</v>
          </cell>
          <cell r="Q980">
            <v>123.38457048231487</v>
          </cell>
        </row>
        <row r="981">
          <cell r="C981" t="str">
            <v>QF Idaho</v>
          </cell>
          <cell r="E981">
            <v>59.042773190440769</v>
          </cell>
          <cell r="F981">
            <v>56.724934222542529</v>
          </cell>
          <cell r="G981">
            <v>59.681305201514888</v>
          </cell>
          <cell r="H981">
            <v>59.872139857162914</v>
          </cell>
          <cell r="I981">
            <v>59.117755521622605</v>
          </cell>
          <cell r="J981">
            <v>59.407021004291124</v>
          </cell>
          <cell r="K981">
            <v>59.120110196744662</v>
          </cell>
          <cell r="L981">
            <v>59.621177514889411</v>
          </cell>
          <cell r="M981">
            <v>59.670684884053053</v>
          </cell>
          <cell r="N981">
            <v>59.668797776285125</v>
          </cell>
          <cell r="O981">
            <v>59.287904673413877</v>
          </cell>
          <cell r="P981">
            <v>59.146726465520196</v>
          </cell>
          <cell r="Q981">
            <v>58.647056438326153</v>
          </cell>
        </row>
        <row r="982">
          <cell r="C982" t="str">
            <v>QF Oregon</v>
          </cell>
          <cell r="E982">
            <v>84.160956227044167</v>
          </cell>
          <cell r="F982">
            <v>84.804637643713562</v>
          </cell>
          <cell r="G982">
            <v>82.962005616369865</v>
          </cell>
          <cell r="H982">
            <v>82.979108139572219</v>
          </cell>
          <cell r="I982">
            <v>84.190680664801903</v>
          </cell>
          <cell r="J982">
            <v>87.760818338209688</v>
          </cell>
          <cell r="K982">
            <v>83.378174624726199</v>
          </cell>
          <cell r="L982">
            <v>84.840607277603084</v>
          </cell>
          <cell r="M982">
            <v>86.320394474445791</v>
          </cell>
          <cell r="N982">
            <v>86.03440589890053</v>
          </cell>
          <cell r="O982">
            <v>83.591582692432951</v>
          </cell>
          <cell r="P982">
            <v>83.876781825208397</v>
          </cell>
          <cell r="Q982">
            <v>81.053457633272231</v>
          </cell>
        </row>
        <row r="983">
          <cell r="C983" t="str">
            <v>QF Utah</v>
          </cell>
          <cell r="E983">
            <v>54.037301194809949</v>
          </cell>
          <cell r="F983">
            <v>52.016527011359763</v>
          </cell>
          <cell r="G983">
            <v>52.17868923594903</v>
          </cell>
          <cell r="H983">
            <v>51.57406166142237</v>
          </cell>
          <cell r="I983">
            <v>52.012952418657456</v>
          </cell>
          <cell r="J983">
            <v>52.69780500281184</v>
          </cell>
          <cell r="K983">
            <v>53.087101213881787</v>
          </cell>
          <cell r="L983">
            <v>52.389995051840636</v>
          </cell>
          <cell r="M983">
            <v>55.548543879952327</v>
          </cell>
          <cell r="N983">
            <v>56.573967019436715</v>
          </cell>
          <cell r="O983">
            <v>57.10265198883657</v>
          </cell>
          <cell r="P983">
            <v>57.1819958405761</v>
          </cell>
          <cell r="Q983">
            <v>55.66689668503011</v>
          </cell>
        </row>
        <row r="984">
          <cell r="C984" t="str">
            <v>QF Washington</v>
          </cell>
          <cell r="E984">
            <v>93.90332759971065</v>
          </cell>
          <cell r="F984">
            <v>90.497792822122889</v>
          </cell>
          <cell r="G984">
            <v>84.439591910509577</v>
          </cell>
          <cell r="H984">
            <v>81.110487624622834</v>
          </cell>
          <cell r="I984">
            <v>85.501575990718806</v>
          </cell>
          <cell r="J984">
            <v>102.91160772424365</v>
          </cell>
          <cell r="K984">
            <v>122.2199003005848</v>
          </cell>
          <cell r="L984">
            <v>120.55254429358295</v>
          </cell>
          <cell r="M984">
            <v>54.599999999999994</v>
          </cell>
          <cell r="N984">
            <v>54.6</v>
          </cell>
          <cell r="O984">
            <v>54.599412119384986</v>
          </cell>
          <cell r="P984">
            <v>54.6</v>
          </cell>
          <cell r="Q984">
            <v>54.6</v>
          </cell>
        </row>
        <row r="985">
          <cell r="C985" t="str">
            <v>QF Wyoming</v>
          </cell>
          <cell r="E985">
            <v>65.718821464429581</v>
          </cell>
          <cell r="F985">
            <v>54.096646248976192</v>
          </cell>
          <cell r="G985">
            <v>53.729335698090118</v>
          </cell>
          <cell r="H985">
            <v>53.988819465216437</v>
          </cell>
          <cell r="I985">
            <v>55.217293108740336</v>
          </cell>
          <cell r="J985">
            <v>70.456861900319453</v>
          </cell>
          <cell r="K985">
            <v>174.86533214475079</v>
          </cell>
          <cell r="L985">
            <v>166.0489203622804</v>
          </cell>
          <cell r="M985">
            <v>174.1086741575873</v>
          </cell>
          <cell r="N985">
            <v>178.63803724676575</v>
          </cell>
          <cell r="O985">
            <v>187.00112980232544</v>
          </cell>
          <cell r="P985">
            <v>82.532196399623999</v>
          </cell>
          <cell r="Q985">
            <v>55.828389852111364</v>
          </cell>
        </row>
        <row r="986">
          <cell r="C986" t="str">
            <v>Biomass One QF</v>
          </cell>
          <cell r="E986">
            <v>68.396091912792059</v>
          </cell>
          <cell r="F986">
            <v>68.746971418545769</v>
          </cell>
          <cell r="G986">
            <v>67.960756267765262</v>
          </cell>
          <cell r="H986">
            <v>68.799110515832126</v>
          </cell>
          <cell r="I986">
            <v>67.541849995900719</v>
          </cell>
          <cell r="J986">
            <v>68.799115566275958</v>
          </cell>
          <cell r="K986">
            <v>68.335435010482186</v>
          </cell>
          <cell r="L986">
            <v>68.001325717495007</v>
          </cell>
          <cell r="M986">
            <v>68.399109936412458</v>
          </cell>
          <cell r="N986">
            <v>68.654819009996771</v>
          </cell>
          <cell r="O986">
            <v>68.399079579537045</v>
          </cell>
          <cell r="P986">
            <v>68.80311903685849</v>
          </cell>
          <cell r="Q986">
            <v>68.092281255733695</v>
          </cell>
        </row>
        <row r="987">
          <cell r="C987" t="str">
            <v>Blue Mountain Wind QF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</row>
        <row r="988">
          <cell r="C988" t="str">
            <v>Butter Creek Wind QF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</row>
        <row r="989">
          <cell r="C989" t="str">
            <v>Chevron Wind p499335 QF</v>
          </cell>
          <cell r="E989">
            <v>65.895364247785821</v>
          </cell>
          <cell r="F989">
            <v>69.28993053336319</v>
          </cell>
          <cell r="G989">
            <v>88.047057123434058</v>
          </cell>
          <cell r="H989">
            <v>93.989178233467172</v>
          </cell>
          <cell r="I989">
            <v>71.254920582016695</v>
          </cell>
          <cell r="J989">
            <v>60.868598137041332</v>
          </cell>
          <cell r="K989">
            <v>58.422257307946289</v>
          </cell>
          <cell r="L989">
            <v>61.488263319871812</v>
          </cell>
          <cell r="M989">
            <v>66.806295365048499</v>
          </cell>
          <cell r="N989">
            <v>67.177788465335325</v>
          </cell>
          <cell r="O989">
            <v>66.690106188350867</v>
          </cell>
          <cell r="P989">
            <v>54.397591696874535</v>
          </cell>
          <cell r="Q989">
            <v>56.871284381940676</v>
          </cell>
        </row>
        <row r="990">
          <cell r="C990" t="str">
            <v>Co-Gen II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</row>
        <row r="991">
          <cell r="C991" t="str">
            <v>DCFP p316701 QF</v>
          </cell>
          <cell r="E991">
            <v>25.921519500720017</v>
          </cell>
          <cell r="F991">
            <v>12.16664690061144</v>
          </cell>
          <cell r="G991">
            <v>24.02440981738885</v>
          </cell>
          <cell r="H991">
            <v>29.122551729286876</v>
          </cell>
          <cell r="I991">
            <v>29.056585449837307</v>
          </cell>
          <cell r="J991">
            <v>27.715057197114461</v>
          </cell>
          <cell r="K991">
            <v>29.779209575598202</v>
          </cell>
          <cell r="L991">
            <v>31.985506197537713</v>
          </cell>
          <cell r="M991">
            <v>31.864868272026975</v>
          </cell>
          <cell r="N991">
            <v>30.320502976223207</v>
          </cell>
          <cell r="O991">
            <v>27.057132099686488</v>
          </cell>
          <cell r="P991">
            <v>25.212897818489992</v>
          </cell>
          <cell r="Q991">
            <v>18.885295603540524</v>
          </cell>
        </row>
        <row r="992">
          <cell r="C992" t="str">
            <v>Co-Gen II p349170 QF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</row>
        <row r="993">
          <cell r="C993" t="str">
            <v>Evergreen BioPower p351030 QF</v>
          </cell>
          <cell r="E993">
            <v>62.984110846471481</v>
          </cell>
          <cell r="F993">
            <v>62.323853432884661</v>
          </cell>
          <cell r="G993">
            <v>61.454493524295998</v>
          </cell>
          <cell r="H993">
            <v>62.363070839634517</v>
          </cell>
          <cell r="I993">
            <v>61.399559881736387</v>
          </cell>
          <cell r="J993">
            <v>62.363510092192399</v>
          </cell>
          <cell r="K993">
            <v>61.891034236166973</v>
          </cell>
          <cell r="L993">
            <v>61.300530188240955</v>
          </cell>
          <cell r="M993">
            <v>64.692316364479595</v>
          </cell>
          <cell r="N993">
            <v>64.879378852383553</v>
          </cell>
          <cell r="O993">
            <v>64.594821018182685</v>
          </cell>
          <cell r="P993">
            <v>65.029264133229873</v>
          </cell>
          <cell r="Q993">
            <v>64.636699993395865</v>
          </cell>
        </row>
        <row r="994">
          <cell r="C994" t="str">
            <v>ExxonMobil p255042 QF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</row>
        <row r="995">
          <cell r="C995" t="str">
            <v>Five Pine Wind QF</v>
          </cell>
          <cell r="E995">
            <v>54.537794112162373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73.993263552440581</v>
          </cell>
          <cell r="M995">
            <v>60.237075861085252</v>
          </cell>
          <cell r="N995">
            <v>61.922268774500886</v>
          </cell>
          <cell r="O995">
            <v>52.980360866102096</v>
          </cell>
          <cell r="P995">
            <v>51.750048357310547</v>
          </cell>
          <cell r="Q995">
            <v>46.65698481482756</v>
          </cell>
        </row>
        <row r="996">
          <cell r="C996" t="str">
            <v>Kennecott Refinery QF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</row>
        <row r="997">
          <cell r="C997" t="str">
            <v>Kennecott Smelter QF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</row>
        <row r="998">
          <cell r="C998" t="str">
            <v>Mountain Wind 1 p367721 QF</v>
          </cell>
          <cell r="E998">
            <v>55.555204936801864</v>
          </cell>
          <cell r="F998">
            <v>50.948010974470357</v>
          </cell>
          <cell r="G998">
            <v>62.953080093004665</v>
          </cell>
          <cell r="H998">
            <v>66.133132131043595</v>
          </cell>
          <cell r="I998">
            <v>56.927899448654443</v>
          </cell>
          <cell r="J998">
            <v>52.728208270745263</v>
          </cell>
          <cell r="K998">
            <v>52.581396028179725</v>
          </cell>
          <cell r="L998">
            <v>57.311687419983187</v>
          </cell>
          <cell r="M998">
            <v>61.043444073082938</v>
          </cell>
          <cell r="N998">
            <v>58.082851057892363</v>
          </cell>
          <cell r="O998">
            <v>52.285630587271392</v>
          </cell>
          <cell r="P998">
            <v>47.812145094264245</v>
          </cell>
          <cell r="Q998">
            <v>49.463040704823129</v>
          </cell>
        </row>
        <row r="999">
          <cell r="C999" t="str">
            <v>Mountain Wind 2 p398449 QF</v>
          </cell>
          <cell r="E999">
            <v>64.414376669806785</v>
          </cell>
          <cell r="F999">
            <v>64.620117897981146</v>
          </cell>
          <cell r="G999">
            <v>85.266377763042541</v>
          </cell>
          <cell r="H999">
            <v>83.150464005003911</v>
          </cell>
          <cell r="I999">
            <v>67.302240985897953</v>
          </cell>
          <cell r="J999">
            <v>57.620806901197923</v>
          </cell>
          <cell r="K999">
            <v>60.04379017341298</v>
          </cell>
          <cell r="L999">
            <v>64.737980073943092</v>
          </cell>
          <cell r="M999">
            <v>69.033301816629063</v>
          </cell>
          <cell r="N999">
            <v>64.966072075380808</v>
          </cell>
          <cell r="O999">
            <v>60.729084892227569</v>
          </cell>
          <cell r="P999">
            <v>53.872686556008667</v>
          </cell>
          <cell r="Q999">
            <v>55.127083366793833</v>
          </cell>
        </row>
        <row r="1000">
          <cell r="C1000" t="str">
            <v>North Point Wind QF</v>
          </cell>
          <cell r="E1000">
            <v>54.516052838163148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73.991341832477687</v>
          </cell>
          <cell r="M1000">
            <v>60.236599179061777</v>
          </cell>
          <cell r="N1000">
            <v>61.918950840187954</v>
          </cell>
          <cell r="O1000">
            <v>52.969088191130652</v>
          </cell>
          <cell r="P1000">
            <v>51.758687615542883</v>
          </cell>
          <cell r="Q1000">
            <v>46.597512458116007</v>
          </cell>
        </row>
        <row r="1001">
          <cell r="C1001" t="str">
            <v>Oregon Wind Farm QF</v>
          </cell>
          <cell r="E1001">
            <v>67.85015114526918</v>
          </cell>
          <cell r="F1001">
            <v>67.642772572437366</v>
          </cell>
          <cell r="G1001">
            <v>66.627132820762611</v>
          </cell>
          <cell r="H1001">
            <v>66.978562156751011</v>
          </cell>
          <cell r="I1001">
            <v>66.739428602556842</v>
          </cell>
          <cell r="J1001">
            <v>67.982549640311248</v>
          </cell>
          <cell r="K1001">
            <v>68.45921319548907</v>
          </cell>
          <cell r="L1001">
            <v>69.038070236200014</v>
          </cell>
          <cell r="M1001">
            <v>69.179604343375047</v>
          </cell>
          <cell r="N1001">
            <v>68.941670044765502</v>
          </cell>
          <cell r="O1001">
            <v>68.599599426570165</v>
          </cell>
          <cell r="P1001">
            <v>68.443509646866033</v>
          </cell>
          <cell r="Q1001">
            <v>67.598208376873671</v>
          </cell>
        </row>
        <row r="1002">
          <cell r="C1002" t="str">
            <v>Pioneer Wind Park I QF</v>
          </cell>
          <cell r="E1002">
            <v>63.223189343641074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66.407856021758562</v>
          </cell>
          <cell r="K1002">
            <v>65.380401795040655</v>
          </cell>
          <cell r="L1002">
            <v>62.9501835911923</v>
          </cell>
          <cell r="M1002">
            <v>59.7517104125332</v>
          </cell>
          <cell r="N1002">
            <v>69.200597284929074</v>
          </cell>
          <cell r="O1002">
            <v>67.320655335904661</v>
          </cell>
          <cell r="P1002">
            <v>57.343800253888162</v>
          </cell>
          <cell r="Q1002">
            <v>57.380908927759812</v>
          </cell>
        </row>
        <row r="1003">
          <cell r="C1003" t="str">
            <v>Pioneer Wind Park II QF</v>
          </cell>
          <cell r="E1003">
            <v>64.953374490950353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64.580444735293554</v>
          </cell>
          <cell r="M1003">
            <v>61.527370648422874</v>
          </cell>
          <cell r="N1003">
            <v>71.383558216420283</v>
          </cell>
          <cell r="O1003">
            <v>69.53212381204186</v>
          </cell>
          <cell r="P1003">
            <v>60.206821147208451</v>
          </cell>
          <cell r="Q1003">
            <v>60.149853054265435</v>
          </cell>
        </row>
        <row r="1004">
          <cell r="C1004" t="str">
            <v>Power County North Wind QF p575612</v>
          </cell>
          <cell r="E1004">
            <v>58.945038176328964</v>
          </cell>
          <cell r="F1004">
            <v>45.879425967766871</v>
          </cell>
          <cell r="G1004">
            <v>62.355282930771764</v>
          </cell>
          <cell r="H1004">
            <v>66.877551861760196</v>
          </cell>
          <cell r="I1004">
            <v>60.075260572103858</v>
          </cell>
          <cell r="J1004">
            <v>64.308957531310838</v>
          </cell>
          <cell r="K1004">
            <v>59.867748430742218</v>
          </cell>
          <cell r="L1004">
            <v>73.35004527025967</v>
          </cell>
          <cell r="M1004">
            <v>60.274680845288188</v>
          </cell>
          <cell r="N1004">
            <v>61.98314154767732</v>
          </cell>
          <cell r="O1004">
            <v>53.087938830781219</v>
          </cell>
          <cell r="P1004">
            <v>52.225170872940708</v>
          </cell>
          <cell r="Q1004">
            <v>47.137377194366202</v>
          </cell>
        </row>
        <row r="1005">
          <cell r="C1005" t="str">
            <v>Power County South Wind QF p575614</v>
          </cell>
          <cell r="E1005">
            <v>58.945806960228659</v>
          </cell>
          <cell r="F1005">
            <v>45.902087116272433</v>
          </cell>
          <cell r="G1005">
            <v>62.345007601492256</v>
          </cell>
          <cell r="H1005">
            <v>66.884296371009896</v>
          </cell>
          <cell r="I1005">
            <v>60.068225466938543</v>
          </cell>
          <cell r="J1005">
            <v>64.30122668377372</v>
          </cell>
          <cell r="K1005">
            <v>59.867041042533856</v>
          </cell>
          <cell r="L1005">
            <v>73.355953774542471</v>
          </cell>
          <cell r="M1005">
            <v>60.275019841333695</v>
          </cell>
          <cell r="N1005">
            <v>61.979638436291857</v>
          </cell>
          <cell r="O1005">
            <v>53.089543372882865</v>
          </cell>
          <cell r="P1005">
            <v>52.228153572367241</v>
          </cell>
          <cell r="Q1005">
            <v>47.121645871123775</v>
          </cell>
        </row>
        <row r="1006">
          <cell r="C1006" t="str">
            <v>Roseburg Dillard QF</v>
          </cell>
          <cell r="E1006">
            <v>33.057776059220515</v>
          </cell>
          <cell r="F1006">
            <v>0</v>
          </cell>
          <cell r="G1006">
            <v>27.561762440988197</v>
          </cell>
          <cell r="H1006">
            <v>33.045880528734088</v>
          </cell>
          <cell r="I1006">
            <v>33.637726762131656</v>
          </cell>
          <cell r="J1006">
            <v>31.375633502010135</v>
          </cell>
          <cell r="K1006">
            <v>33.475755937321168</v>
          </cell>
          <cell r="L1006">
            <v>35.362646565802343</v>
          </cell>
          <cell r="M1006">
            <v>35.590976569455627</v>
          </cell>
          <cell r="N1006">
            <v>33.984777042988682</v>
          </cell>
          <cell r="O1006">
            <v>31.610460505767367</v>
          </cell>
          <cell r="P1006">
            <v>30.720951966140927</v>
          </cell>
          <cell r="Q1006">
            <v>0</v>
          </cell>
        </row>
        <row r="1007">
          <cell r="C1007" t="str">
            <v>SF Phosphates</v>
          </cell>
          <cell r="E1007">
            <v>62.091309573778013</v>
          </cell>
          <cell r="F1007">
            <v>60.848855803369169</v>
          </cell>
          <cell r="G1007">
            <v>59.577687270251076</v>
          </cell>
          <cell r="H1007">
            <v>59.779335764484813</v>
          </cell>
          <cell r="I1007">
            <v>59.891584949846191</v>
          </cell>
          <cell r="J1007">
            <v>59.410538428137514</v>
          </cell>
          <cell r="K1007">
            <v>62.483538114061695</v>
          </cell>
          <cell r="L1007">
            <v>62.776457357810756</v>
          </cell>
          <cell r="M1007">
            <v>65.649045453482003</v>
          </cell>
          <cell r="N1007">
            <v>66.832596415482598</v>
          </cell>
          <cell r="O1007">
            <v>63.683627071914252</v>
          </cell>
          <cell r="P1007">
            <v>63.021872074624802</v>
          </cell>
          <cell r="Q1007">
            <v>65.218429900182699</v>
          </cell>
        </row>
        <row r="1008">
          <cell r="C1008" t="str">
            <v>Spanish Fork Wind 2 p311681 QF</v>
          </cell>
          <cell r="E1008">
            <v>53.691995335823648</v>
          </cell>
          <cell r="F1008">
            <v>50.87798328623488</v>
          </cell>
          <cell r="G1008">
            <v>59.807132831384152</v>
          </cell>
          <cell r="H1008">
            <v>62.558465115369174</v>
          </cell>
          <cell r="I1008">
            <v>54.524028430804336</v>
          </cell>
          <cell r="J1008">
            <v>50.524774347149958</v>
          </cell>
          <cell r="K1008">
            <v>51.399268641053673</v>
          </cell>
          <cell r="L1008">
            <v>54.304090856592346</v>
          </cell>
          <cell r="M1008">
            <v>56.372649516606835</v>
          </cell>
          <cell r="N1008">
            <v>54.171490813564809</v>
          </cell>
          <cell r="O1008">
            <v>51.589804666192627</v>
          </cell>
          <cell r="P1008">
            <v>47.300904708175864</v>
          </cell>
          <cell r="Q1008">
            <v>46.128811998888331</v>
          </cell>
        </row>
        <row r="1009">
          <cell r="C1009" t="str">
            <v>Sunnyside p83997/p59965 QF</v>
          </cell>
          <cell r="E1009">
            <v>65.308972717796976</v>
          </cell>
          <cell r="F1009">
            <v>62.594744825269906</v>
          </cell>
          <cell r="G1009">
            <v>62.313104101895554</v>
          </cell>
          <cell r="H1009">
            <v>61.852178839269072</v>
          </cell>
          <cell r="I1009">
            <v>63.236036286043891</v>
          </cell>
          <cell r="J1009">
            <v>70.261672205021682</v>
          </cell>
          <cell r="K1009">
            <v>62.778171532506541</v>
          </cell>
          <cell r="L1009">
            <v>61.798363955239523</v>
          </cell>
          <cell r="M1009">
            <v>63.61445728013193</v>
          </cell>
          <cell r="N1009">
            <v>65.376176441891289</v>
          </cell>
          <cell r="O1009">
            <v>64.081973577460658</v>
          </cell>
          <cell r="P1009">
            <v>93.468601476407258</v>
          </cell>
          <cell r="Q1009">
            <v>70.076095466968951</v>
          </cell>
        </row>
        <row r="1010">
          <cell r="C1010" t="str">
            <v>Tesoro QF</v>
          </cell>
          <cell r="E1010">
            <v>34.887898613225104</v>
          </cell>
          <cell r="F1010">
            <v>27.696185699588479</v>
          </cell>
          <cell r="G1010">
            <v>45.303596674631628</v>
          </cell>
          <cell r="H1010">
            <v>44.834505675029867</v>
          </cell>
          <cell r="I1010">
            <v>42.854364711934153</v>
          </cell>
          <cell r="J1010">
            <v>35.870768618080447</v>
          </cell>
          <cell r="K1010">
            <v>36.318081275720168</v>
          </cell>
          <cell r="L1010">
            <v>37.684874054161689</v>
          </cell>
          <cell r="M1010">
            <v>33.719967144563917</v>
          </cell>
          <cell r="N1010">
            <v>31.652911706349204</v>
          </cell>
          <cell r="O1010">
            <v>29.801607925129431</v>
          </cell>
          <cell r="P1010">
            <v>27.554958847736625</v>
          </cell>
          <cell r="Q1010">
            <v>24.884478295499804</v>
          </cell>
        </row>
        <row r="1011">
          <cell r="C1011" t="str">
            <v>Threemile Canyon Wind QF p500139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</row>
        <row r="1012">
          <cell r="C1012" t="str">
            <v>US Magnesium QF</v>
          </cell>
          <cell r="E1012">
            <v>42.25762188478793</v>
          </cell>
          <cell r="F1012">
            <v>0</v>
          </cell>
          <cell r="G1012">
            <v>53.732829545712271</v>
          </cell>
          <cell r="H1012">
            <v>54.705624333140989</v>
          </cell>
          <cell r="I1012">
            <v>51.608300476432639</v>
          </cell>
          <cell r="J1012">
            <v>38.632986548011992</v>
          </cell>
          <cell r="K1012">
            <v>37.900639802242942</v>
          </cell>
          <cell r="L1012">
            <v>40.830382043481016</v>
          </cell>
          <cell r="M1012">
            <v>38.13705905671663</v>
          </cell>
          <cell r="N1012">
            <v>37.120949074074076</v>
          </cell>
          <cell r="O1012">
            <v>34.751894260812968</v>
          </cell>
          <cell r="P1012">
            <v>0</v>
          </cell>
          <cell r="Q1012">
            <v>0</v>
          </cell>
        </row>
        <row r="1013">
          <cell r="C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</row>
        <row r="1015">
          <cell r="E1015">
            <v>64.510378128175944</v>
          </cell>
          <cell r="F1015">
            <v>65.811921668843851</v>
          </cell>
          <cell r="G1015">
            <v>66.07650077674225</v>
          </cell>
          <cell r="H1015">
            <v>66.46217439589546</v>
          </cell>
          <cell r="I1015">
            <v>64.097130413646411</v>
          </cell>
          <cell r="J1015">
            <v>64.103128653783003</v>
          </cell>
          <cell r="K1015">
            <v>62.929827487397368</v>
          </cell>
          <cell r="L1015">
            <v>64.313395096473585</v>
          </cell>
          <cell r="M1015">
            <v>64.175570058462597</v>
          </cell>
          <cell r="N1015">
            <v>65.875188885641933</v>
          </cell>
          <cell r="O1015">
            <v>63.144284770678041</v>
          </cell>
          <cell r="P1015">
            <v>65.429501396480163</v>
          </cell>
          <cell r="Q1015">
            <v>62.706261906827507</v>
          </cell>
        </row>
        <row r="1018">
          <cell r="C1018" t="str">
            <v>Canadian Entitlement p60828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</row>
        <row r="1019">
          <cell r="C1019" t="str">
            <v>Chelan - Rocky Reach p60827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</row>
        <row r="1020">
          <cell r="C1020" t="str">
            <v>Douglas - Wells p60828</v>
          </cell>
          <cell r="E1020">
            <v>14.324687477937605</v>
          </cell>
          <cell r="F1020">
            <v>11.022826651263347</v>
          </cell>
          <cell r="G1020">
            <v>11.32570919867903</v>
          </cell>
          <cell r="H1020">
            <v>15.281002921761671</v>
          </cell>
          <cell r="I1020">
            <v>22.711602499122705</v>
          </cell>
          <cell r="J1020">
            <v>19.330497096998197</v>
          </cell>
          <cell r="K1020">
            <v>17.382845884897144</v>
          </cell>
          <cell r="L1020">
            <v>15.236000128206287</v>
          </cell>
          <cell r="M1020">
            <v>11.687892137768875</v>
          </cell>
          <cell r="N1020">
            <v>16.01056239687292</v>
          </cell>
          <cell r="O1020">
            <v>16.649299241758182</v>
          </cell>
          <cell r="P1020">
            <v>13.455517553235875</v>
          </cell>
          <cell r="Q1020">
            <v>10.810714843201009</v>
          </cell>
        </row>
        <row r="1021">
          <cell r="C1021" t="str">
            <v>Grant Displacement p270294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</row>
        <row r="1022">
          <cell r="C1022" t="str">
            <v>Grant Reasonable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</row>
        <row r="1023">
          <cell r="C1023" t="str">
            <v>Grant Meaningful Priority p390668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</row>
        <row r="1024">
          <cell r="C1024" t="str">
            <v>Grant Surplus p258951</v>
          </cell>
          <cell r="E1024">
            <v>20.506577222341022</v>
          </cell>
          <cell r="F1024">
            <v>17.484330339502048</v>
          </cell>
          <cell r="G1024">
            <v>17.395568878591043</v>
          </cell>
          <cell r="H1024">
            <v>21.489890135233491</v>
          </cell>
          <cell r="I1024">
            <v>27.138172839328242</v>
          </cell>
          <cell r="J1024">
            <v>23.200914877587191</v>
          </cell>
          <cell r="K1024">
            <v>20.791871429162946</v>
          </cell>
          <cell r="L1024">
            <v>18.488441028684889</v>
          </cell>
          <cell r="M1024">
            <v>16.607408077414078</v>
          </cell>
          <cell r="N1024">
            <v>22.496218531218357</v>
          </cell>
          <cell r="O1024">
            <v>23.093625457433799</v>
          </cell>
          <cell r="P1024">
            <v>20.762428215539973</v>
          </cell>
          <cell r="Q1024">
            <v>22.076279030891246</v>
          </cell>
        </row>
        <row r="1025">
          <cell r="C1025" t="str">
            <v>Grant Power Auction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</row>
        <row r="1026">
          <cell r="C1026" t="str">
            <v>Grant - Priest Rapids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</row>
        <row r="1027">
          <cell r="C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</row>
        <row r="1029">
          <cell r="E1029">
            <v>-2.1155555924259741</v>
          </cell>
          <cell r="F1029">
            <v>-2.4951955728859532</v>
          </cell>
          <cell r="G1029">
            <v>-2.5392343171528995</v>
          </cell>
          <cell r="H1029">
            <v>-3.3332598096416066</v>
          </cell>
          <cell r="I1029">
            <v>-4.4020661774348238</v>
          </cell>
          <cell r="J1029">
            <v>-3.7526057125612637</v>
          </cell>
          <cell r="K1029">
            <v>-3.3704286540986264</v>
          </cell>
          <cell r="L1029">
            <v>-2.9691734269733159</v>
          </cell>
          <cell r="M1029">
            <v>-0.62606653864375161</v>
          </cell>
          <cell r="N1029">
            <v>-0.85494698395924562</v>
          </cell>
          <cell r="O1029">
            <v>-0.8858423324975252</v>
          </cell>
          <cell r="P1029">
            <v>-0.73689785368046135</v>
          </cell>
          <cell r="Q1029">
            <v>-0.63233074134627798</v>
          </cell>
        </row>
        <row r="1032">
          <cell r="C1032" t="str">
            <v>COB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</row>
        <row r="1033">
          <cell r="C1033" t="str">
            <v>Colorado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</row>
        <row r="1034">
          <cell r="C1034" t="str">
            <v>Four Corners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</row>
        <row r="1035">
          <cell r="C1035" t="str">
            <v>Idaho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</row>
        <row r="1036">
          <cell r="C1036" t="str">
            <v>Mead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</row>
        <row r="1037">
          <cell r="C1037" t="str">
            <v>Mid Columbia</v>
          </cell>
          <cell r="E1037">
            <v>31.97748385752968</v>
          </cell>
          <cell r="F1037">
            <v>18.339272271016313</v>
          </cell>
          <cell r="G1037">
            <v>23.905000000000001</v>
          </cell>
          <cell r="H1037">
            <v>30.557116788321167</v>
          </cell>
          <cell r="I1037">
            <v>30.268258426966291</v>
          </cell>
          <cell r="J1037">
            <v>38.366848673946961</v>
          </cell>
          <cell r="K1037">
            <v>39.744444444444447</v>
          </cell>
          <cell r="L1037">
            <v>39.669780219780222</v>
          </cell>
          <cell r="M1037">
            <v>34.9375</v>
          </cell>
          <cell r="N1037">
            <v>34.9375</v>
          </cell>
          <cell r="O1037">
            <v>34.9375</v>
          </cell>
          <cell r="P1037">
            <v>20.874285714285715</v>
          </cell>
          <cell r="Q1037">
            <v>20.712751677852349</v>
          </cell>
        </row>
        <row r="1038">
          <cell r="C1038" t="str">
            <v>Mona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</row>
        <row r="1039">
          <cell r="C1039" t="str">
            <v>NOB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</row>
        <row r="1040">
          <cell r="C1040" t="str">
            <v>Palo Verde</v>
          </cell>
          <cell r="E1040">
            <v>41.980176211453745</v>
          </cell>
          <cell r="F1040">
            <v>27.606741573033709</v>
          </cell>
          <cell r="G1040">
            <v>51.25</v>
          </cell>
          <cell r="H1040">
            <v>51.25</v>
          </cell>
          <cell r="I1040">
            <v>51.25</v>
          </cell>
          <cell r="J1040">
            <v>51.25</v>
          </cell>
          <cell r="K1040">
            <v>51.25</v>
          </cell>
          <cell r="L1040">
            <v>51.25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</row>
        <row r="1041">
          <cell r="C1041" t="str">
            <v>SP15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</row>
        <row r="1042">
          <cell r="C1042" t="str">
            <v>Utah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</row>
        <row r="1043">
          <cell r="C1043" t="str">
            <v>Washington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</row>
        <row r="1044">
          <cell r="C1044" t="str">
            <v>West Main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</row>
        <row r="1045">
          <cell r="C1045" t="str">
            <v>Wyoming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</row>
        <row r="1048">
          <cell r="C1048" t="str">
            <v>STF Index Trades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</row>
        <row r="1050">
          <cell r="E1050">
            <v>32.8416555661275</v>
          </cell>
          <cell r="F1050">
            <v>20.031179487179486</v>
          </cell>
          <cell r="G1050">
            <v>28.767495219885276</v>
          </cell>
          <cell r="H1050">
            <v>32.660327868852463</v>
          </cell>
          <cell r="I1050">
            <v>31.89896373056995</v>
          </cell>
          <cell r="J1050">
            <v>38.961160714285711</v>
          </cell>
          <cell r="K1050">
            <v>40.463541666666664</v>
          </cell>
          <cell r="L1050">
            <v>40.40843621399177</v>
          </cell>
          <cell r="M1050">
            <v>34.9375</v>
          </cell>
          <cell r="N1050">
            <v>34.9375</v>
          </cell>
          <cell r="O1050">
            <v>34.9375</v>
          </cell>
          <cell r="P1050">
            <v>20.874285714285715</v>
          </cell>
          <cell r="Q1050">
            <v>20.712751677852349</v>
          </cell>
        </row>
        <row r="1053">
          <cell r="C1053" t="str">
            <v>COB</v>
          </cell>
          <cell r="E1053">
            <v>25.17529183435903</v>
          </cell>
          <cell r="F1053">
            <v>17.901222101507301</v>
          </cell>
          <cell r="G1053">
            <v>29.592049477619984</v>
          </cell>
          <cell r="H1053">
            <v>35.916219925282874</v>
          </cell>
          <cell r="I1053">
            <v>33.783404732762136</v>
          </cell>
          <cell r="J1053">
            <v>32.396103648725571</v>
          </cell>
          <cell r="K1053">
            <v>35.561484875970301</v>
          </cell>
          <cell r="L1053">
            <v>36.921780004018714</v>
          </cell>
          <cell r="M1053">
            <v>37.352154204528766</v>
          </cell>
          <cell r="N1053">
            <v>36.370217425229335</v>
          </cell>
          <cell r="O1053">
            <v>34.037366111473887</v>
          </cell>
          <cell r="P1053">
            <v>34.834687856453449</v>
          </cell>
          <cell r="Q1053">
            <v>25.695158801072647</v>
          </cell>
        </row>
        <row r="1054">
          <cell r="C1054" t="str">
            <v>Four Corners</v>
          </cell>
          <cell r="E1054">
            <v>31.140807548231194</v>
          </cell>
          <cell r="F1054">
            <v>28.663559278613828</v>
          </cell>
          <cell r="G1054">
            <v>38.68853268333401</v>
          </cell>
          <cell r="H1054">
            <v>37.90867664546262</v>
          </cell>
          <cell r="I1054">
            <v>33.118320590243783</v>
          </cell>
          <cell r="J1054">
            <v>29.883536443820713</v>
          </cell>
          <cell r="K1054">
            <v>29.869574659140262</v>
          </cell>
          <cell r="L1054">
            <v>29.689398500467505</v>
          </cell>
          <cell r="M1054">
            <v>33.495830141490949</v>
          </cell>
          <cell r="N1054">
            <v>32.988649189906553</v>
          </cell>
          <cell r="O1054">
            <v>28.915813721709281</v>
          </cell>
          <cell r="P1054">
            <v>26.508382881830784</v>
          </cell>
          <cell r="Q1054">
            <v>29.007759279401196</v>
          </cell>
        </row>
        <row r="1055">
          <cell r="C1055" t="str">
            <v>Mead</v>
          </cell>
          <cell r="E1055">
            <v>29.790904637620567</v>
          </cell>
          <cell r="F1055">
            <v>13.4</v>
          </cell>
          <cell r="G1055">
            <v>46.892495107563079</v>
          </cell>
          <cell r="H1055">
            <v>47.903569668276688</v>
          </cell>
          <cell r="I1055">
            <v>28.382974760925187</v>
          </cell>
          <cell r="J1055">
            <v>30.396247079976337</v>
          </cell>
          <cell r="K1055">
            <v>30.506882064887648</v>
          </cell>
          <cell r="L1055">
            <v>29.394356422182874</v>
          </cell>
          <cell r="M1055">
            <v>28.455802930076423</v>
          </cell>
          <cell r="N1055">
            <v>29.570001635942216</v>
          </cell>
          <cell r="O1055">
            <v>32.324342575182619</v>
          </cell>
          <cell r="P1055">
            <v>0</v>
          </cell>
          <cell r="Q1055">
            <v>16.351055688388314</v>
          </cell>
        </row>
        <row r="1056">
          <cell r="C1056" t="str">
            <v>Mid Columbia</v>
          </cell>
          <cell r="E1056">
            <v>27.907611520412257</v>
          </cell>
          <cell r="F1056">
            <v>19.390833363081747</v>
          </cell>
          <cell r="G1056">
            <v>30.455156152240807</v>
          </cell>
          <cell r="H1056">
            <v>36.193143441692833</v>
          </cell>
          <cell r="I1056">
            <v>34.385153533357716</v>
          </cell>
          <cell r="J1056">
            <v>31.450910699249555</v>
          </cell>
          <cell r="K1056">
            <v>34.91810893422992</v>
          </cell>
          <cell r="L1056">
            <v>36.088651042700242</v>
          </cell>
          <cell r="M1056">
            <v>37.651436944084111</v>
          </cell>
          <cell r="N1056">
            <v>34.675181523547309</v>
          </cell>
          <cell r="O1056">
            <v>30.809515791899955</v>
          </cell>
          <cell r="P1056">
            <v>28.016978840137199</v>
          </cell>
          <cell r="Q1056">
            <v>21.871541745595209</v>
          </cell>
        </row>
        <row r="1057">
          <cell r="C1057" t="str">
            <v>Mona</v>
          </cell>
          <cell r="E1057">
            <v>26.987062315462619</v>
          </cell>
          <cell r="F1057">
            <v>18.977866450630028</v>
          </cell>
          <cell r="G1057">
            <v>37.321430465079374</v>
          </cell>
          <cell r="H1057">
            <v>36.586455595839723</v>
          </cell>
          <cell r="I1057">
            <v>30.463586507958006</v>
          </cell>
          <cell r="J1057">
            <v>30.190068569999557</v>
          </cell>
          <cell r="K1057">
            <v>30.05035821720308</v>
          </cell>
          <cell r="L1057">
            <v>33.562780534177058</v>
          </cell>
          <cell r="M1057">
            <v>32.183316882561932</v>
          </cell>
          <cell r="N1057">
            <v>31.325688898053926</v>
          </cell>
          <cell r="O1057">
            <v>32.928587556477112</v>
          </cell>
          <cell r="P1057">
            <v>22.075773214527622</v>
          </cell>
          <cell r="Q1057">
            <v>19.538910389162954</v>
          </cell>
        </row>
        <row r="1058">
          <cell r="C1058" t="str">
            <v>NOB</v>
          </cell>
          <cell r="E1058">
            <v>35.553338554960533</v>
          </cell>
          <cell r="F1058">
            <v>28.704279672845225</v>
          </cell>
          <cell r="G1058">
            <v>0</v>
          </cell>
          <cell r="H1058">
            <v>41.692877886456145</v>
          </cell>
          <cell r="I1058">
            <v>39.2968542353412</v>
          </cell>
          <cell r="J1058">
            <v>29.3278582532933</v>
          </cell>
          <cell r="K1058">
            <v>32.347407094302895</v>
          </cell>
          <cell r="L1058">
            <v>35.944516783427353</v>
          </cell>
          <cell r="M1058">
            <v>31.703910682753417</v>
          </cell>
          <cell r="N1058">
            <v>0</v>
          </cell>
          <cell r="O1058">
            <v>0</v>
          </cell>
          <cell r="P1058">
            <v>0</v>
          </cell>
          <cell r="Q1058">
            <v>24.742280739976486</v>
          </cell>
        </row>
        <row r="1059">
          <cell r="C1059" t="str">
            <v>Palo Verde</v>
          </cell>
          <cell r="E1059">
            <v>33.844969584432491</v>
          </cell>
          <cell r="F1059">
            <v>17.48241155340537</v>
          </cell>
          <cell r="G1059">
            <v>44.349791125628812</v>
          </cell>
          <cell r="H1059">
            <v>39.428432934401393</v>
          </cell>
          <cell r="I1059">
            <v>32.229609215899536</v>
          </cell>
          <cell r="J1059">
            <v>34.813063470589547</v>
          </cell>
          <cell r="K1059">
            <v>33.057932246660698</v>
          </cell>
          <cell r="L1059">
            <v>32.53901509669231</v>
          </cell>
          <cell r="M1059">
            <v>27.379166827256938</v>
          </cell>
          <cell r="N1059">
            <v>26.447142857142858</v>
          </cell>
          <cell r="O1059">
            <v>25.264610829795156</v>
          </cell>
          <cell r="P1059">
            <v>0</v>
          </cell>
          <cell r="Q1059">
            <v>0</v>
          </cell>
        </row>
        <row r="1060">
          <cell r="C1060" t="str">
            <v>SP15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</row>
        <row r="1061">
          <cell r="C1061" t="str">
            <v>Emergency Purchases</v>
          </cell>
          <cell r="E1061">
            <v>21.812988926108339</v>
          </cell>
          <cell r="F1061">
            <v>20.939048819854751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21.831781702990348</v>
          </cell>
        </row>
        <row r="1063">
          <cell r="E1063">
            <v>28.411100479744551</v>
          </cell>
          <cell r="F1063">
            <v>19.164716197869947</v>
          </cell>
          <cell r="G1063">
            <v>31.48283917367953</v>
          </cell>
          <cell r="H1063">
            <v>36.923248985420308</v>
          </cell>
          <cell r="I1063">
            <v>33.378243951209512</v>
          </cell>
          <cell r="J1063">
            <v>33.527363156410765</v>
          </cell>
          <cell r="K1063">
            <v>32.303744653880386</v>
          </cell>
          <cell r="L1063">
            <v>32.596439650662838</v>
          </cell>
          <cell r="M1063">
            <v>34.464568922653726</v>
          </cell>
          <cell r="N1063">
            <v>33.478300562325948</v>
          </cell>
          <cell r="O1063">
            <v>30.836437101644609</v>
          </cell>
          <cell r="P1063">
            <v>26.29907749082675</v>
          </cell>
          <cell r="Q1063">
            <v>22.546823363146927</v>
          </cell>
        </row>
        <row r="1068">
          <cell r="C1068" t="str">
            <v>Blundell</v>
          </cell>
          <cell r="E1068">
            <v>13.31870712391445</v>
          </cell>
          <cell r="F1068">
            <v>13.31870675232414</v>
          </cell>
          <cell r="G1068">
            <v>13.318706748727857</v>
          </cell>
          <cell r="H1068">
            <v>13.318706736737536</v>
          </cell>
          <cell r="I1068">
            <v>13.318707557195188</v>
          </cell>
          <cell r="J1068">
            <v>13.318707511133336</v>
          </cell>
          <cell r="K1068">
            <v>13.318707019550361</v>
          </cell>
          <cell r="L1068">
            <v>13.318707006930831</v>
          </cell>
          <cell r="M1068">
            <v>13.318707021492502</v>
          </cell>
          <cell r="N1068">
            <v>13.318707015250546</v>
          </cell>
          <cell r="O1068">
            <v>13.318707006930831</v>
          </cell>
          <cell r="P1068">
            <v>13.318707511500994</v>
          </cell>
          <cell r="Q1068">
            <v>13.318707613154267</v>
          </cell>
        </row>
        <row r="1070">
          <cell r="C1070" t="str">
            <v>Carbon</v>
          </cell>
          <cell r="E1070">
            <v>20.744493693561346</v>
          </cell>
          <cell r="F1070">
            <v>21.02688668109678</v>
          </cell>
          <cell r="G1070">
            <v>20.802450713037153</v>
          </cell>
          <cell r="H1070">
            <v>20.674981787671342</v>
          </cell>
          <cell r="I1070">
            <v>20.80803902193167</v>
          </cell>
          <cell r="J1070">
            <v>20.764834760557708</v>
          </cell>
          <cell r="K1070">
            <v>20.767403653057155</v>
          </cell>
          <cell r="L1070">
            <v>20.65109749899559</v>
          </cell>
          <cell r="M1070">
            <v>20.665465119675499</v>
          </cell>
          <cell r="N1070">
            <v>20.651120816839203</v>
          </cell>
          <cell r="O1070">
            <v>20.481154741103605</v>
          </cell>
          <cell r="P1070">
            <v>20.911736366586215</v>
          </cell>
          <cell r="Q1070">
            <v>20.914131399997313</v>
          </cell>
        </row>
        <row r="1071">
          <cell r="C1071" t="str">
            <v>Cholla</v>
          </cell>
          <cell r="E1071">
            <v>20.833967771725668</v>
          </cell>
          <cell r="F1071">
            <v>20.955805728366879</v>
          </cell>
          <cell r="G1071">
            <v>20.839985384879856</v>
          </cell>
          <cell r="H1071">
            <v>20.784115022869962</v>
          </cell>
          <cell r="I1071">
            <v>20.82722382294806</v>
          </cell>
          <cell r="J1071">
            <v>20.828855254569163</v>
          </cell>
          <cell r="K1071">
            <v>20.823658993100619</v>
          </cell>
          <cell r="L1071">
            <v>20.809577590097529</v>
          </cell>
          <cell r="M1071">
            <v>20.784593047242801</v>
          </cell>
          <cell r="N1071">
            <v>20.795167358653398</v>
          </cell>
          <cell r="O1071">
            <v>20.783821982926597</v>
          </cell>
          <cell r="P1071">
            <v>20.920574484148691</v>
          </cell>
          <cell r="Q1071">
            <v>20.916412417615515</v>
          </cell>
        </row>
        <row r="1072">
          <cell r="C1072" t="str">
            <v>Colstrip</v>
          </cell>
          <cell r="E1072">
            <v>13.294821144550534</v>
          </cell>
          <cell r="F1072">
            <v>13.402320363399769</v>
          </cell>
          <cell r="G1072">
            <v>13.281971379383313</v>
          </cell>
          <cell r="H1072">
            <v>13.280656773255176</v>
          </cell>
          <cell r="I1072">
            <v>13.283728630488165</v>
          </cell>
          <cell r="J1072">
            <v>13.280656773255176</v>
          </cell>
          <cell r="K1072">
            <v>13.281007056244784</v>
          </cell>
          <cell r="L1072">
            <v>13.28328884064944</v>
          </cell>
          <cell r="M1072">
            <v>13.280656773255176</v>
          </cell>
          <cell r="N1072">
            <v>13.281783403920173</v>
          </cell>
          <cell r="O1072">
            <v>13.28328884064944</v>
          </cell>
          <cell r="P1072">
            <v>13.345606731089722</v>
          </cell>
          <cell r="Q1072">
            <v>13.289617540526336</v>
          </cell>
        </row>
        <row r="1073">
          <cell r="C1073" t="str">
            <v>Craig</v>
          </cell>
          <cell r="E1073">
            <v>17.10348950692736</v>
          </cell>
          <cell r="F1073">
            <v>17.121920074800101</v>
          </cell>
          <cell r="G1073">
            <v>17.100381763225123</v>
          </cell>
          <cell r="H1073">
            <v>17.10032937180862</v>
          </cell>
          <cell r="I1073">
            <v>17.100451645518472</v>
          </cell>
          <cell r="J1073">
            <v>17.10032937180862</v>
          </cell>
          <cell r="K1073">
            <v>17.100343341151977</v>
          </cell>
          <cell r="L1073">
            <v>17.10043417204367</v>
          </cell>
          <cell r="M1073">
            <v>17.10032937180862</v>
          </cell>
          <cell r="N1073">
            <v>17.100374277671825</v>
          </cell>
          <cell r="O1073">
            <v>17.10043417204367</v>
          </cell>
          <cell r="P1073">
            <v>17.099965273158759</v>
          </cell>
          <cell r="Q1073">
            <v>17.126613199158729</v>
          </cell>
        </row>
        <row r="1074">
          <cell r="C1074" t="str">
            <v>Dave Johnston</v>
          </cell>
          <cell r="E1074">
            <v>11.871973848713774</v>
          </cell>
          <cell r="F1074">
            <v>11.790430073200177</v>
          </cell>
          <cell r="G1074">
            <v>11.773386018168068</v>
          </cell>
          <cell r="H1074">
            <v>11.770744634556751</v>
          </cell>
          <cell r="I1074">
            <v>11.790451101280293</v>
          </cell>
          <cell r="J1074">
            <v>11.830158559410568</v>
          </cell>
          <cell r="K1074">
            <v>11.965142752330914</v>
          </cell>
          <cell r="L1074">
            <v>12.109422643254115</v>
          </cell>
          <cell r="M1074">
            <v>12.15003518754053</v>
          </cell>
          <cell r="N1074">
            <v>11.97845009672648</v>
          </cell>
          <cell r="O1074">
            <v>11.919387998579195</v>
          </cell>
          <cell r="P1074">
            <v>11.796605604321309</v>
          </cell>
          <cell r="Q1074">
            <v>11.760170000302107</v>
          </cell>
        </row>
        <row r="1075">
          <cell r="C1075" t="str">
            <v>Hayden</v>
          </cell>
          <cell r="E1075">
            <v>24.328973078893824</v>
          </cell>
          <cell r="F1075">
            <v>24.865050874605171</v>
          </cell>
          <cell r="G1075">
            <v>24.591462686441297</v>
          </cell>
          <cell r="H1075">
            <v>24.142530107103308</v>
          </cell>
          <cell r="I1075">
            <v>24.308117908356468</v>
          </cell>
          <cell r="J1075">
            <v>24.484825505389328</v>
          </cell>
          <cell r="K1075">
            <v>24.446886851136529</v>
          </cell>
          <cell r="L1075">
            <v>24.23909343223929</v>
          </cell>
          <cell r="M1075">
            <v>24.138890824297537</v>
          </cell>
          <cell r="N1075">
            <v>24.080195448715614</v>
          </cell>
          <cell r="O1075">
            <v>24.014820307053771</v>
          </cell>
          <cell r="P1075">
            <v>24.859023930944563</v>
          </cell>
          <cell r="Q1075">
            <v>24.19307252614297</v>
          </cell>
        </row>
        <row r="1076">
          <cell r="C1076" t="str">
            <v>Hunter</v>
          </cell>
          <cell r="E1076">
            <v>19.677751068366245</v>
          </cell>
          <cell r="F1076">
            <v>20.039772717279131</v>
          </cell>
          <cell r="G1076">
            <v>19.761879405838847</v>
          </cell>
          <cell r="H1076">
            <v>19.580090545047753</v>
          </cell>
          <cell r="I1076">
            <v>19.761795520756927</v>
          </cell>
          <cell r="J1076">
            <v>19.628166322030864</v>
          </cell>
          <cell r="K1076">
            <v>19.652056619137245</v>
          </cell>
          <cell r="L1076">
            <v>19.596788705248635</v>
          </cell>
          <cell r="M1076">
            <v>19.617179243272087</v>
          </cell>
          <cell r="N1076">
            <v>19.619005456442856</v>
          </cell>
          <cell r="O1076">
            <v>19.417133221088569</v>
          </cell>
          <cell r="P1076">
            <v>19.650090309258463</v>
          </cell>
          <cell r="Q1076">
            <v>19.882460212908359</v>
          </cell>
        </row>
        <row r="1077">
          <cell r="C1077" t="str">
            <v>Huntington</v>
          </cell>
          <cell r="E1077">
            <v>15.957962774977593</v>
          </cell>
          <cell r="F1077">
            <v>16.085346255469247</v>
          </cell>
          <cell r="G1077">
            <v>15.990500385184207</v>
          </cell>
          <cell r="H1077">
            <v>15.919512830703713</v>
          </cell>
          <cell r="I1077">
            <v>15.958101666711542</v>
          </cell>
          <cell r="J1077">
            <v>16.005796521769962</v>
          </cell>
          <cell r="K1077">
            <v>15.934608775819511</v>
          </cell>
          <cell r="L1077">
            <v>15.915213218568063</v>
          </cell>
          <cell r="M1077">
            <v>15.928531338497926</v>
          </cell>
          <cell r="N1077">
            <v>15.923386181973012</v>
          </cell>
          <cell r="O1077">
            <v>15.906963334588715</v>
          </cell>
          <cell r="P1077">
            <v>15.944904209043015</v>
          </cell>
          <cell r="Q1077">
            <v>16.028928639670085</v>
          </cell>
        </row>
        <row r="1078">
          <cell r="C1078" t="str">
            <v>Jim Bridger</v>
          </cell>
          <cell r="E1078">
            <v>19.804403396827777</v>
          </cell>
          <cell r="F1078">
            <v>20.13956095091141</v>
          </cell>
          <cell r="G1078">
            <v>19.793962685475268</v>
          </cell>
          <cell r="H1078">
            <v>19.750284162197399</v>
          </cell>
          <cell r="I1078">
            <v>19.750715829217693</v>
          </cell>
          <cell r="J1078">
            <v>19.75212713125952</v>
          </cell>
          <cell r="K1078">
            <v>19.75427078251257</v>
          </cell>
          <cell r="L1078">
            <v>19.762656129165091</v>
          </cell>
          <cell r="M1078">
            <v>19.824605108661999</v>
          </cell>
          <cell r="N1078">
            <v>19.798648739936002</v>
          </cell>
          <cell r="O1078">
            <v>19.781124900775758</v>
          </cell>
          <cell r="P1078">
            <v>19.798125151017299</v>
          </cell>
          <cell r="Q1078">
            <v>19.843266806789298</v>
          </cell>
        </row>
        <row r="1079">
          <cell r="C1079" t="str">
            <v>Naughton</v>
          </cell>
          <cell r="E1079">
            <v>20.662153714024505</v>
          </cell>
          <cell r="F1079">
            <v>20.67942989047712</v>
          </cell>
          <cell r="G1079">
            <v>20.660935367663292</v>
          </cell>
          <cell r="H1079">
            <v>20.660258467475774</v>
          </cell>
          <cell r="I1079">
            <v>20.661389475486462</v>
          </cell>
          <cell r="J1079">
            <v>20.662887927869811</v>
          </cell>
          <cell r="K1079">
            <v>20.662935207764011</v>
          </cell>
          <cell r="L1079">
            <v>20.667176557561255</v>
          </cell>
          <cell r="M1079">
            <v>20.664859698252393</v>
          </cell>
          <cell r="N1079">
            <v>20.661951047217677</v>
          </cell>
          <cell r="O1079">
            <v>20.61409057330523</v>
          </cell>
          <cell r="P1079">
            <v>20.668547735937096</v>
          </cell>
          <cell r="Q1079">
            <v>20.669505923929403</v>
          </cell>
        </row>
        <row r="1081">
          <cell r="C1081" t="str">
            <v>Wyodak</v>
          </cell>
          <cell r="E1081">
            <v>9.6985907874486745</v>
          </cell>
          <cell r="F1081">
            <v>9.706877128996819</v>
          </cell>
          <cell r="G1081">
            <v>9.7067947552281364</v>
          </cell>
          <cell r="H1081">
            <v>9.7065202992568338</v>
          </cell>
          <cell r="I1081">
            <v>9.7071609916040913</v>
          </cell>
          <cell r="J1081">
            <v>9.7065202992568338</v>
          </cell>
          <cell r="K1081">
            <v>9.6890964040804146</v>
          </cell>
          <cell r="L1081">
            <v>9.6928014331956458</v>
          </cell>
          <cell r="M1081">
            <v>9.6962618428616878</v>
          </cell>
          <cell r="N1081">
            <v>9.6892544379309982</v>
          </cell>
          <cell r="O1081">
            <v>9.6895604930995347</v>
          </cell>
          <cell r="P1081">
            <v>9.6891926465705396</v>
          </cell>
          <cell r="Q1081">
            <v>9.7062155703947184</v>
          </cell>
        </row>
        <row r="1085">
          <cell r="C1085" t="str">
            <v>Chehalis</v>
          </cell>
        </row>
        <row r="1086">
          <cell r="C1086" t="str">
            <v>Currant Creek</v>
          </cell>
        </row>
        <row r="1087">
          <cell r="C1087" t="str">
            <v>Gadsby</v>
          </cell>
        </row>
        <row r="1088">
          <cell r="C1088" t="str">
            <v>Gadsby CT</v>
          </cell>
        </row>
        <row r="1089">
          <cell r="C1089" t="str">
            <v>Hermiston</v>
          </cell>
        </row>
        <row r="1090">
          <cell r="C1090" t="str">
            <v>Lake Side</v>
          </cell>
        </row>
        <row r="1091">
          <cell r="C1091" t="str">
            <v>Lake Side II</v>
          </cell>
        </row>
        <row r="1092">
          <cell r="C1092" t="str">
            <v>Little Mountain</v>
          </cell>
        </row>
        <row r="1094">
          <cell r="C1094" t="str">
            <v>Not Used</v>
          </cell>
        </row>
      </sheetData>
      <sheetData sheetId="8"/>
      <sheetData sheetId="9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10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</sheetData>
      <sheetData sheetId="11" refreshError="1"/>
      <sheetData sheetId="12" refreshError="1"/>
      <sheetData sheetId="13" refreshError="1"/>
      <sheetData sheetId="14">
        <row r="41">
          <cell r="A41">
            <v>37196</v>
          </cell>
          <cell r="B41">
            <v>0.44227329059218473</v>
          </cell>
          <cell r="C41">
            <v>0.61387460599846122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</row>
        <row r="56">
          <cell r="A56">
            <v>42675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Wind Int"/>
      <sheetName val="NPC"/>
      <sheetName val="Check Dollars"/>
      <sheetName val="Check MWh"/>
      <sheetName val="Check Other"/>
      <sheetName val="FuelAllocation"/>
      <sheetName val="West Valley"/>
      <sheetName val="Hermiston"/>
      <sheetName val="Ramp Loss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Wind Integration"/>
      <sheetName val="MacroBuilder"/>
    </sheetNames>
    <sheetDataSet>
      <sheetData sheetId="0"/>
      <sheetData sheetId="1"/>
      <sheetData sheetId="2">
        <row r="3">
          <cell r="F3">
            <v>41061</v>
          </cell>
          <cell r="G3">
            <v>41091</v>
          </cell>
          <cell r="H3">
            <v>41122</v>
          </cell>
          <cell r="I3">
            <v>41153</v>
          </cell>
          <cell r="J3">
            <v>41183</v>
          </cell>
          <cell r="K3">
            <v>41214</v>
          </cell>
          <cell r="L3">
            <v>41244</v>
          </cell>
          <cell r="M3">
            <v>41275</v>
          </cell>
          <cell r="N3">
            <v>41306</v>
          </cell>
          <cell r="O3">
            <v>41334</v>
          </cell>
          <cell r="P3">
            <v>41365</v>
          </cell>
          <cell r="Q3">
            <v>41395</v>
          </cell>
        </row>
        <row r="9">
          <cell r="C9" t="str">
            <v>Black Hills s27013/s28160</v>
          </cell>
        </row>
        <row r="10">
          <cell r="C10" t="str">
            <v>BPA Wind s42818</v>
          </cell>
        </row>
        <row r="11">
          <cell r="C11" t="str">
            <v>East Area Sales (WCA Sale)</v>
          </cell>
        </row>
        <row r="12">
          <cell r="C12" t="str">
            <v>Hurricane Sale s393046</v>
          </cell>
        </row>
        <row r="13">
          <cell r="C13" t="str">
            <v>LADWP (IPP Layoff)</v>
          </cell>
        </row>
        <row r="14">
          <cell r="C14" t="str">
            <v>NVE s523485</v>
          </cell>
        </row>
        <row r="15">
          <cell r="C15" t="str">
            <v>NVE s811499</v>
          </cell>
        </row>
        <row r="16">
          <cell r="C16" t="str">
            <v>Pacific Gas &amp; Electric s524491</v>
          </cell>
        </row>
        <row r="17">
          <cell r="C17" t="str">
            <v>PSCO s100035</v>
          </cell>
        </row>
        <row r="18">
          <cell r="C18" t="str">
            <v>Salt River Project s322940</v>
          </cell>
        </row>
        <row r="19">
          <cell r="C19" t="str">
            <v>SCE s513948</v>
          </cell>
        </row>
        <row r="20">
          <cell r="C20" t="str">
            <v>SDG&amp;E s513949</v>
          </cell>
        </row>
        <row r="22">
          <cell r="C22" t="str">
            <v>SMUD s24296</v>
          </cell>
        </row>
        <row r="23">
          <cell r="C23" t="str">
            <v>UAMPS s223863</v>
          </cell>
        </row>
        <row r="28">
          <cell r="C28" t="str">
            <v>UMPA II s45631</v>
          </cell>
        </row>
        <row r="33">
          <cell r="C33" t="str">
            <v>COB</v>
          </cell>
        </row>
        <row r="34">
          <cell r="C34" t="str">
            <v>Colorado</v>
          </cell>
        </row>
        <row r="35">
          <cell r="C35" t="str">
            <v>Four Corners</v>
          </cell>
        </row>
        <row r="36">
          <cell r="C36" t="str">
            <v>Idaho</v>
          </cell>
        </row>
        <row r="37">
          <cell r="C37" t="str">
            <v>Mead</v>
          </cell>
        </row>
        <row r="38">
          <cell r="C38" t="str">
            <v>Mid Columbia</v>
          </cell>
        </row>
        <row r="39">
          <cell r="C39" t="str">
            <v>Mona</v>
          </cell>
        </row>
        <row r="40">
          <cell r="C40" t="str">
            <v>NOB</v>
          </cell>
        </row>
        <row r="41">
          <cell r="C41" t="str">
            <v>Palo Verde</v>
          </cell>
        </row>
        <row r="42">
          <cell r="C42" t="str">
            <v>SP15</v>
          </cell>
        </row>
        <row r="43">
          <cell r="C43" t="str">
            <v>Utah</v>
          </cell>
        </row>
        <row r="44">
          <cell r="C44" t="str">
            <v>Washington</v>
          </cell>
        </row>
        <row r="45">
          <cell r="C45" t="str">
            <v>West Main</v>
          </cell>
        </row>
        <row r="46">
          <cell r="C46" t="str">
            <v>Wyoming</v>
          </cell>
        </row>
        <row r="47">
          <cell r="C47" t="str">
            <v>Electric Swaps Sales</v>
          </cell>
        </row>
        <row r="48">
          <cell r="C48" t="str">
            <v>STF Trading Margin</v>
          </cell>
        </row>
        <row r="49">
          <cell r="C49" t="str">
            <v>STF Index Trades</v>
          </cell>
        </row>
        <row r="54">
          <cell r="C54" t="str">
            <v>COB</v>
          </cell>
        </row>
        <row r="55">
          <cell r="C55" t="str">
            <v>Four Corners</v>
          </cell>
        </row>
        <row r="56">
          <cell r="C56" t="str">
            <v>Mead</v>
          </cell>
        </row>
        <row r="57">
          <cell r="C57" t="str">
            <v>Mid Columbia</v>
          </cell>
        </row>
        <row r="58">
          <cell r="C58" t="str">
            <v>Mona</v>
          </cell>
        </row>
        <row r="59">
          <cell r="C59" t="str">
            <v>NOB</v>
          </cell>
        </row>
        <row r="60">
          <cell r="C60" t="str">
            <v>Palo Verde</v>
          </cell>
        </row>
        <row r="61">
          <cell r="C61" t="str">
            <v>SP15</v>
          </cell>
        </row>
        <row r="62">
          <cell r="C62" t="str">
            <v>Trapped Energy</v>
          </cell>
        </row>
        <row r="71">
          <cell r="C71" t="str">
            <v>APS Supplemental p27875</v>
          </cell>
        </row>
        <row r="72">
          <cell r="C72" t="str">
            <v>Avoided Cost Resource</v>
          </cell>
        </row>
        <row r="73">
          <cell r="C73" t="str">
            <v>Blanding Purchase p379174</v>
          </cell>
        </row>
        <row r="74">
          <cell r="C74" t="str">
            <v>BPA Reserve Purchase</v>
          </cell>
        </row>
        <row r="75">
          <cell r="C75" t="str">
            <v>Chehalis Station Service</v>
          </cell>
        </row>
        <row r="76">
          <cell r="C76" t="str">
            <v xml:space="preserve">Combine Hills Wind p160595 </v>
          </cell>
        </row>
        <row r="80">
          <cell r="C80" t="str">
            <v>Deseret Purchase p194277</v>
          </cell>
        </row>
        <row r="81">
          <cell r="C81" t="str">
            <v>Douglas PUD Settlement p38185</v>
          </cell>
        </row>
        <row r="82">
          <cell r="C82" t="str">
            <v>Gemstate p99489</v>
          </cell>
        </row>
        <row r="83">
          <cell r="C83" t="str">
            <v>Georgia-Pacific Camas</v>
          </cell>
        </row>
        <row r="84">
          <cell r="C84" t="str">
            <v>Grant County 10 aMW p66274</v>
          </cell>
        </row>
        <row r="85">
          <cell r="C85" t="str">
            <v>Hermiston Purchase p99563</v>
          </cell>
        </row>
        <row r="86">
          <cell r="C86" t="str">
            <v>Hurricane Purchase p393045</v>
          </cell>
        </row>
        <row r="87">
          <cell r="C87" t="str">
            <v>Idaho Power p278538</v>
          </cell>
        </row>
        <row r="88">
          <cell r="C88" t="str">
            <v>IPP Purchase</v>
          </cell>
        </row>
        <row r="89">
          <cell r="C89" t="str">
            <v>Kennecott Generation Incentive</v>
          </cell>
        </row>
        <row r="90">
          <cell r="C90" t="str">
            <v>LADWP p491303-4</v>
          </cell>
        </row>
        <row r="91">
          <cell r="C91" t="str">
            <v>MagCorp p229846</v>
          </cell>
        </row>
        <row r="92">
          <cell r="C92" t="str">
            <v>MagCorp Reserves p510378</v>
          </cell>
        </row>
        <row r="93">
          <cell r="C93" t="str">
            <v>Morgan Stanley p189046</v>
          </cell>
        </row>
        <row r="94">
          <cell r="C94" t="str">
            <v>Morgan Stanley p272153-6</v>
          </cell>
        </row>
        <row r="95">
          <cell r="C95" t="str">
            <v>Morgan Stanley p272154-7</v>
          </cell>
        </row>
        <row r="97">
          <cell r="C97" t="str">
            <v>Nucor p346856</v>
          </cell>
        </row>
        <row r="98">
          <cell r="C98" t="str">
            <v>P4 Production p137215/p145258</v>
          </cell>
        </row>
        <row r="99">
          <cell r="C99" t="str">
            <v>PGE Cove p83984</v>
          </cell>
        </row>
        <row r="100">
          <cell r="C100" t="str">
            <v>Rock River Wind p100371</v>
          </cell>
        </row>
        <row r="101">
          <cell r="C101" t="str">
            <v>Roseburg Forest Products p312292</v>
          </cell>
        </row>
        <row r="102">
          <cell r="C102" t="str">
            <v>Small Purchases east</v>
          </cell>
        </row>
        <row r="103">
          <cell r="C103" t="str">
            <v>Small Purchases west</v>
          </cell>
        </row>
        <row r="104">
          <cell r="C104" t="str">
            <v>Three Buttes Wind p460457</v>
          </cell>
        </row>
        <row r="105">
          <cell r="C105" t="str">
            <v>Top of the World Wind p522807</v>
          </cell>
        </row>
        <row r="106">
          <cell r="C106" t="str">
            <v>Tri-State Purchase p27057</v>
          </cell>
        </row>
        <row r="107">
          <cell r="C107" t="str">
            <v>West Valley Toll</v>
          </cell>
        </row>
        <row r="108">
          <cell r="C108" t="str">
            <v>Wolverine Creek Wind p244520</v>
          </cell>
        </row>
        <row r="125">
          <cell r="C125" t="str">
            <v>QF California</v>
          </cell>
        </row>
        <row r="126">
          <cell r="C126" t="str">
            <v>QF Idaho</v>
          </cell>
        </row>
        <row r="127">
          <cell r="C127" t="str">
            <v>QF Oregon</v>
          </cell>
        </row>
        <row r="128">
          <cell r="C128" t="str">
            <v>QF Utah</v>
          </cell>
        </row>
        <row r="129">
          <cell r="C129" t="str">
            <v>QF Washington</v>
          </cell>
        </row>
        <row r="130">
          <cell r="C130" t="str">
            <v>QF Wyoming</v>
          </cell>
        </row>
        <row r="131">
          <cell r="C131" t="str">
            <v>Biomass One QF</v>
          </cell>
        </row>
        <row r="132">
          <cell r="C132" t="str">
            <v>Blue Mountain Wind QF</v>
          </cell>
        </row>
        <row r="133">
          <cell r="C133" t="str">
            <v>Butter Creek Wind QF</v>
          </cell>
        </row>
        <row r="134">
          <cell r="C134" t="str">
            <v>Chevron Wind p499335 QF</v>
          </cell>
        </row>
        <row r="135">
          <cell r="C135" t="str">
            <v>Co-Gen II</v>
          </cell>
        </row>
        <row r="136">
          <cell r="C136" t="str">
            <v>DCFP p316701 QF</v>
          </cell>
        </row>
        <row r="137">
          <cell r="C137" t="str">
            <v>Co-Gen II p349170 QF</v>
          </cell>
        </row>
        <row r="138">
          <cell r="C138" t="str">
            <v>Evergreen BioPower p351030 QF</v>
          </cell>
        </row>
        <row r="139">
          <cell r="C139" t="str">
            <v>ExxonMobil p255042 QF</v>
          </cell>
        </row>
        <row r="140">
          <cell r="C140" t="str">
            <v>Five Pine Wind QF</v>
          </cell>
        </row>
        <row r="141">
          <cell r="C141" t="str">
            <v>Kennecott Refinery QF</v>
          </cell>
        </row>
        <row r="142">
          <cell r="C142" t="str">
            <v>Kennecott Smelter QF</v>
          </cell>
        </row>
        <row r="143">
          <cell r="C143" t="str">
            <v>Mountain Wind 1 p367721 QF</v>
          </cell>
        </row>
        <row r="144">
          <cell r="C144" t="str">
            <v>Mountain Wind 2 p398449 QF</v>
          </cell>
        </row>
        <row r="145">
          <cell r="C145" t="str">
            <v>North Point Wind QF</v>
          </cell>
        </row>
        <row r="146">
          <cell r="C146" t="str">
            <v>Oregon Wind Farm QF</v>
          </cell>
        </row>
        <row r="147">
          <cell r="C147" t="str">
            <v>Pioneer Wind Park I QF</v>
          </cell>
        </row>
        <row r="148">
          <cell r="C148" t="str">
            <v>Pioneer Wind Park II QF</v>
          </cell>
        </row>
        <row r="149">
          <cell r="C149" t="str">
            <v>Power County North Wind QF p575612</v>
          </cell>
        </row>
        <row r="150">
          <cell r="C150" t="str">
            <v>Power County South Wind QF p575614</v>
          </cell>
        </row>
        <row r="151">
          <cell r="C151" t="str">
            <v>Roseburg Dillard QF</v>
          </cell>
        </row>
        <row r="152">
          <cell r="C152" t="str">
            <v>SF Phosphates</v>
          </cell>
        </row>
        <row r="153">
          <cell r="C153" t="str">
            <v>Spanish Fork Wind 2 p311681 QF</v>
          </cell>
        </row>
        <row r="154">
          <cell r="C154" t="str">
            <v>Sunnyside p83997/p59965 QF</v>
          </cell>
        </row>
        <row r="155">
          <cell r="C155" t="str">
            <v>Tesoro QF</v>
          </cell>
        </row>
        <row r="156">
          <cell r="C156" t="str">
            <v>Threemile Canyon Wind QF p500139</v>
          </cell>
        </row>
        <row r="157">
          <cell r="C157" t="str">
            <v>US Magnesium QF</v>
          </cell>
        </row>
        <row r="163">
          <cell r="C163" t="str">
            <v>Canadian Entitlement p60828</v>
          </cell>
        </row>
        <row r="164">
          <cell r="C164" t="str">
            <v>Chelan - Rocky Reach p60827</v>
          </cell>
        </row>
        <row r="165">
          <cell r="C165" t="str">
            <v>Douglas - Wells p60828</v>
          </cell>
        </row>
        <row r="166">
          <cell r="C166" t="str">
            <v>Grant Displacement p270294</v>
          </cell>
        </row>
        <row r="167">
          <cell r="C167" t="str">
            <v>Grant Reasonable</v>
          </cell>
        </row>
        <row r="168">
          <cell r="C168" t="str">
            <v>Grant Meaningful Priority p390668</v>
          </cell>
        </row>
        <row r="169">
          <cell r="C169" t="str">
            <v>Grant Surplus p258951</v>
          </cell>
        </row>
        <row r="170">
          <cell r="C170" t="str">
            <v>Grant Power Auction</v>
          </cell>
        </row>
        <row r="171">
          <cell r="C171" t="str">
            <v>Grant - Priest Rapids</v>
          </cell>
        </row>
        <row r="179">
          <cell r="C179" t="str">
            <v>APGI/Colockum s191690</v>
          </cell>
        </row>
        <row r="180">
          <cell r="C180" t="str">
            <v>APS Exchange p58118/s58119</v>
          </cell>
        </row>
        <row r="181">
          <cell r="C181" t="str">
            <v>Black Hills CTs p64676</v>
          </cell>
        </row>
        <row r="182">
          <cell r="C182" t="str">
            <v>BPA Exchange p64706/p64888</v>
          </cell>
        </row>
        <row r="183">
          <cell r="C183" t="str">
            <v xml:space="preserve">BPA FC II Wind p63507 </v>
          </cell>
        </row>
        <row r="184">
          <cell r="C184" t="str">
            <v xml:space="preserve">BPA FC IV Wind p79207 </v>
          </cell>
        </row>
        <row r="185">
          <cell r="C185" t="str">
            <v>BPA Peaking p59820</v>
          </cell>
        </row>
        <row r="186">
          <cell r="C186" t="str">
            <v>BPA So. Idaho p64885/p83975/p64705</v>
          </cell>
        </row>
        <row r="187">
          <cell r="C187" t="str">
            <v>Cargill p483225/s6 p485390/s89</v>
          </cell>
        </row>
        <row r="188">
          <cell r="C188" t="str">
            <v>Cowlitz Swift p65787</v>
          </cell>
        </row>
        <row r="189">
          <cell r="C189" t="str">
            <v>EWEB FC I p63508/p63510</v>
          </cell>
        </row>
        <row r="190">
          <cell r="C190" t="str">
            <v>PSCo Exchange p340325</v>
          </cell>
        </row>
        <row r="191">
          <cell r="C191" t="str">
            <v>PSCO FC III p63362/s63361</v>
          </cell>
        </row>
        <row r="192">
          <cell r="C192" t="str">
            <v>Redding Exchange p66276</v>
          </cell>
        </row>
        <row r="193">
          <cell r="C193" t="str">
            <v>SCL State Line p105228</v>
          </cell>
        </row>
        <row r="194">
          <cell r="C194" t="str">
            <v>Shell p489963/s489962</v>
          </cell>
        </row>
        <row r="195">
          <cell r="C195" t="str">
            <v>TransAlta p371343/s371344</v>
          </cell>
        </row>
        <row r="197">
          <cell r="C197" t="str">
            <v>Tri-State Exchange</v>
          </cell>
        </row>
        <row r="202">
          <cell r="C202" t="str">
            <v>COB</v>
          </cell>
        </row>
        <row r="203">
          <cell r="C203" t="str">
            <v>Colorado</v>
          </cell>
        </row>
        <row r="204">
          <cell r="C204" t="str">
            <v>Four Corners</v>
          </cell>
        </row>
        <row r="205">
          <cell r="C205" t="str">
            <v>Idaho</v>
          </cell>
        </row>
        <row r="206">
          <cell r="C206" t="str">
            <v>Mead</v>
          </cell>
        </row>
        <row r="207">
          <cell r="C207" t="str">
            <v>Mid Columbia</v>
          </cell>
        </row>
        <row r="208">
          <cell r="C208" t="str">
            <v>Mona</v>
          </cell>
        </row>
        <row r="209">
          <cell r="C209" t="str">
            <v>NOB</v>
          </cell>
        </row>
        <row r="210">
          <cell r="C210" t="str">
            <v>Palo Verde</v>
          </cell>
        </row>
        <row r="211">
          <cell r="C211" t="str">
            <v>SP15</v>
          </cell>
        </row>
        <row r="212">
          <cell r="C212" t="str">
            <v>Utah</v>
          </cell>
        </row>
        <row r="213">
          <cell r="C213" t="str">
            <v>Washington</v>
          </cell>
        </row>
        <row r="214">
          <cell r="C214" t="str">
            <v>West Main</v>
          </cell>
        </row>
        <row r="215">
          <cell r="C215" t="str">
            <v>Wyoming</v>
          </cell>
        </row>
        <row r="218">
          <cell r="C218" t="str">
            <v>STF Electric Swaps</v>
          </cell>
        </row>
        <row r="219">
          <cell r="C219" t="str">
            <v>STF Index Trades</v>
          </cell>
        </row>
        <row r="224">
          <cell r="C224" t="str">
            <v>COB</v>
          </cell>
        </row>
        <row r="225">
          <cell r="C225" t="str">
            <v>Four Corners</v>
          </cell>
        </row>
        <row r="226">
          <cell r="C226" t="str">
            <v>Mead</v>
          </cell>
        </row>
        <row r="227">
          <cell r="C227" t="str">
            <v>Mid Columbia</v>
          </cell>
        </row>
        <row r="228">
          <cell r="C228" t="str">
            <v>Mona</v>
          </cell>
        </row>
        <row r="229">
          <cell r="C229" t="str">
            <v>NOB</v>
          </cell>
        </row>
        <row r="230">
          <cell r="C230" t="str">
            <v>Palo Verde</v>
          </cell>
        </row>
        <row r="231">
          <cell r="C231" t="str">
            <v>SP15</v>
          </cell>
        </row>
        <row r="232">
          <cell r="C232" t="str">
            <v>Emergency Purchases</v>
          </cell>
        </row>
        <row r="239">
          <cell r="C239" t="str">
            <v>Firm Wheeling</v>
          </cell>
        </row>
        <row r="241">
          <cell r="C241" t="str">
            <v>ST Firm &amp; Non-Firm</v>
          </cell>
        </row>
        <row r="246">
          <cell r="C246" t="str">
            <v>Carbon</v>
          </cell>
        </row>
        <row r="247">
          <cell r="C247" t="str">
            <v>Cholla</v>
          </cell>
        </row>
        <row r="248">
          <cell r="C248" t="str">
            <v>Colstrip</v>
          </cell>
        </row>
        <row r="249">
          <cell r="C249" t="str">
            <v>Craig</v>
          </cell>
        </row>
        <row r="250">
          <cell r="C250" t="str">
            <v>Dave Johnston</v>
          </cell>
        </row>
        <row r="251">
          <cell r="C251" t="str">
            <v>Hayden</v>
          </cell>
        </row>
        <row r="252">
          <cell r="C252" t="str">
            <v>Hunter</v>
          </cell>
        </row>
        <row r="253">
          <cell r="C253" t="str">
            <v>Huntington</v>
          </cell>
        </row>
        <row r="254">
          <cell r="C254" t="str">
            <v>Jim Bridger</v>
          </cell>
        </row>
        <row r="255">
          <cell r="C255" t="str">
            <v>Naughton</v>
          </cell>
        </row>
        <row r="257">
          <cell r="C257" t="str">
            <v>Ramp Loss</v>
          </cell>
        </row>
        <row r="258">
          <cell r="C258" t="str">
            <v>Wyodak</v>
          </cell>
        </row>
        <row r="263">
          <cell r="C263" t="str">
            <v>Chehalis</v>
          </cell>
        </row>
        <row r="264">
          <cell r="C264" t="str">
            <v>Currant Creek</v>
          </cell>
        </row>
        <row r="265">
          <cell r="C265" t="str">
            <v>Gadsby</v>
          </cell>
        </row>
        <row r="266">
          <cell r="C266" t="str">
            <v>Gadsby CT</v>
          </cell>
        </row>
        <row r="267">
          <cell r="C267" t="str">
            <v>Hermiston</v>
          </cell>
        </row>
        <row r="268">
          <cell r="C268" t="str">
            <v>Lake Side</v>
          </cell>
        </row>
        <row r="269">
          <cell r="C269" t="str">
            <v>Lake Side II</v>
          </cell>
        </row>
        <row r="270">
          <cell r="C270" t="str">
            <v>Little Mountain</v>
          </cell>
        </row>
        <row r="272">
          <cell r="C272" t="str">
            <v>Not Used</v>
          </cell>
        </row>
        <row r="276">
          <cell r="C276" t="str">
            <v>Gas Physical</v>
          </cell>
        </row>
        <row r="277">
          <cell r="C277" t="str">
            <v>Gas Swaps</v>
          </cell>
        </row>
        <row r="278">
          <cell r="C278" t="str">
            <v>Clay Basin Gas Storage</v>
          </cell>
        </row>
        <row r="279">
          <cell r="C279" t="str">
            <v>Pipeline Reservation Fees</v>
          </cell>
        </row>
        <row r="287">
          <cell r="C287" t="str">
            <v>Blundell</v>
          </cell>
        </row>
        <row r="288">
          <cell r="C288" t="str">
            <v>Dunlap I Wind p524168</v>
          </cell>
        </row>
        <row r="289">
          <cell r="C289" t="str">
            <v>Foote Creek I Wind</v>
          </cell>
        </row>
        <row r="290">
          <cell r="C290" t="str">
            <v>Glenrock Wind p423461</v>
          </cell>
        </row>
        <row r="291">
          <cell r="C291" t="str">
            <v>Glenrock III Wind p454125</v>
          </cell>
        </row>
        <row r="292">
          <cell r="C292" t="str">
            <v>Goodnoe Wind p332427</v>
          </cell>
        </row>
        <row r="293">
          <cell r="C293" t="str">
            <v>High Plains Wind p492251</v>
          </cell>
        </row>
        <row r="294">
          <cell r="C294" t="str">
            <v>Leaning Juniper 1 p317714</v>
          </cell>
        </row>
        <row r="295">
          <cell r="C295" t="str">
            <v>Marengo I Wind p332428</v>
          </cell>
        </row>
        <row r="296">
          <cell r="C296" t="str">
            <v>Marengo II Wind p423463</v>
          </cell>
        </row>
        <row r="297">
          <cell r="C297" t="str">
            <v>McFadden Ridge Wind p492250</v>
          </cell>
        </row>
        <row r="298">
          <cell r="C298" t="str">
            <v>Rolling Hills Wind p423462</v>
          </cell>
        </row>
        <row r="299">
          <cell r="C299" t="str">
            <v>Seven Mile Wind p454126</v>
          </cell>
        </row>
        <row r="300">
          <cell r="C300" t="str">
            <v>Seven Mile II Wind p357819</v>
          </cell>
        </row>
        <row r="305">
          <cell r="C305" t="str">
            <v>Wind Integration Charge</v>
          </cell>
        </row>
        <row r="313">
          <cell r="J313" t="str">
            <v>MWh</v>
          </cell>
        </row>
        <row r="316">
          <cell r="C316" t="str">
            <v>DSM Cool Keeper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7">
          <cell r="C317" t="str">
            <v>DSM (Irrigation)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C318" t="str">
            <v>Kennecott Generation Adjustment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C319" t="str">
            <v>MagCorp Buythrough</v>
          </cell>
          <cell r="E319">
            <v>-32884.937696000001</v>
          </cell>
          <cell r="F319">
            <v>-4050.8358239999998</v>
          </cell>
          <cell r="G319">
            <v>-5920.33176</v>
          </cell>
          <cell r="H319">
            <v>-5944.3881799999999</v>
          </cell>
          <cell r="I319">
            <v>-4357.2196119999999</v>
          </cell>
          <cell r="J319">
            <v>0</v>
          </cell>
          <cell r="K319">
            <v>0</v>
          </cell>
          <cell r="L319">
            <v>-6566.1804000000002</v>
          </cell>
          <cell r="M319">
            <v>-6045.9819200000002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C320" t="str">
            <v>Monsanto Buythrough</v>
          </cell>
          <cell r="E320">
            <v>-35028.977343999999</v>
          </cell>
          <cell r="F320">
            <v>-500.95119360000001</v>
          </cell>
          <cell r="G320">
            <v>-5410.4041999999999</v>
          </cell>
          <cell r="H320">
            <v>-5221.5036479999999</v>
          </cell>
          <cell r="I320">
            <v>-4601.5814399999999</v>
          </cell>
          <cell r="J320">
            <v>-3937.8981600000002</v>
          </cell>
          <cell r="K320">
            <v>-6766.7992000000004</v>
          </cell>
          <cell r="L320">
            <v>-8413.0331999999999</v>
          </cell>
          <cell r="M320">
            <v>0</v>
          </cell>
          <cell r="N320">
            <v>0</v>
          </cell>
          <cell r="O320">
            <v>0</v>
          </cell>
          <cell r="P320">
            <v>-58.935435519999999</v>
          </cell>
          <cell r="Q320">
            <v>-117.87086687999999</v>
          </cell>
        </row>
        <row r="324">
          <cell r="C324" t="str">
            <v>Station Service</v>
          </cell>
          <cell r="E324">
            <v>88490.998159200011</v>
          </cell>
          <cell r="F324">
            <v>9142.9998624</v>
          </cell>
          <cell r="G324">
            <v>5643.999624</v>
          </cell>
          <cell r="H324">
            <v>6546.99976728</v>
          </cell>
          <cell r="I324">
            <v>6925.0000968000004</v>
          </cell>
          <cell r="J324">
            <v>7269.9997943999997</v>
          </cell>
          <cell r="K324">
            <v>8197.9994592000003</v>
          </cell>
          <cell r="L324">
            <v>5711.0000231999993</v>
          </cell>
          <cell r="M324">
            <v>5860.0001592000008</v>
          </cell>
          <cell r="N324">
            <v>7211.0001129599996</v>
          </cell>
          <cell r="O324">
            <v>7753.99968696</v>
          </cell>
          <cell r="P324">
            <v>8716.9995359999994</v>
          </cell>
          <cell r="Q324">
            <v>9511.0000368000001</v>
          </cell>
        </row>
        <row r="326">
          <cell r="E326">
            <v>20577.083119200001</v>
          </cell>
          <cell r="F326">
            <v>4591.2128448000003</v>
          </cell>
          <cell r="G326">
            <v>-5686.7363359999999</v>
          </cell>
          <cell r="H326">
            <v>-4618.8920607199998</v>
          </cell>
          <cell r="I326">
            <v>-2033.8009551999985</v>
          </cell>
          <cell r="J326">
            <v>3332.1016343999995</v>
          </cell>
          <cell r="K326">
            <v>1431.2002591999999</v>
          </cell>
          <cell r="L326">
            <v>-9268.2135768000007</v>
          </cell>
          <cell r="M326">
            <v>-185.98176079999939</v>
          </cell>
          <cell r="N326">
            <v>7211.0001129599996</v>
          </cell>
          <cell r="O326">
            <v>7753.99968696</v>
          </cell>
          <cell r="P326">
            <v>8658.06410048</v>
          </cell>
          <cell r="Q326">
            <v>9393.129169920001</v>
          </cell>
        </row>
        <row r="328">
          <cell r="C328" t="str">
            <v>System Load</v>
          </cell>
          <cell r="E328">
            <v>59118513.632000007</v>
          </cell>
          <cell r="F328">
            <v>4715775.7260000007</v>
          </cell>
          <cell r="G328">
            <v>5411997.6099999994</v>
          </cell>
          <cell r="H328">
            <v>5357357.5500000007</v>
          </cell>
          <cell r="I328">
            <v>4713888.0559999999</v>
          </cell>
          <cell r="J328">
            <v>4741230.55</v>
          </cell>
          <cell r="K328">
            <v>4753484.8000000007</v>
          </cell>
          <cell r="L328">
            <v>5131060.07</v>
          </cell>
          <cell r="M328">
            <v>5209441.1399999987</v>
          </cell>
          <cell r="N328">
            <v>4619731.76</v>
          </cell>
          <cell r="O328">
            <v>4919606.7699999996</v>
          </cell>
          <cell r="P328">
            <v>4663383.8340000007</v>
          </cell>
          <cell r="Q328">
            <v>4881555.7660000008</v>
          </cell>
        </row>
        <row r="329">
          <cell r="E329">
            <v>59139090.715119198</v>
          </cell>
          <cell r="F329">
            <v>4720366.9388448009</v>
          </cell>
          <cell r="G329">
            <v>5406310.8736639991</v>
          </cell>
          <cell r="H329">
            <v>5352738.6579392804</v>
          </cell>
          <cell r="I329">
            <v>4711854.2550448002</v>
          </cell>
          <cell r="J329">
            <v>4744562.6516343998</v>
          </cell>
          <cell r="K329">
            <v>4754916.000259201</v>
          </cell>
          <cell r="L329">
            <v>5121791.8564232001</v>
          </cell>
          <cell r="M329">
            <v>5209255.1582391988</v>
          </cell>
          <cell r="N329">
            <v>4626942.7601129599</v>
          </cell>
          <cell r="O329">
            <v>4927360.7696869597</v>
          </cell>
          <cell r="P329">
            <v>4672041.8981004804</v>
          </cell>
          <cell r="Q329">
            <v>4890948.8951699212</v>
          </cell>
        </row>
        <row r="333">
          <cell r="C333" t="str">
            <v>Black Hills s27013/s28160</v>
          </cell>
          <cell r="E333">
            <v>355614.99604250002</v>
          </cell>
          <cell r="F333">
            <v>24319.9605711</v>
          </cell>
          <cell r="G333">
            <v>30289.2506632</v>
          </cell>
          <cell r="H333">
            <v>31224.895553599999</v>
          </cell>
          <cell r="I333">
            <v>29804.190463700001</v>
          </cell>
          <cell r="J333">
            <v>30644.750501499999</v>
          </cell>
          <cell r="K333">
            <v>30077.1203876</v>
          </cell>
          <cell r="L333">
            <v>30646.8103667</v>
          </cell>
          <cell r="M333">
            <v>31283.575431099998</v>
          </cell>
          <cell r="N333">
            <v>27989.915416899999</v>
          </cell>
          <cell r="O333">
            <v>30726.355518700002</v>
          </cell>
          <cell r="P333">
            <v>30012.8955154</v>
          </cell>
          <cell r="Q333">
            <v>28595.275653000001</v>
          </cell>
        </row>
        <row r="334">
          <cell r="C334" t="str">
            <v>BPA Wind s42818</v>
          </cell>
          <cell r="E334">
            <v>38529.482720799992</v>
          </cell>
          <cell r="F334">
            <v>2330.9058135999999</v>
          </cell>
          <cell r="G334">
            <v>1748.1211602000001</v>
          </cell>
          <cell r="H334">
            <v>1657.0177037999999</v>
          </cell>
          <cell r="I334">
            <v>2179.1386133999999</v>
          </cell>
          <cell r="J334">
            <v>3184.9382854</v>
          </cell>
          <cell r="K334">
            <v>4011.5640128</v>
          </cell>
          <cell r="L334">
            <v>4703.7409097999998</v>
          </cell>
          <cell r="M334">
            <v>4828.7254285999998</v>
          </cell>
          <cell r="N334">
            <v>4047.910605</v>
          </cell>
          <cell r="O334">
            <v>3919.4665921999999</v>
          </cell>
          <cell r="P334">
            <v>3044.1439172</v>
          </cell>
          <cell r="Q334">
            <v>2873.8096787999998</v>
          </cell>
        </row>
        <row r="335">
          <cell r="C335" t="str">
            <v>East Area Sales (WCA Sale)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C336" t="str">
            <v>Hurricane Sale s393046</v>
          </cell>
          <cell r="E336">
            <v>44.400000144000003</v>
          </cell>
          <cell r="F336">
            <v>14.800000320000001</v>
          </cell>
          <cell r="G336">
            <v>14.799999912000001</v>
          </cell>
          <cell r="H336">
            <v>14.799999912000001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C337" t="str">
            <v>LADWP (IPP Layoff)</v>
          </cell>
          <cell r="E337">
            <v>573306.99494400003</v>
          </cell>
          <cell r="F337">
            <v>49411.000800000002</v>
          </cell>
          <cell r="G337">
            <v>52875.998160000003</v>
          </cell>
          <cell r="H337">
            <v>52503.998160000003</v>
          </cell>
          <cell r="I337">
            <v>37694.001600000003</v>
          </cell>
          <cell r="J337">
            <v>61508.999184</v>
          </cell>
          <cell r="K337">
            <v>44091.999360000002</v>
          </cell>
          <cell r="L337">
            <v>49123.998720000003</v>
          </cell>
          <cell r="M337">
            <v>52616.996879999999</v>
          </cell>
          <cell r="N337">
            <v>45965.001600000003</v>
          </cell>
          <cell r="O337">
            <v>43834.99944</v>
          </cell>
          <cell r="P337">
            <v>33301.000800000002</v>
          </cell>
          <cell r="Q337">
            <v>50379.000240000001</v>
          </cell>
        </row>
        <row r="338">
          <cell r="C338" t="str">
            <v>NVE s523485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C339" t="str">
            <v>NVE s811499</v>
          </cell>
          <cell r="E339">
            <v>547200</v>
          </cell>
          <cell r="F339">
            <v>69600</v>
          </cell>
          <cell r="G339">
            <v>37200</v>
          </cell>
          <cell r="H339">
            <v>37200</v>
          </cell>
          <cell r="I339">
            <v>72000</v>
          </cell>
          <cell r="J339">
            <v>111600</v>
          </cell>
          <cell r="K339">
            <v>108000</v>
          </cell>
          <cell r="L339">
            <v>111600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C340" t="str">
            <v>Pacific Gas &amp; Electric s524491</v>
          </cell>
          <cell r="E340">
            <v>292800</v>
          </cell>
          <cell r="F340">
            <v>72000</v>
          </cell>
          <cell r="G340">
            <v>0</v>
          </cell>
          <cell r="H340">
            <v>0</v>
          </cell>
          <cell r="I340">
            <v>0</v>
          </cell>
          <cell r="J340">
            <v>74400</v>
          </cell>
          <cell r="K340">
            <v>72000</v>
          </cell>
          <cell r="L340">
            <v>74400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C341" t="str">
            <v>PSCO s100035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C342" t="str">
            <v>Salt River Project s322940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C343" t="str">
            <v>SCE s513948</v>
          </cell>
          <cell r="E343">
            <v>146400</v>
          </cell>
          <cell r="F343">
            <v>36000</v>
          </cell>
          <cell r="G343">
            <v>0</v>
          </cell>
          <cell r="H343">
            <v>0</v>
          </cell>
          <cell r="I343">
            <v>0</v>
          </cell>
          <cell r="J343">
            <v>37200</v>
          </cell>
          <cell r="K343">
            <v>36000</v>
          </cell>
          <cell r="L343">
            <v>37200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C344" t="str">
            <v>SDG&amp;E s513949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C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C346" t="str">
            <v>SMUD s24296</v>
          </cell>
          <cell r="E346">
            <v>350400</v>
          </cell>
          <cell r="F346">
            <v>17500</v>
          </cell>
          <cell r="G346">
            <v>60800</v>
          </cell>
          <cell r="H346">
            <v>71700</v>
          </cell>
          <cell r="I346">
            <v>33700</v>
          </cell>
          <cell r="J346">
            <v>5100</v>
          </cell>
          <cell r="K346">
            <v>0</v>
          </cell>
          <cell r="L346">
            <v>0</v>
          </cell>
          <cell r="M346">
            <v>36700</v>
          </cell>
          <cell r="N346">
            <v>37300</v>
          </cell>
          <cell r="O346">
            <v>36400</v>
          </cell>
          <cell r="P346">
            <v>30100</v>
          </cell>
          <cell r="Q346">
            <v>21100</v>
          </cell>
        </row>
        <row r="347">
          <cell r="C347" t="str">
            <v>UAMPS s223863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</row>
        <row r="348">
          <cell r="C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</row>
        <row r="352">
          <cell r="C352" t="str">
            <v>UMPA II s45631</v>
          </cell>
          <cell r="E352">
            <v>214233</v>
          </cell>
          <cell r="F352">
            <v>17360</v>
          </cell>
          <cell r="G352">
            <v>41812.5</v>
          </cell>
          <cell r="H352">
            <v>32892.5</v>
          </cell>
          <cell r="I352">
            <v>18343</v>
          </cell>
          <cell r="J352">
            <v>13937.5</v>
          </cell>
          <cell r="K352">
            <v>13487.5</v>
          </cell>
          <cell r="L352">
            <v>13937.5</v>
          </cell>
          <cell r="M352">
            <v>13937.5</v>
          </cell>
          <cell r="N352">
            <v>12587.5</v>
          </cell>
          <cell r="O352">
            <v>13937.5</v>
          </cell>
          <cell r="P352">
            <v>11100</v>
          </cell>
          <cell r="Q352">
            <v>10900</v>
          </cell>
        </row>
        <row r="354">
          <cell r="E354">
            <v>2518528.8737074439</v>
          </cell>
          <cell r="F354">
            <v>288536.66718501999</v>
          </cell>
          <cell r="G354">
            <v>224740.66998331202</v>
          </cell>
          <cell r="H354">
            <v>227193.21141731201</v>
          </cell>
          <cell r="I354">
            <v>193720.33067709999</v>
          </cell>
          <cell r="J354">
            <v>337576.18797089998</v>
          </cell>
          <cell r="K354">
            <v>307668.18376039999</v>
          </cell>
          <cell r="L354">
            <v>321612.04999650002</v>
          </cell>
          <cell r="M354">
            <v>139366.79773970001</v>
          </cell>
          <cell r="N354">
            <v>127890.32762190001</v>
          </cell>
          <cell r="O354">
            <v>128818.3215509</v>
          </cell>
          <cell r="P354">
            <v>107558.0402326</v>
          </cell>
          <cell r="Q354">
            <v>113848.08557180001</v>
          </cell>
        </row>
        <row r="357">
          <cell r="C357" t="str">
            <v>COB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C358" t="str">
            <v>Colorado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C359" t="str">
            <v>Four Corners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C360" t="str">
            <v>Idaho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C361" t="str">
            <v>Mead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C362" t="str">
            <v>Mid Columbia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C363" t="str">
            <v>Mona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C364" t="str">
            <v>NOB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65">
          <cell r="C365" t="str">
            <v>Palo Verde</v>
          </cell>
          <cell r="E365">
            <v>2002400</v>
          </cell>
          <cell r="F365">
            <v>101200</v>
          </cell>
          <cell r="G365">
            <v>104600</v>
          </cell>
          <cell r="H365">
            <v>183000</v>
          </cell>
          <cell r="I365">
            <v>273600</v>
          </cell>
          <cell r="J365">
            <v>478800</v>
          </cell>
          <cell r="K365">
            <v>358000</v>
          </cell>
          <cell r="L365">
            <v>361600</v>
          </cell>
          <cell r="M365">
            <v>49200</v>
          </cell>
          <cell r="N365">
            <v>43200</v>
          </cell>
          <cell r="O365">
            <v>49200</v>
          </cell>
          <cell r="P365">
            <v>0</v>
          </cell>
          <cell r="Q365">
            <v>0</v>
          </cell>
        </row>
        <row r="366">
          <cell r="C366" t="str">
            <v>SP15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C367" t="str">
            <v>Utah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C368" t="str">
            <v>Washington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C369" t="str">
            <v>West Main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C370" t="str">
            <v>Wyoming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2">
          <cell r="C372" t="str">
            <v>STF Trading Margin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C373" t="str">
            <v>STF Index Trades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5">
          <cell r="E375">
            <v>2002400</v>
          </cell>
          <cell r="F375">
            <v>101200</v>
          </cell>
          <cell r="G375">
            <v>104600</v>
          </cell>
          <cell r="H375">
            <v>183000</v>
          </cell>
          <cell r="I375">
            <v>273600</v>
          </cell>
          <cell r="J375">
            <v>478800</v>
          </cell>
          <cell r="K375">
            <v>358000</v>
          </cell>
          <cell r="L375">
            <v>361600</v>
          </cell>
          <cell r="M375">
            <v>49200</v>
          </cell>
          <cell r="N375">
            <v>43200</v>
          </cell>
          <cell r="O375">
            <v>49200</v>
          </cell>
          <cell r="P375">
            <v>0</v>
          </cell>
          <cell r="Q375">
            <v>0</v>
          </cell>
        </row>
        <row r="378">
          <cell r="C378" t="str">
            <v>COB</v>
          </cell>
          <cell r="E378">
            <v>1357369.5174999998</v>
          </cell>
          <cell r="F378">
            <v>26482.352500000001</v>
          </cell>
          <cell r="G378">
            <v>110250.40599999999</v>
          </cell>
          <cell r="H378">
            <v>127725.56999999999</v>
          </cell>
          <cell r="I378">
            <v>133848.9</v>
          </cell>
          <cell r="J378">
            <v>142711.96</v>
          </cell>
          <cell r="K378">
            <v>150189.6</v>
          </cell>
          <cell r="L378">
            <v>155435.35999999999</v>
          </cell>
          <cell r="M378">
            <v>137373.91999999998</v>
          </cell>
          <cell r="N378">
            <v>101400.95999999999</v>
          </cell>
          <cell r="O378">
            <v>114154.86</v>
          </cell>
          <cell r="P378">
            <v>120254.39999999999</v>
          </cell>
          <cell r="Q378">
            <v>37541.228999999999</v>
          </cell>
        </row>
        <row r="379">
          <cell r="C379" t="str">
            <v>Four Corners</v>
          </cell>
          <cell r="E379">
            <v>2521143.3200000003</v>
          </cell>
          <cell r="F379">
            <v>126423.44</v>
          </cell>
          <cell r="G379">
            <v>252087.63999999998</v>
          </cell>
          <cell r="H379">
            <v>291592.48</v>
          </cell>
          <cell r="I379">
            <v>294107.07</v>
          </cell>
          <cell r="J379">
            <v>231036.31</v>
          </cell>
          <cell r="K379">
            <v>238883.61</v>
          </cell>
          <cell r="L379">
            <v>207357.96</v>
          </cell>
          <cell r="M379">
            <v>214019.36000000002</v>
          </cell>
          <cell r="N379">
            <v>195373.40000000002</v>
          </cell>
          <cell r="O379">
            <v>178189.68</v>
          </cell>
          <cell r="P379">
            <v>138363.62</v>
          </cell>
          <cell r="Q379">
            <v>153708.75</v>
          </cell>
        </row>
        <row r="380">
          <cell r="C380" t="str">
            <v>Mead</v>
          </cell>
          <cell r="E380">
            <v>583704.24900000007</v>
          </cell>
          <cell r="F380">
            <v>23398</v>
          </cell>
          <cell r="G380">
            <v>55538.144999999997</v>
          </cell>
          <cell r="H380">
            <v>55504.796999999999</v>
          </cell>
          <cell r="I380">
            <v>30839.455000000002</v>
          </cell>
          <cell r="J380">
            <v>7506.59</v>
          </cell>
          <cell r="K380">
            <v>7497</v>
          </cell>
          <cell r="L380">
            <v>6763.7120000000004</v>
          </cell>
          <cell r="M380">
            <v>81378.42</v>
          </cell>
          <cell r="N380">
            <v>73878.22</v>
          </cell>
          <cell r="O380">
            <v>80516.05</v>
          </cell>
          <cell r="P380">
            <v>79560</v>
          </cell>
          <cell r="Q380">
            <v>81323.86</v>
          </cell>
        </row>
        <row r="381">
          <cell r="C381" t="str">
            <v>Mid Columbia</v>
          </cell>
          <cell r="E381">
            <v>2154098.3340000003</v>
          </cell>
          <cell r="F381">
            <v>46230.559999999998</v>
          </cell>
          <cell r="G381">
            <v>51472.254000000001</v>
          </cell>
          <cell r="H381">
            <v>140927.17000000001</v>
          </cell>
          <cell r="I381">
            <v>259141.67</v>
          </cell>
          <cell r="J381">
            <v>295867.38</v>
          </cell>
          <cell r="K381">
            <v>438782.6</v>
          </cell>
          <cell r="L381">
            <v>436715.06</v>
          </cell>
          <cell r="M381">
            <v>175919.95</v>
          </cell>
          <cell r="N381">
            <v>127668.81</v>
          </cell>
          <cell r="O381">
            <v>84273.06</v>
          </cell>
          <cell r="P381">
            <v>97099.82</v>
          </cell>
          <cell r="Q381">
            <v>0</v>
          </cell>
        </row>
        <row r="382">
          <cell r="C382" t="str">
            <v>Mona</v>
          </cell>
          <cell r="E382">
            <v>705521.69900000002</v>
          </cell>
          <cell r="F382">
            <v>34391.585999999996</v>
          </cell>
          <cell r="G382">
            <v>78380.955000000002</v>
          </cell>
          <cell r="H382">
            <v>107461.505</v>
          </cell>
          <cell r="I382">
            <v>73345.115999999995</v>
          </cell>
          <cell r="J382">
            <v>76140.789999999994</v>
          </cell>
          <cell r="K382">
            <v>60436.29</v>
          </cell>
          <cell r="L382">
            <v>41228.17</v>
          </cell>
          <cell r="M382">
            <v>56108.719999999994</v>
          </cell>
          <cell r="N382">
            <v>48013.927000000003</v>
          </cell>
          <cell r="O382">
            <v>59122.847000000002</v>
          </cell>
          <cell r="P382">
            <v>41237.025000000001</v>
          </cell>
          <cell r="Q382">
            <v>29654.768000000004</v>
          </cell>
        </row>
        <row r="383">
          <cell r="C383" t="str">
            <v>NOB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C384" t="str">
            <v>Palo Verde</v>
          </cell>
          <cell r="E384">
            <v>2795832.966</v>
          </cell>
          <cell r="F384">
            <v>317209.06</v>
          </cell>
          <cell r="G384">
            <v>222393.5</v>
          </cell>
          <cell r="H384">
            <v>119012.586</v>
          </cell>
          <cell r="I384">
            <v>50733.33</v>
          </cell>
          <cell r="J384">
            <v>110314.48</v>
          </cell>
          <cell r="K384">
            <v>123955.36</v>
          </cell>
          <cell r="L384">
            <v>116505.95</v>
          </cell>
          <cell r="M384">
            <v>330538.15999999997</v>
          </cell>
          <cell r="N384">
            <v>326317.25</v>
          </cell>
          <cell r="O384">
            <v>346591.53</v>
          </cell>
          <cell r="P384">
            <v>341616.66</v>
          </cell>
          <cell r="Q384">
            <v>390645.1</v>
          </cell>
        </row>
        <row r="385">
          <cell r="C385" t="str">
            <v>SP15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C386" t="str">
            <v>Trapped Energy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8">
          <cell r="E388">
            <v>10117670.085500002</v>
          </cell>
          <cell r="F388">
            <v>574134.99849999999</v>
          </cell>
          <cell r="G388">
            <v>770122.9</v>
          </cell>
          <cell r="H388">
            <v>842224.10800000001</v>
          </cell>
          <cell r="I388">
            <v>842015.54099999997</v>
          </cell>
          <cell r="J388">
            <v>863577.51</v>
          </cell>
          <cell r="K388">
            <v>1019744.46</v>
          </cell>
          <cell r="L388">
            <v>964006.21199999994</v>
          </cell>
          <cell r="M388">
            <v>995338.53</v>
          </cell>
          <cell r="N388">
            <v>872652.56699999992</v>
          </cell>
          <cell r="O388">
            <v>862848.027</v>
          </cell>
          <cell r="P388">
            <v>818131.52500000002</v>
          </cell>
          <cell r="Q388">
            <v>692873.70699999994</v>
          </cell>
        </row>
        <row r="390">
          <cell r="E390">
            <v>14638598.959207444</v>
          </cell>
          <cell r="F390">
            <v>963871.66568501992</v>
          </cell>
          <cell r="G390">
            <v>1099463.5699833119</v>
          </cell>
          <cell r="H390">
            <v>1252417.319417312</v>
          </cell>
          <cell r="I390">
            <v>1309335.8716771</v>
          </cell>
          <cell r="J390">
            <v>1679953.6979709</v>
          </cell>
          <cell r="K390">
            <v>1685412.6437603999</v>
          </cell>
          <cell r="L390">
            <v>1647218.2619965</v>
          </cell>
          <cell r="M390">
            <v>1183905.3277397</v>
          </cell>
          <cell r="N390">
            <v>1043742.8946218999</v>
          </cell>
          <cell r="O390">
            <v>1040866.3485509</v>
          </cell>
          <cell r="P390">
            <v>925689.56523260009</v>
          </cell>
          <cell r="Q390">
            <v>806721.79257179995</v>
          </cell>
        </row>
        <row r="391">
          <cell r="E391" t="str">
            <v>=</v>
          </cell>
          <cell r="F391" t="str">
            <v>=</v>
          </cell>
          <cell r="G391" t="str">
            <v>=</v>
          </cell>
          <cell r="H391" t="str">
            <v>=</v>
          </cell>
          <cell r="I391" t="str">
            <v>=</v>
          </cell>
          <cell r="J391" t="str">
            <v>=</v>
          </cell>
          <cell r="K391" t="str">
            <v>=</v>
          </cell>
          <cell r="L391" t="str">
            <v>=</v>
          </cell>
          <cell r="M391" t="str">
            <v>=</v>
          </cell>
          <cell r="N391" t="str">
            <v>=</v>
          </cell>
          <cell r="O391" t="str">
            <v>=</v>
          </cell>
          <cell r="P391" t="str">
            <v>=</v>
          </cell>
          <cell r="Q391" t="str">
            <v>=</v>
          </cell>
        </row>
        <row r="392">
          <cell r="E392">
            <v>73777689.674326643</v>
          </cell>
          <cell r="F392">
            <v>5684238.6045298204</v>
          </cell>
          <cell r="G392">
            <v>6505774.4436473111</v>
          </cell>
          <cell r="H392">
            <v>6605155.9773565922</v>
          </cell>
          <cell r="I392">
            <v>6021190.1267219</v>
          </cell>
          <cell r="J392">
            <v>6424516.3496052995</v>
          </cell>
          <cell r="K392">
            <v>6440328.6440196009</v>
          </cell>
          <cell r="L392">
            <v>6769010.1184197003</v>
          </cell>
          <cell r="M392">
            <v>6393160.4859788986</v>
          </cell>
          <cell r="N392">
            <v>5670685.6547348602</v>
          </cell>
          <cell r="O392">
            <v>5968227.1182378596</v>
          </cell>
          <cell r="P392">
            <v>5597731.4633330805</v>
          </cell>
          <cell r="Q392">
            <v>5697670.687741721</v>
          </cell>
        </row>
        <row r="393">
          <cell r="E393" t="str">
            <v>=</v>
          </cell>
          <cell r="F393" t="str">
            <v>=</v>
          </cell>
          <cell r="G393" t="str">
            <v>=</v>
          </cell>
          <cell r="H393" t="str">
            <v>=</v>
          </cell>
          <cell r="I393" t="str">
            <v>=</v>
          </cell>
          <cell r="J393" t="str">
            <v>=</v>
          </cell>
          <cell r="K393" t="str">
            <v>=</v>
          </cell>
          <cell r="L393" t="str">
            <v>=</v>
          </cell>
          <cell r="M393" t="str">
            <v>=</v>
          </cell>
          <cell r="N393" t="str">
            <v>=</v>
          </cell>
          <cell r="O393" t="str">
            <v>=</v>
          </cell>
          <cell r="P393" t="str">
            <v>=</v>
          </cell>
          <cell r="Q393" t="str">
            <v>=</v>
          </cell>
        </row>
        <row r="397">
          <cell r="C397" t="str">
            <v>APS Supplemental p27875</v>
          </cell>
          <cell r="E397">
            <v>79200</v>
          </cell>
          <cell r="F397">
            <v>0</v>
          </cell>
          <cell r="G397">
            <v>4800</v>
          </cell>
          <cell r="H397">
            <v>5250</v>
          </cell>
          <cell r="I397">
            <v>6000</v>
          </cell>
          <cell r="J397">
            <v>0</v>
          </cell>
          <cell r="K397">
            <v>6150</v>
          </cell>
          <cell r="L397">
            <v>8550</v>
          </cell>
          <cell r="M397">
            <v>13600</v>
          </cell>
          <cell r="N397">
            <v>14650</v>
          </cell>
          <cell r="O397">
            <v>14650</v>
          </cell>
          <cell r="P397">
            <v>5550</v>
          </cell>
          <cell r="Q397">
            <v>0</v>
          </cell>
        </row>
        <row r="398">
          <cell r="C398" t="str">
            <v>Avoided Cost Resource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C399" t="str">
            <v>Blanding Purchase p379174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C400" t="str">
            <v>BPA Reserve Purchase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C401" t="str">
            <v>Chehalis Station Service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C402" t="str">
            <v xml:space="preserve">Combine Hills Wind p160595 </v>
          </cell>
          <cell r="E402">
            <v>111502.70715240002</v>
          </cell>
          <cell r="F402">
            <v>9711.3869460000005</v>
          </cell>
          <cell r="G402">
            <v>9316.8277359999993</v>
          </cell>
          <cell r="H402">
            <v>9242.9194652000006</v>
          </cell>
          <cell r="I402">
            <v>8808.3585660000008</v>
          </cell>
          <cell r="J402">
            <v>9456.6211899999998</v>
          </cell>
          <cell r="K402">
            <v>10546.23963</v>
          </cell>
          <cell r="L402">
            <v>7696.5199080000002</v>
          </cell>
          <cell r="M402">
            <v>10675.016394</v>
          </cell>
          <cell r="N402">
            <v>6958.4048519999997</v>
          </cell>
          <cell r="O402">
            <v>12338.72669</v>
          </cell>
          <cell r="P402">
            <v>8684.9059519999992</v>
          </cell>
          <cell r="Q402">
            <v>8066.7798231999996</v>
          </cell>
        </row>
        <row r="403">
          <cell r="C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C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C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C406" t="str">
            <v>Deseret Purchase p194277</v>
          </cell>
          <cell r="E406">
            <v>740942.2</v>
          </cell>
          <cell r="F406">
            <v>39508.199999999997</v>
          </cell>
          <cell r="G406">
            <v>69489.600000000006</v>
          </cell>
          <cell r="H406">
            <v>69489.600000000006</v>
          </cell>
          <cell r="I406">
            <v>67248</v>
          </cell>
          <cell r="J406">
            <v>69489.600000000006</v>
          </cell>
          <cell r="K406">
            <v>67248</v>
          </cell>
          <cell r="L406">
            <v>69489.600000000006</v>
          </cell>
          <cell r="M406">
            <v>69489.600000000006</v>
          </cell>
          <cell r="N406">
            <v>62764.800000000003</v>
          </cell>
          <cell r="O406">
            <v>69489.600000000006</v>
          </cell>
          <cell r="P406">
            <v>51370</v>
          </cell>
          <cell r="Q406">
            <v>35865.599999999999</v>
          </cell>
        </row>
        <row r="407">
          <cell r="C407" t="str">
            <v>Douglas PUD Settlement p38185</v>
          </cell>
          <cell r="E407">
            <v>47299.199999999997</v>
          </cell>
          <cell r="F407">
            <v>9924.7999999999993</v>
          </cell>
          <cell r="G407">
            <v>6492</v>
          </cell>
          <cell r="H407">
            <v>3417.6</v>
          </cell>
          <cell r="I407">
            <v>1780.8</v>
          </cell>
          <cell r="J407">
            <v>1665.6</v>
          </cell>
          <cell r="K407">
            <v>1632</v>
          </cell>
          <cell r="L407">
            <v>1224</v>
          </cell>
          <cell r="M407">
            <v>1936.8</v>
          </cell>
          <cell r="N407">
            <v>2092.8000000000002</v>
          </cell>
          <cell r="O407">
            <v>3122.4</v>
          </cell>
          <cell r="P407">
            <v>5267.2</v>
          </cell>
          <cell r="Q407">
            <v>8743.2000000000007</v>
          </cell>
        </row>
        <row r="408">
          <cell r="C408" t="str">
            <v>Gemstate p99489</v>
          </cell>
          <cell r="E408">
            <v>45519.000648000001</v>
          </cell>
          <cell r="F408">
            <v>15316.99992</v>
          </cell>
          <cell r="G408">
            <v>14530.00008</v>
          </cell>
          <cell r="H408">
            <v>13521.000672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2150.9999760000001</v>
          </cell>
        </row>
        <row r="409">
          <cell r="C409" t="str">
            <v>Georgia-Pacific Camas</v>
          </cell>
          <cell r="E409">
            <v>96585.000599999985</v>
          </cell>
          <cell r="F409">
            <v>7938.4931999999999</v>
          </cell>
          <cell r="G409">
            <v>8203.1096400000006</v>
          </cell>
          <cell r="H409">
            <v>8203.1096400000006</v>
          </cell>
          <cell r="I409">
            <v>7938.4931999999999</v>
          </cell>
          <cell r="J409">
            <v>8203.1096400000006</v>
          </cell>
          <cell r="K409">
            <v>7938.4931999999999</v>
          </cell>
          <cell r="L409">
            <v>8203.1096400000006</v>
          </cell>
          <cell r="M409">
            <v>8203.1096400000006</v>
          </cell>
          <cell r="N409">
            <v>7409.2603200000003</v>
          </cell>
          <cell r="O409">
            <v>8203.1096400000006</v>
          </cell>
          <cell r="P409">
            <v>7938.4931999999999</v>
          </cell>
          <cell r="Q409">
            <v>8203.1096400000006</v>
          </cell>
        </row>
        <row r="410">
          <cell r="C410" t="str">
            <v>Grant County 10 aMW p66274</v>
          </cell>
          <cell r="E410">
            <v>25316</v>
          </cell>
          <cell r="F410">
            <v>9996</v>
          </cell>
          <cell r="G410">
            <v>10280</v>
          </cell>
          <cell r="H410">
            <v>5040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C411" t="str">
            <v>Hermiston Purchase p99563</v>
          </cell>
          <cell r="E411">
            <v>1370047.1037299999</v>
          </cell>
          <cell r="F411">
            <v>9676.5873150000007</v>
          </cell>
          <cell r="G411">
            <v>144611.54793</v>
          </cell>
          <cell r="H411">
            <v>158003.03948500002</v>
          </cell>
          <cell r="I411">
            <v>139402.02691499999</v>
          </cell>
          <cell r="J411">
            <v>149094.19665500001</v>
          </cell>
          <cell r="K411">
            <v>134427.01385000002</v>
          </cell>
          <cell r="L411">
            <v>136517.47912500001</v>
          </cell>
          <cell r="M411">
            <v>124714.44151999999</v>
          </cell>
          <cell r="N411">
            <v>113184.54547499999</v>
          </cell>
          <cell r="O411">
            <v>121764.488645</v>
          </cell>
          <cell r="P411">
            <v>102948.47639</v>
          </cell>
          <cell r="Q411">
            <v>35703.260425</v>
          </cell>
        </row>
        <row r="412">
          <cell r="C412" t="str">
            <v>Hurricane Purchase p393045</v>
          </cell>
          <cell r="E412">
            <v>485.51999183999999</v>
          </cell>
          <cell r="F412">
            <v>161.83999439999999</v>
          </cell>
          <cell r="G412">
            <v>161.83999872000001</v>
          </cell>
          <cell r="H412">
            <v>161.83999872000001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C413" t="str">
            <v>Idaho Power p278538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C414" t="str">
            <v>IPP Purchase</v>
          </cell>
          <cell r="E414">
            <v>573306.99494400003</v>
          </cell>
          <cell r="F414">
            <v>49411.000800000002</v>
          </cell>
          <cell r="G414">
            <v>52875.998160000003</v>
          </cell>
          <cell r="H414">
            <v>52503.998160000003</v>
          </cell>
          <cell r="I414">
            <v>37694.001600000003</v>
          </cell>
          <cell r="J414">
            <v>61508.999184</v>
          </cell>
          <cell r="K414">
            <v>44091.999360000002</v>
          </cell>
          <cell r="L414">
            <v>49123.998720000003</v>
          </cell>
          <cell r="M414">
            <v>52616.996879999999</v>
          </cell>
          <cell r="N414">
            <v>45965.001600000003</v>
          </cell>
          <cell r="O414">
            <v>43834.99944</v>
          </cell>
          <cell r="P414">
            <v>33301.000800000002</v>
          </cell>
          <cell r="Q414">
            <v>50379.000240000001</v>
          </cell>
        </row>
        <row r="415">
          <cell r="C415" t="str">
            <v>Kennecott Generation Incentive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C416" t="str">
            <v>LADWP p491303-4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C417" t="str">
            <v>MagCorp p229846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</row>
        <row r="418">
          <cell r="C418" t="str">
            <v>MagCorp Reserves p510378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</row>
        <row r="419">
          <cell r="C419" t="str">
            <v>Morgan Stanley p189046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</row>
        <row r="420">
          <cell r="C420" t="str">
            <v>Morgan Stanley p272153-6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</row>
        <row r="421">
          <cell r="C421" t="str">
            <v>Morgan Stanley p272154-7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</row>
        <row r="422">
          <cell r="C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C423" t="str">
            <v>Nucor p346856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</row>
        <row r="424">
          <cell r="C424" t="str">
            <v>P4 Production p137215/p145258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C425" t="str">
            <v>PGE Cove p83984</v>
          </cell>
          <cell r="E425">
            <v>12000</v>
          </cell>
          <cell r="F425">
            <v>990</v>
          </cell>
          <cell r="G425">
            <v>1014</v>
          </cell>
          <cell r="H425">
            <v>1014</v>
          </cell>
          <cell r="I425">
            <v>990</v>
          </cell>
          <cell r="J425">
            <v>1014</v>
          </cell>
          <cell r="K425">
            <v>990</v>
          </cell>
          <cell r="L425">
            <v>1014</v>
          </cell>
          <cell r="M425">
            <v>1014</v>
          </cell>
          <cell r="N425">
            <v>942</v>
          </cell>
          <cell r="O425">
            <v>1014</v>
          </cell>
          <cell r="P425">
            <v>990</v>
          </cell>
          <cell r="Q425">
            <v>1014</v>
          </cell>
        </row>
        <row r="426">
          <cell r="C426" t="str">
            <v>Rock River Wind p100371</v>
          </cell>
          <cell r="E426">
            <v>139257.40028279999</v>
          </cell>
          <cell r="F426">
            <v>7664.027298</v>
          </cell>
          <cell r="G426">
            <v>5463.8122053999996</v>
          </cell>
          <cell r="H426">
            <v>6603.0470154000004</v>
          </cell>
          <cell r="I426">
            <v>8576.7853959999993</v>
          </cell>
          <cell r="J426">
            <v>12292.577044</v>
          </cell>
          <cell r="K426">
            <v>16724.044074000001</v>
          </cell>
          <cell r="L426">
            <v>17219.250781999999</v>
          </cell>
          <cell r="M426">
            <v>16981.926626</v>
          </cell>
          <cell r="N426">
            <v>13408.72273</v>
          </cell>
          <cell r="O426">
            <v>13553.3307</v>
          </cell>
          <cell r="P426">
            <v>10614.642722000001</v>
          </cell>
          <cell r="Q426">
            <v>10155.233689999999</v>
          </cell>
        </row>
        <row r="427">
          <cell r="C427" t="str">
            <v>Roseburg Forest Products p312292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C428" t="str">
            <v>Small Purchases east</v>
          </cell>
          <cell r="E428">
            <v>2611.0000392000002</v>
          </cell>
          <cell r="F428">
            <v>102.0000024</v>
          </cell>
          <cell r="G428">
            <v>141.99999624</v>
          </cell>
          <cell r="H428">
            <v>64.999998959999999</v>
          </cell>
          <cell r="I428">
            <v>142.99999919999999</v>
          </cell>
          <cell r="J428">
            <v>120.9999936</v>
          </cell>
          <cell r="K428">
            <v>277.00000560000001</v>
          </cell>
          <cell r="L428">
            <v>318.00000383999998</v>
          </cell>
          <cell r="M428">
            <v>321.00000527999998</v>
          </cell>
          <cell r="N428">
            <v>386.00002560000001</v>
          </cell>
          <cell r="O428">
            <v>319.00000679999999</v>
          </cell>
          <cell r="P428">
            <v>243</v>
          </cell>
          <cell r="Q428">
            <v>174.00000168</v>
          </cell>
        </row>
        <row r="429">
          <cell r="C429" t="str">
            <v>Small Purchases west</v>
          </cell>
          <cell r="E429">
            <v>658.00000639199993</v>
          </cell>
          <cell r="F429">
            <v>28.000000799999999</v>
          </cell>
          <cell r="G429">
            <v>43.000000800000002</v>
          </cell>
          <cell r="H429">
            <v>63.000000479999997</v>
          </cell>
          <cell r="I429">
            <v>52.000002000000002</v>
          </cell>
          <cell r="J429">
            <v>54.999999119999998</v>
          </cell>
          <cell r="K429">
            <v>28.000000799999999</v>
          </cell>
          <cell r="L429">
            <v>23.000000375999999</v>
          </cell>
          <cell r="M429">
            <v>10.999999824</v>
          </cell>
          <cell r="N429">
            <v>32.999998079999997</v>
          </cell>
          <cell r="O429">
            <v>2.999999952</v>
          </cell>
          <cell r="P429">
            <v>70.999999200000005</v>
          </cell>
          <cell r="Q429">
            <v>248.00000496000001</v>
          </cell>
        </row>
        <row r="430">
          <cell r="C430" t="str">
            <v>Three Buttes Wind p460457</v>
          </cell>
          <cell r="E430">
            <v>322860.35962</v>
          </cell>
          <cell r="F430">
            <v>18542.120126000002</v>
          </cell>
          <cell r="G430">
            <v>16527.199752</v>
          </cell>
          <cell r="H430">
            <v>16931.139631999999</v>
          </cell>
          <cell r="I430">
            <v>22289.619878000001</v>
          </cell>
          <cell r="J430">
            <v>27994.779618</v>
          </cell>
          <cell r="K430">
            <v>31442.619535999998</v>
          </cell>
          <cell r="L430">
            <v>37696.659749999999</v>
          </cell>
          <cell r="M430">
            <v>36154.299875999997</v>
          </cell>
          <cell r="N430">
            <v>25045.600102</v>
          </cell>
          <cell r="O430">
            <v>36829.000740000003</v>
          </cell>
          <cell r="P430">
            <v>26535.160361999999</v>
          </cell>
          <cell r="Q430">
            <v>26872.160248</v>
          </cell>
        </row>
        <row r="431">
          <cell r="C431" t="str">
            <v>Top of the World Wind p522807</v>
          </cell>
          <cell r="E431">
            <v>609771.931812</v>
          </cell>
          <cell r="F431">
            <v>36653.702738</v>
          </cell>
          <cell r="G431">
            <v>29251.939254000001</v>
          </cell>
          <cell r="H431">
            <v>31604.466164000001</v>
          </cell>
          <cell r="I431">
            <v>34253.026874000003</v>
          </cell>
          <cell r="J431">
            <v>43856.710572000004</v>
          </cell>
          <cell r="K431">
            <v>64168.399713999999</v>
          </cell>
          <cell r="L431">
            <v>84272.646800000002</v>
          </cell>
          <cell r="M431">
            <v>80216.663883999994</v>
          </cell>
          <cell r="N431">
            <v>60510.135031999998</v>
          </cell>
          <cell r="O431">
            <v>57688.535087999997</v>
          </cell>
          <cell r="P431">
            <v>46926.049857999998</v>
          </cell>
          <cell r="Q431">
            <v>40369.655833999997</v>
          </cell>
        </row>
        <row r="432">
          <cell r="C432" t="str">
            <v>Tri-State Purchase p27057</v>
          </cell>
          <cell r="E432">
            <v>142625</v>
          </cell>
          <cell r="F432">
            <v>9517.5</v>
          </cell>
          <cell r="G432">
            <v>13513.75</v>
          </cell>
          <cell r="H432">
            <v>13741.25</v>
          </cell>
          <cell r="I432">
            <v>12263.75</v>
          </cell>
          <cell r="J432">
            <v>12587.5</v>
          </cell>
          <cell r="K432">
            <v>8266.25</v>
          </cell>
          <cell r="L432">
            <v>9272.5</v>
          </cell>
          <cell r="M432">
            <v>13448.75</v>
          </cell>
          <cell r="N432">
            <v>12055</v>
          </cell>
          <cell r="O432">
            <v>13351.25</v>
          </cell>
          <cell r="P432">
            <v>12930</v>
          </cell>
          <cell r="Q432">
            <v>11677.5</v>
          </cell>
        </row>
        <row r="433">
          <cell r="C433" t="str">
            <v>West Valley Toll</v>
          </cell>
          <cell r="E433">
            <v>95535.502517000015</v>
          </cell>
          <cell r="F433">
            <v>2150.5527649999999</v>
          </cell>
          <cell r="G433">
            <v>20667.896142999998</v>
          </cell>
          <cell r="H433">
            <v>30866.767094499999</v>
          </cell>
          <cell r="I433">
            <v>19086.582480000001</v>
          </cell>
          <cell r="J433">
            <v>7811.0577825</v>
          </cell>
          <cell r="K433">
            <v>3390</v>
          </cell>
          <cell r="L433">
            <v>1160</v>
          </cell>
          <cell r="M433">
            <v>7370</v>
          </cell>
          <cell r="N433">
            <v>770</v>
          </cell>
          <cell r="O433">
            <v>0</v>
          </cell>
          <cell r="P433">
            <v>640</v>
          </cell>
          <cell r="Q433">
            <v>1622.646252</v>
          </cell>
        </row>
        <row r="434">
          <cell r="C434" t="str">
            <v>Wolverine Creek Wind p244520</v>
          </cell>
          <cell r="E434">
            <v>176895.57671599998</v>
          </cell>
          <cell r="F434">
            <v>15064.551766</v>
          </cell>
          <cell r="G434">
            <v>14710.268208</v>
          </cell>
          <cell r="H434">
            <v>13803.826406</v>
          </cell>
          <cell r="I434">
            <v>12841.725202</v>
          </cell>
          <cell r="J434">
            <v>11114.663386</v>
          </cell>
          <cell r="K434">
            <v>14539.147800000001</v>
          </cell>
          <cell r="L434">
            <v>11582.923871999999</v>
          </cell>
          <cell r="M434">
            <v>13115.196255999999</v>
          </cell>
          <cell r="N434">
            <v>10342.276598</v>
          </cell>
          <cell r="O434">
            <v>20614.079720000002</v>
          </cell>
          <cell r="P434">
            <v>19836.218258000001</v>
          </cell>
          <cell r="Q434">
            <v>19330.699243999999</v>
          </cell>
        </row>
        <row r="437">
          <cell r="E437">
            <v>4592418.4980596323</v>
          </cell>
          <cell r="F437">
            <v>242357.76287159996</v>
          </cell>
          <cell r="G437">
            <v>422094.78910416004</v>
          </cell>
          <cell r="H437">
            <v>439525.60373226</v>
          </cell>
          <cell r="I437">
            <v>379368.17011219996</v>
          </cell>
          <cell r="J437">
            <v>416265.41506422008</v>
          </cell>
          <cell r="K437">
            <v>411859.20717039995</v>
          </cell>
          <cell r="L437">
            <v>443363.68860121607</v>
          </cell>
          <cell r="M437">
            <v>449868.80108110403</v>
          </cell>
          <cell r="N437">
            <v>376517.54673268006</v>
          </cell>
          <cell r="O437">
            <v>416775.52066975192</v>
          </cell>
          <cell r="P437">
            <v>333846.14754119999</v>
          </cell>
          <cell r="Q437">
            <v>260575.84537883996</v>
          </cell>
        </row>
        <row r="440">
          <cell r="C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</row>
        <row r="441">
          <cell r="C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5">
          <cell r="C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C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8"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51">
          <cell r="C451" t="str">
            <v>QF California</v>
          </cell>
          <cell r="E451">
            <v>35584.610280527995</v>
          </cell>
          <cell r="F451">
            <v>6393.6079200000004</v>
          </cell>
          <cell r="G451">
            <v>1254.0814122240001</v>
          </cell>
          <cell r="H451">
            <v>549.76596600000005</v>
          </cell>
          <cell r="I451">
            <v>439.45848000000001</v>
          </cell>
          <cell r="J451">
            <v>406.05067478400002</v>
          </cell>
          <cell r="K451">
            <v>689.29157808000002</v>
          </cell>
          <cell r="L451">
            <v>1743.4885583999999</v>
          </cell>
          <cell r="M451">
            <v>3262.9649619359998</v>
          </cell>
          <cell r="N451">
            <v>3967.7561347200003</v>
          </cell>
          <cell r="O451">
            <v>4529.9317696799999</v>
          </cell>
          <cell r="P451">
            <v>6155.6493556800006</v>
          </cell>
          <cell r="Q451">
            <v>6192.5634690240004</v>
          </cell>
        </row>
        <row r="452">
          <cell r="C452" t="str">
            <v>QF Idaho</v>
          </cell>
          <cell r="E452">
            <v>94815.060631439992</v>
          </cell>
          <cell r="F452">
            <v>11385.851457600002</v>
          </cell>
          <cell r="G452">
            <v>9365.2135641599998</v>
          </cell>
          <cell r="H452">
            <v>7507.6617333599997</v>
          </cell>
          <cell r="I452">
            <v>6989.7557231999999</v>
          </cell>
          <cell r="J452">
            <v>7382.1090400800003</v>
          </cell>
          <cell r="K452">
            <v>7210.9269144</v>
          </cell>
          <cell r="L452">
            <v>6844.5506111999994</v>
          </cell>
          <cell r="M452">
            <v>6565.7476893599996</v>
          </cell>
          <cell r="N452">
            <v>5982.3715728000006</v>
          </cell>
          <cell r="O452">
            <v>7305.7790519999999</v>
          </cell>
          <cell r="P452">
            <v>8060.1700463999996</v>
          </cell>
          <cell r="Q452">
            <v>10214.923226879999</v>
          </cell>
        </row>
        <row r="453">
          <cell r="C453" t="str">
            <v>QF Oregon</v>
          </cell>
          <cell r="E453">
            <v>259186.87602780003</v>
          </cell>
          <cell r="F453">
            <v>22423.839695999999</v>
          </cell>
          <cell r="G453">
            <v>19749.425063039998</v>
          </cell>
          <cell r="H453">
            <v>18646.705221240001</v>
          </cell>
          <cell r="I453">
            <v>18326.903605200001</v>
          </cell>
          <cell r="J453">
            <v>16178.966808720001</v>
          </cell>
          <cell r="K453">
            <v>17471.686824</v>
          </cell>
          <cell r="L453">
            <v>20537.371535999999</v>
          </cell>
          <cell r="M453">
            <v>22421.852260799998</v>
          </cell>
          <cell r="N453">
            <v>20768.570054399999</v>
          </cell>
          <cell r="O453">
            <v>25056.606616800003</v>
          </cell>
          <cell r="P453">
            <v>27683.749656</v>
          </cell>
          <cell r="Q453">
            <v>29921.1986856</v>
          </cell>
        </row>
        <row r="454">
          <cell r="C454" t="str">
            <v>QF Utah</v>
          </cell>
          <cell r="E454">
            <v>23972.638073280003</v>
          </cell>
          <cell r="F454">
            <v>2245.7979359999999</v>
          </cell>
          <cell r="G454">
            <v>1994.2197575999999</v>
          </cell>
          <cell r="H454">
            <v>2058.7059576000001</v>
          </cell>
          <cell r="I454">
            <v>1755.095832</v>
          </cell>
          <cell r="J454">
            <v>2029.9223088000001</v>
          </cell>
          <cell r="K454">
            <v>2052.5579567999998</v>
          </cell>
          <cell r="L454">
            <v>1653.97454064</v>
          </cell>
          <cell r="M454">
            <v>1753.0778702399998</v>
          </cell>
          <cell r="N454">
            <v>1796.8411507200001</v>
          </cell>
          <cell r="O454">
            <v>2017.7062008</v>
          </cell>
          <cell r="P454">
            <v>2211.283152</v>
          </cell>
          <cell r="Q454">
            <v>2403.4554100799996</v>
          </cell>
        </row>
        <row r="455">
          <cell r="C455" t="str">
            <v>QF Washington</v>
          </cell>
          <cell r="E455">
            <v>18421.25903184</v>
          </cell>
          <cell r="F455">
            <v>2958.9749280000001</v>
          </cell>
          <cell r="G455">
            <v>3423.9013175999999</v>
          </cell>
          <cell r="H455">
            <v>3457.2382464000002</v>
          </cell>
          <cell r="I455">
            <v>3040.8173999999999</v>
          </cell>
          <cell r="J455">
            <v>2167.2243096000002</v>
          </cell>
          <cell r="K455">
            <v>1708.7570639999999</v>
          </cell>
          <cell r="L455">
            <v>1664.2435559999999</v>
          </cell>
          <cell r="M455">
            <v>1.4880000000000001E-2</v>
          </cell>
          <cell r="N455">
            <v>6.7200000000000003E-3</v>
          </cell>
          <cell r="O455">
            <v>2.2290239999999999E-2</v>
          </cell>
          <cell r="P455">
            <v>3.5999999999999997E-2</v>
          </cell>
          <cell r="Q455">
            <v>2.232E-2</v>
          </cell>
        </row>
        <row r="456">
          <cell r="C456" t="str">
            <v>QF Wyoming</v>
          </cell>
          <cell r="E456">
            <v>11526.389112288</v>
          </cell>
          <cell r="F456">
            <v>1839.2520959999999</v>
          </cell>
          <cell r="G456">
            <v>1984.6262496000002</v>
          </cell>
          <cell r="H456">
            <v>1973.922768744</v>
          </cell>
          <cell r="I456">
            <v>1744.7340240000001</v>
          </cell>
          <cell r="J456">
            <v>748.88930016000006</v>
          </cell>
          <cell r="K456">
            <v>163.89862271999999</v>
          </cell>
          <cell r="L456">
            <v>170.23039919999999</v>
          </cell>
          <cell r="M456">
            <v>176.21763504</v>
          </cell>
          <cell r="N456">
            <v>164.82717820800002</v>
          </cell>
          <cell r="O456">
            <v>155.393208216</v>
          </cell>
          <cell r="P456">
            <v>574.91844480000009</v>
          </cell>
          <cell r="Q456">
            <v>1829.4791855999999</v>
          </cell>
        </row>
        <row r="457">
          <cell r="C457" t="str">
            <v>Biomass One QF</v>
          </cell>
          <cell r="E457">
            <v>222799.02000000005</v>
          </cell>
          <cell r="F457">
            <v>19150.88</v>
          </cell>
          <cell r="G457">
            <v>19729.52</v>
          </cell>
          <cell r="H457">
            <v>19800.240000000002</v>
          </cell>
          <cell r="I457">
            <v>16100.36</v>
          </cell>
          <cell r="J457">
            <v>19800.240000000002</v>
          </cell>
          <cell r="K457">
            <v>19080</v>
          </cell>
          <cell r="L457">
            <v>19657.28</v>
          </cell>
          <cell r="M457">
            <v>19764.88</v>
          </cell>
          <cell r="N457">
            <v>17861.759999999998</v>
          </cell>
          <cell r="O457">
            <v>19764.88</v>
          </cell>
          <cell r="P457">
            <v>19117.439999999999</v>
          </cell>
          <cell r="Q457">
            <v>12971.54</v>
          </cell>
        </row>
        <row r="458">
          <cell r="C458" t="str">
            <v>Blue Mountain Wind QF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C459" t="str">
            <v>Butter Creek Wind QF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C460" t="str">
            <v>Chevron Wind p499335 QF</v>
          </cell>
          <cell r="E460">
            <v>44528.233715599999</v>
          </cell>
          <cell r="F460">
            <v>2251.9630023999998</v>
          </cell>
          <cell r="G460">
            <v>1602.1080614</v>
          </cell>
          <cell r="H460">
            <v>2443.6332385999999</v>
          </cell>
          <cell r="I460">
            <v>2626.9102326000002</v>
          </cell>
          <cell r="J460">
            <v>4831.4028743999997</v>
          </cell>
          <cell r="K460">
            <v>5103.0602674000002</v>
          </cell>
          <cell r="L460">
            <v>5434.0061331999996</v>
          </cell>
          <cell r="M460">
            <v>5153.5192622000004</v>
          </cell>
          <cell r="N460">
            <v>4811.8592079999999</v>
          </cell>
          <cell r="O460">
            <v>4945.9786293999996</v>
          </cell>
          <cell r="P460">
            <v>2525.5459977999999</v>
          </cell>
          <cell r="Q460">
            <v>2798.2468082</v>
          </cell>
        </row>
        <row r="461">
          <cell r="C461" t="str">
            <v>Co-Gen II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C462" t="str">
            <v>DCFP p316701 QF</v>
          </cell>
          <cell r="E462">
            <v>1148.099984616</v>
          </cell>
          <cell r="F462">
            <v>87.199999199999993</v>
          </cell>
          <cell r="G462">
            <v>41.799998735999999</v>
          </cell>
          <cell r="H462">
            <v>53.299996319999998</v>
          </cell>
          <cell r="I462">
            <v>88.899998400000001</v>
          </cell>
          <cell r="J462">
            <v>195.9999924</v>
          </cell>
          <cell r="K462">
            <v>162.30000960000001</v>
          </cell>
          <cell r="L462">
            <v>69.100000679999994</v>
          </cell>
          <cell r="M462">
            <v>48.000000720000003</v>
          </cell>
          <cell r="N462">
            <v>32.999998079999997</v>
          </cell>
          <cell r="O462">
            <v>113.19999432</v>
          </cell>
          <cell r="P462">
            <v>105.9000048</v>
          </cell>
          <cell r="Q462">
            <v>149.39999136</v>
          </cell>
        </row>
        <row r="463">
          <cell r="C463" t="str">
            <v>Co-Gen II p349170 QF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C464" t="str">
            <v>Evergreen BioPower p351030 QF</v>
          </cell>
          <cell r="E464">
            <v>43274.630908800005</v>
          </cell>
          <cell r="F464">
            <v>3101.9696208</v>
          </cell>
          <cell r="G464">
            <v>3612.7564848000002</v>
          </cell>
          <cell r="H464">
            <v>4770.2950799999999</v>
          </cell>
          <cell r="I464">
            <v>4672.5986400000002</v>
          </cell>
          <cell r="J464">
            <v>5024.3275199999998</v>
          </cell>
          <cell r="K464">
            <v>3420.53712</v>
          </cell>
          <cell r="L464">
            <v>2413.5150143999999</v>
          </cell>
          <cell r="M464">
            <v>3392.1836831999999</v>
          </cell>
          <cell r="N464">
            <v>2897.0376000000001</v>
          </cell>
          <cell r="O464">
            <v>3109.2644399999999</v>
          </cell>
          <cell r="P464">
            <v>3135.2077055999998</v>
          </cell>
          <cell r="Q464">
            <v>3724.9380000000001</v>
          </cell>
        </row>
        <row r="465">
          <cell r="C465" t="str">
            <v>ExxonMobil p255042 QF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C466" t="str">
            <v>Five Pine Wind QF</v>
          </cell>
          <cell r="E466">
            <v>49135.540107999994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333.95999599999999</v>
          </cell>
          <cell r="M466">
            <v>9893.8799980000003</v>
          </cell>
          <cell r="N466">
            <v>8211.1600569999991</v>
          </cell>
          <cell r="O466">
            <v>11381.360000999999</v>
          </cell>
          <cell r="P466">
            <v>9115.240178</v>
          </cell>
          <cell r="Q466">
            <v>10199.939877999999</v>
          </cell>
        </row>
        <row r="467">
          <cell r="C467" t="str">
            <v>Kennecott Refinery QF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C468" t="str">
            <v>Kennecott Smelter QF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C469" t="str">
            <v>Mountain Wind 1 p367721 QF</v>
          </cell>
          <cell r="E469">
            <v>151795.77214399999</v>
          </cell>
          <cell r="F469">
            <v>7116.6958839999998</v>
          </cell>
          <cell r="G469">
            <v>6376.7883860000002</v>
          </cell>
          <cell r="H469">
            <v>8228.4020500000006</v>
          </cell>
          <cell r="I469">
            <v>10960.574798</v>
          </cell>
          <cell r="J469">
            <v>13586.75505</v>
          </cell>
          <cell r="K469">
            <v>15791.739336000001</v>
          </cell>
          <cell r="L469">
            <v>19310.413806</v>
          </cell>
          <cell r="M469">
            <v>19724.358909999999</v>
          </cell>
          <cell r="N469">
            <v>13188.200752000001</v>
          </cell>
          <cell r="O469">
            <v>15011.844386000001</v>
          </cell>
          <cell r="P469">
            <v>12387.092000000001</v>
          </cell>
          <cell r="Q469">
            <v>10112.906786</v>
          </cell>
        </row>
        <row r="470">
          <cell r="C470" t="str">
            <v>Mountain Wind 2 p398449 QF</v>
          </cell>
          <cell r="E470">
            <v>189638.2241284</v>
          </cell>
          <cell r="F470">
            <v>10738.863106000001</v>
          </cell>
          <cell r="G470">
            <v>9240.0829104000004</v>
          </cell>
          <cell r="H470">
            <v>10201.945475</v>
          </cell>
          <cell r="I470">
            <v>11716.592025</v>
          </cell>
          <cell r="J470">
            <v>14783.710014</v>
          </cell>
          <cell r="K470">
            <v>18567.901806000002</v>
          </cell>
          <cell r="L470">
            <v>23245.275775999999</v>
          </cell>
          <cell r="M470">
            <v>25455.908289999999</v>
          </cell>
          <cell r="N470">
            <v>16501.251587999999</v>
          </cell>
          <cell r="O470">
            <v>18404.189721999999</v>
          </cell>
          <cell r="P470">
            <v>14964.349312</v>
          </cell>
          <cell r="Q470">
            <v>15818.154103999999</v>
          </cell>
        </row>
        <row r="471">
          <cell r="C471" t="str">
            <v>North Point Wind QF</v>
          </cell>
          <cell r="E471">
            <v>106755.999692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722.87998400000004</v>
          </cell>
          <cell r="M471">
            <v>21429.679258</v>
          </cell>
          <cell r="N471">
            <v>17829.520445999999</v>
          </cell>
          <cell r="O471">
            <v>24619.079628</v>
          </cell>
          <cell r="P471">
            <v>20001.599880000002</v>
          </cell>
          <cell r="Q471">
            <v>22153.240495999999</v>
          </cell>
        </row>
        <row r="472">
          <cell r="C472" t="str">
            <v>Oregon Wind Farm QF</v>
          </cell>
          <cell r="E472">
            <v>161172.20426800003</v>
          </cell>
          <cell r="F472">
            <v>18936.685344000001</v>
          </cell>
          <cell r="G472">
            <v>19469.248414000002</v>
          </cell>
          <cell r="H472">
            <v>14990.563662</v>
          </cell>
          <cell r="I472">
            <v>12063.336724000001</v>
          </cell>
          <cell r="J472">
            <v>12178.633551999999</v>
          </cell>
          <cell r="K472">
            <v>14007.070126000001</v>
          </cell>
          <cell r="L472">
            <v>4812.9757808000004</v>
          </cell>
          <cell r="M472">
            <v>9182.6977912000002</v>
          </cell>
          <cell r="N472">
            <v>10135.68136</v>
          </cell>
          <cell r="O472">
            <v>12982.568520000001</v>
          </cell>
          <cell r="P472">
            <v>15978.971646</v>
          </cell>
          <cell r="Q472">
            <v>16433.771347999998</v>
          </cell>
        </row>
        <row r="473">
          <cell r="C473" t="str">
            <v>Pioneer Wind Park I QF</v>
          </cell>
          <cell r="E473">
            <v>123638.328138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2265.5456600000002</v>
          </cell>
          <cell r="K473">
            <v>19652.69354</v>
          </cell>
          <cell r="L473">
            <v>21383.178304000001</v>
          </cell>
          <cell r="M473">
            <v>21130.506411999999</v>
          </cell>
          <cell r="N473">
            <v>17886.348507999999</v>
          </cell>
          <cell r="O473">
            <v>16557.323966</v>
          </cell>
          <cell r="P473">
            <v>13593.997896000001</v>
          </cell>
          <cell r="Q473">
            <v>11168.733851999999</v>
          </cell>
        </row>
        <row r="474">
          <cell r="C474" t="str">
            <v>Pioneer Wind Park II QF</v>
          </cell>
          <cell r="E474">
            <v>81026.740661999997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689.83002799999997</v>
          </cell>
          <cell r="M474">
            <v>21130.506411999999</v>
          </cell>
          <cell r="N474">
            <v>17886.348507999999</v>
          </cell>
          <cell r="O474">
            <v>16557.323966</v>
          </cell>
          <cell r="P474">
            <v>13593.997896000001</v>
          </cell>
          <cell r="Q474">
            <v>11168.733851999999</v>
          </cell>
        </row>
        <row r="475">
          <cell r="C475" t="str">
            <v>Power County North Wind QF p575612</v>
          </cell>
          <cell r="E475">
            <v>60040.1003968</v>
          </cell>
          <cell r="F475">
            <v>4421.3613340000002</v>
          </cell>
          <cell r="G475">
            <v>3154.8016584000002</v>
          </cell>
          <cell r="H475">
            <v>3099.5494635999999</v>
          </cell>
          <cell r="I475">
            <v>4010.086976</v>
          </cell>
          <cell r="J475">
            <v>4723.9238771999999</v>
          </cell>
          <cell r="K475">
            <v>5822.5396668000003</v>
          </cell>
          <cell r="L475">
            <v>6425.4016240000001</v>
          </cell>
          <cell r="M475">
            <v>6241.7096984</v>
          </cell>
          <cell r="N475">
            <v>5490.0428003999996</v>
          </cell>
          <cell r="O475">
            <v>6524.4998699999996</v>
          </cell>
          <cell r="P475">
            <v>5389.9674293999997</v>
          </cell>
          <cell r="Q475">
            <v>4736.2159985999997</v>
          </cell>
        </row>
        <row r="476">
          <cell r="C476" t="str">
            <v>Power County South Wind QF p575614</v>
          </cell>
          <cell r="E476">
            <v>57129.575005599989</v>
          </cell>
          <cell r="F476">
            <v>4166.4177386000001</v>
          </cell>
          <cell r="G476">
            <v>2938.1419145999998</v>
          </cell>
          <cell r="H476">
            <v>2882.4263759999999</v>
          </cell>
          <cell r="I476">
            <v>3784.8030008000001</v>
          </cell>
          <cell r="J476">
            <v>4463.5195127999996</v>
          </cell>
          <cell r="K476">
            <v>5595.0824388000001</v>
          </cell>
          <cell r="L476">
            <v>6138.9231116000001</v>
          </cell>
          <cell r="M476">
            <v>6030.4484504000002</v>
          </cell>
          <cell r="N476">
            <v>5249.6650224000005</v>
          </cell>
          <cell r="O476">
            <v>6267.4989999999998</v>
          </cell>
          <cell r="P476">
            <v>5117.0204519999998</v>
          </cell>
          <cell r="Q476">
            <v>4495.6279875999999</v>
          </cell>
        </row>
        <row r="477">
          <cell r="C477" t="str">
            <v>Roseburg Dillard QF</v>
          </cell>
          <cell r="E477">
            <v>34999.9998768</v>
          </cell>
          <cell r="F477">
            <v>0</v>
          </cell>
          <cell r="G477">
            <v>4999.9999200000002</v>
          </cell>
          <cell r="H477">
            <v>4999.9999200000002</v>
          </cell>
          <cell r="I477">
            <v>5000.0001840000004</v>
          </cell>
          <cell r="J477">
            <v>999.99998400000004</v>
          </cell>
          <cell r="K477">
            <v>1999.9999439999999</v>
          </cell>
          <cell r="L477">
            <v>4999.9999200000002</v>
          </cell>
          <cell r="M477">
            <v>4999.9999200000002</v>
          </cell>
          <cell r="N477">
            <v>5000.0001407999998</v>
          </cell>
          <cell r="O477">
            <v>1499.9999760000001</v>
          </cell>
          <cell r="P477">
            <v>499.99996800000002</v>
          </cell>
          <cell r="Q477">
            <v>0</v>
          </cell>
        </row>
        <row r="478">
          <cell r="C478" t="str">
            <v>SF Phosphates</v>
          </cell>
          <cell r="E478">
            <v>77788.881779999982</v>
          </cell>
          <cell r="F478">
            <v>6711.8184000000001</v>
          </cell>
          <cell r="G478">
            <v>7713.3091439999998</v>
          </cell>
          <cell r="H478">
            <v>7535.1948000000002</v>
          </cell>
          <cell r="I478">
            <v>7439.5944</v>
          </cell>
          <cell r="J478">
            <v>7867.6735200000003</v>
          </cell>
          <cell r="K478">
            <v>5751.3458879999998</v>
          </cell>
          <cell r="L478">
            <v>5607.6098400000001</v>
          </cell>
          <cell r="M478">
            <v>5385.9570623999998</v>
          </cell>
          <cell r="N478">
            <v>4909.4232095999996</v>
          </cell>
          <cell r="O478">
            <v>6420.0065039999999</v>
          </cell>
          <cell r="P478">
            <v>6864.0767999999998</v>
          </cell>
          <cell r="Q478">
            <v>5582.8722120000002</v>
          </cell>
        </row>
        <row r="479">
          <cell r="C479" t="str">
            <v>Spanish Fork Wind 2 p311681 QF</v>
          </cell>
          <cell r="E479">
            <v>51422.272402640003</v>
          </cell>
          <cell r="F479">
            <v>4711.3573399999996</v>
          </cell>
          <cell r="G479">
            <v>4740.9886844000002</v>
          </cell>
          <cell r="H479">
            <v>5470.0798584000004</v>
          </cell>
          <cell r="I479">
            <v>5037.6384120000002</v>
          </cell>
          <cell r="J479">
            <v>4439.9723284000002</v>
          </cell>
          <cell r="K479">
            <v>4820.2333719999997</v>
          </cell>
          <cell r="L479">
            <v>4973.2312196000003</v>
          </cell>
          <cell r="M479">
            <v>3192.0326885999998</v>
          </cell>
          <cell r="N479">
            <v>3603.4636866800001</v>
          </cell>
          <cell r="O479">
            <v>3338.5579014</v>
          </cell>
          <cell r="P479">
            <v>3443.7100306000002</v>
          </cell>
          <cell r="Q479">
            <v>3651.0068805599999</v>
          </cell>
        </row>
        <row r="480">
          <cell r="C480" t="str">
            <v>Sunnyside p83997/p59965 QF</v>
          </cell>
          <cell r="E480">
            <v>405399.1211039999</v>
          </cell>
          <cell r="F480">
            <v>36919.800000000003</v>
          </cell>
          <cell r="G480">
            <v>37349.990400000002</v>
          </cell>
          <cell r="H480">
            <v>38075.539199999999</v>
          </cell>
          <cell r="I480">
            <v>35977.248</v>
          </cell>
          <cell r="J480">
            <v>28110.180671999999</v>
          </cell>
          <cell r="K480">
            <v>36645.045623999998</v>
          </cell>
          <cell r="L480">
            <v>38162.291831999995</v>
          </cell>
          <cell r="M480">
            <v>37085.797487999997</v>
          </cell>
          <cell r="N480">
            <v>34600.944000000003</v>
          </cell>
          <cell r="O480">
            <v>36391.794288000005</v>
          </cell>
          <cell r="P480">
            <v>16727.308799999999</v>
          </cell>
          <cell r="Q480">
            <v>29353.180799999998</v>
          </cell>
        </row>
        <row r="481">
          <cell r="C481" t="str">
            <v>Tesoro QF</v>
          </cell>
          <cell r="E481">
            <v>47303.999999999993</v>
          </cell>
          <cell r="F481">
            <v>3888</v>
          </cell>
          <cell r="G481">
            <v>4017.6</v>
          </cell>
          <cell r="H481">
            <v>4017.6</v>
          </cell>
          <cell r="I481">
            <v>3888</v>
          </cell>
          <cell r="J481">
            <v>4017.6</v>
          </cell>
          <cell r="K481">
            <v>3888</v>
          </cell>
          <cell r="L481">
            <v>4017.6</v>
          </cell>
          <cell r="M481">
            <v>4017.6</v>
          </cell>
          <cell r="N481">
            <v>3628.8</v>
          </cell>
          <cell r="O481">
            <v>4017.6</v>
          </cell>
          <cell r="P481">
            <v>3888</v>
          </cell>
          <cell r="Q481">
            <v>4017.6</v>
          </cell>
        </row>
        <row r="482">
          <cell r="C482" t="str">
            <v>Threemile Canyon Wind QF p500139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</row>
        <row r="483">
          <cell r="C483" t="str">
            <v>US Magnesium QF</v>
          </cell>
          <cell r="E483">
            <v>79322.400800000003</v>
          </cell>
          <cell r="F483">
            <v>0</v>
          </cell>
          <cell r="G483">
            <v>7054.56</v>
          </cell>
          <cell r="H483">
            <v>7419.8591999999999</v>
          </cell>
          <cell r="I483">
            <v>7603.2003839999998</v>
          </cell>
          <cell r="J483">
            <v>10528.704</v>
          </cell>
          <cell r="K483">
            <v>8802.7199999999993</v>
          </cell>
          <cell r="L483">
            <v>10097.280000000001</v>
          </cell>
          <cell r="M483">
            <v>9993.4848000000002</v>
          </cell>
          <cell r="N483">
            <v>9061.6319999999996</v>
          </cell>
          <cell r="O483">
            <v>8760.9604159999999</v>
          </cell>
          <cell r="P483">
            <v>0</v>
          </cell>
          <cell r="Q483">
            <v>0</v>
          </cell>
        </row>
        <row r="484">
          <cell r="C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6">
          <cell r="E486">
            <v>2431825.9782724325</v>
          </cell>
          <cell r="F486">
            <v>169450.33580260002</v>
          </cell>
          <cell r="G486">
            <v>169813.16334096002</v>
          </cell>
          <cell r="H486">
            <v>168182.62821326402</v>
          </cell>
          <cell r="I486">
            <v>163266.60883920002</v>
          </cell>
          <cell r="J486">
            <v>166731.35099934399</v>
          </cell>
          <cell r="K486">
            <v>198407.38809860003</v>
          </cell>
          <cell r="L486">
            <v>211108.61157171999</v>
          </cell>
          <cell r="M486">
            <v>267433.02542249602</v>
          </cell>
          <cell r="N486">
            <v>231466.511695808</v>
          </cell>
          <cell r="O486">
            <v>255733.37034585598</v>
          </cell>
          <cell r="P486">
            <v>211135.23265107998</v>
          </cell>
          <cell r="Q486">
            <v>219097.75129150398</v>
          </cell>
        </row>
        <row r="489">
          <cell r="C489" t="str">
            <v>Canadian Entitlement p60828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</row>
        <row r="490">
          <cell r="C490" t="str">
            <v>Chelan - Rocky Reach p60827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C491" t="str">
            <v>Douglas - Wells p60828</v>
          </cell>
          <cell r="E491">
            <v>251137.27371299997</v>
          </cell>
          <cell r="F491">
            <v>26866.429942999999</v>
          </cell>
          <cell r="G491">
            <v>26147.943126999999</v>
          </cell>
          <cell r="H491">
            <v>19379.879809999999</v>
          </cell>
          <cell r="I491">
            <v>13253.289371000001</v>
          </cell>
          <cell r="J491">
            <v>15571.427806</v>
          </cell>
          <cell r="K491">
            <v>17316.119696000002</v>
          </cell>
          <cell r="L491">
            <v>19756.067042999999</v>
          </cell>
          <cell r="M491">
            <v>25753.44095</v>
          </cell>
          <cell r="N491">
            <v>18800.303983000002</v>
          </cell>
          <cell r="O491">
            <v>18079.045588000001</v>
          </cell>
          <cell r="P491">
            <v>22370.261032999999</v>
          </cell>
          <cell r="Q491">
            <v>27843.065363000002</v>
          </cell>
        </row>
        <row r="492">
          <cell r="C492" t="str">
            <v>Grant Displacement p270294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</row>
        <row r="493">
          <cell r="C493" t="str">
            <v>Grant Reasonable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</row>
        <row r="494">
          <cell r="C494" t="str">
            <v>Grant Meaningful Priority p390668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0</v>
          </cell>
          <cell r="Q494">
            <v>0</v>
          </cell>
        </row>
        <row r="495">
          <cell r="C495" t="str">
            <v>Grant Surplus p258951</v>
          </cell>
          <cell r="E495">
            <v>107072.09819530002</v>
          </cell>
          <cell r="F495">
            <v>11250.8026433</v>
          </cell>
          <cell r="G495">
            <v>11308.210232900001</v>
          </cell>
          <cell r="H495">
            <v>9153.7345590000004</v>
          </cell>
          <cell r="I495">
            <v>7248.5627961999999</v>
          </cell>
          <cell r="J495">
            <v>8478.6634940000004</v>
          </cell>
          <cell r="K495">
            <v>9461.0410933999992</v>
          </cell>
          <cell r="L495">
            <v>10639.7694481</v>
          </cell>
          <cell r="M495">
            <v>9859.3711455000011</v>
          </cell>
          <cell r="N495">
            <v>7278.4943733</v>
          </cell>
          <cell r="O495">
            <v>7090.2076550000002</v>
          </cell>
          <cell r="P495">
            <v>7886.2933708999999</v>
          </cell>
          <cell r="Q495">
            <v>7416.9473836999996</v>
          </cell>
        </row>
        <row r="496">
          <cell r="C496" t="str">
            <v>Grant Power Auction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</row>
        <row r="497">
          <cell r="C497" t="str">
            <v>Grant - Priest Rapids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</row>
        <row r="498">
          <cell r="C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</row>
        <row r="500">
          <cell r="E500">
            <v>358209.37190829997</v>
          </cell>
          <cell r="F500">
            <v>38117.232586300001</v>
          </cell>
          <cell r="G500">
            <v>37456.153359899996</v>
          </cell>
          <cell r="H500">
            <v>28533.614368999999</v>
          </cell>
          <cell r="I500">
            <v>20501.852167199999</v>
          </cell>
          <cell r="J500">
            <v>24050.0913</v>
          </cell>
          <cell r="K500">
            <v>26777.160789400001</v>
          </cell>
          <cell r="L500">
            <v>30395.836491099999</v>
          </cell>
          <cell r="M500">
            <v>35612.812095500005</v>
          </cell>
          <cell r="N500">
            <v>26078.798356300002</v>
          </cell>
          <cell r="O500">
            <v>25169.253242999999</v>
          </cell>
          <cell r="P500">
            <v>30256.554403899998</v>
          </cell>
          <cell r="Q500">
            <v>35260.012746699998</v>
          </cell>
        </row>
        <row r="502">
          <cell r="E502">
            <v>7382453.8482403634</v>
          </cell>
          <cell r="F502">
            <v>449925.33126050001</v>
          </cell>
          <cell r="G502">
            <v>629364.10580502008</v>
          </cell>
          <cell r="H502">
            <v>636241.84631452395</v>
          </cell>
          <cell r="I502">
            <v>563136.63111859991</v>
          </cell>
          <cell r="J502">
            <v>607046.85736356408</v>
          </cell>
          <cell r="K502">
            <v>637043.75605839991</v>
          </cell>
          <cell r="L502">
            <v>684868.13666403608</v>
          </cell>
          <cell r="M502">
            <v>752914.63859910006</v>
          </cell>
          <cell r="N502">
            <v>634062.85678478808</v>
          </cell>
          <cell r="O502">
            <v>697678.14425860788</v>
          </cell>
          <cell r="P502">
            <v>575237.93459617998</v>
          </cell>
          <cell r="Q502">
            <v>514933.60941704398</v>
          </cell>
        </row>
        <row r="505">
          <cell r="C505" t="str">
            <v>APGI/Colockum s191690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</row>
        <row r="506">
          <cell r="C506" t="str">
            <v>APS Exchange p58118/s58119</v>
          </cell>
          <cell r="E506">
            <v>74.748499999986961</v>
          </cell>
          <cell r="F506">
            <v>-137859.97816</v>
          </cell>
          <cell r="G506">
            <v>-142470.12444000001</v>
          </cell>
          <cell r="H506">
            <v>-142560.14858000001</v>
          </cell>
          <cell r="I506">
            <v>-68810.008400000006</v>
          </cell>
          <cell r="J506">
            <v>78180</v>
          </cell>
          <cell r="K506">
            <v>137820</v>
          </cell>
          <cell r="L506">
            <v>142650</v>
          </cell>
          <cell r="M506">
            <v>142380</v>
          </cell>
          <cell r="N506">
            <v>68775</v>
          </cell>
          <cell r="O506">
            <v>0</v>
          </cell>
          <cell r="P506">
            <v>0</v>
          </cell>
          <cell r="Q506">
            <v>-78029.99192</v>
          </cell>
        </row>
        <row r="507">
          <cell r="C507" t="str">
            <v>Black Hills CTs p64676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C508" t="str">
            <v>BPA Exchange p64706/p64888</v>
          </cell>
          <cell r="E508">
            <v>7.2399999917251989E-3</v>
          </cell>
          <cell r="F508">
            <v>132203.39111999999</v>
          </cell>
          <cell r="G508">
            <v>117796.60884</v>
          </cell>
          <cell r="H508">
            <v>0</v>
          </cell>
          <cell r="I508">
            <v>-66666.664799999999</v>
          </cell>
          <cell r="J508">
            <v>-66666.663119999997</v>
          </cell>
          <cell r="K508">
            <v>-66666.664799999999</v>
          </cell>
          <cell r="L508">
            <v>0</v>
          </cell>
          <cell r="M508">
            <v>0</v>
          </cell>
          <cell r="N508">
            <v>0</v>
          </cell>
          <cell r="O508">
            <v>-50000</v>
          </cell>
          <cell r="P508">
            <v>0</v>
          </cell>
          <cell r="Q508">
            <v>0</v>
          </cell>
        </row>
        <row r="509">
          <cell r="C509" t="str">
            <v xml:space="preserve">BPA FC II Wind p63507 </v>
          </cell>
          <cell r="E509">
            <v>238.86997100000002</v>
          </cell>
          <cell r="F509">
            <v>-64.07298486000002</v>
          </cell>
          <cell r="G509">
            <v>10.299943100000007</v>
          </cell>
          <cell r="H509">
            <v>22.04496838</v>
          </cell>
          <cell r="I509">
            <v>117.37988390000001</v>
          </cell>
          <cell r="J509">
            <v>22.579841400000021</v>
          </cell>
          <cell r="K509">
            <v>158.05994340000001</v>
          </cell>
          <cell r="L509">
            <v>31.944182020000085</v>
          </cell>
          <cell r="M509">
            <v>36.406180759999984</v>
          </cell>
          <cell r="N509">
            <v>-34.037481460000095</v>
          </cell>
          <cell r="O509">
            <v>15.196578939999995</v>
          </cell>
          <cell r="P509">
            <v>-95.20274907999999</v>
          </cell>
          <cell r="Q509">
            <v>18.271664499999986</v>
          </cell>
        </row>
        <row r="510">
          <cell r="C510" t="str">
            <v xml:space="preserve">BPA FC IV Wind p79207 </v>
          </cell>
          <cell r="E510">
            <v>2229.4502872000012</v>
          </cell>
          <cell r="F510">
            <v>-598.01465599999983</v>
          </cell>
          <cell r="G510">
            <v>96.132718600000317</v>
          </cell>
          <cell r="H510">
            <v>205.75301400000035</v>
          </cell>
          <cell r="I510">
            <v>1095.5452756</v>
          </cell>
          <cell r="J510">
            <v>210.7450144000004</v>
          </cell>
          <cell r="K510">
            <v>1475.2258860000002</v>
          </cell>
          <cell r="L510">
            <v>298.14539559999957</v>
          </cell>
          <cell r="M510">
            <v>339.79062000000067</v>
          </cell>
          <cell r="N510">
            <v>-317.6832430000004</v>
          </cell>
          <cell r="O510">
            <v>141.83433640000021</v>
          </cell>
          <cell r="P510">
            <v>-888.55944000000045</v>
          </cell>
          <cell r="Q510">
            <v>170.5353656000002</v>
          </cell>
        </row>
        <row r="511">
          <cell r="C511" t="str">
            <v>BPA Peaking p59820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</row>
        <row r="512">
          <cell r="C512" t="str">
            <v>BPA So. Idaho p64885/p83975/p64705</v>
          </cell>
          <cell r="E512">
            <v>30447.18496436104</v>
          </cell>
          <cell r="F512">
            <v>1191.3462557210007</v>
          </cell>
          <cell r="G512">
            <v>1223.7819018499983</v>
          </cell>
          <cell r="H512">
            <v>1650.0246976899991</v>
          </cell>
          <cell r="I512">
            <v>1449.6839710000058</v>
          </cell>
          <cell r="J512">
            <v>2429.5365650000022</v>
          </cell>
          <cell r="K512">
            <v>2922.0606899999971</v>
          </cell>
          <cell r="L512">
            <v>4456.8970000000263</v>
          </cell>
          <cell r="M512">
            <v>4262.073550000001</v>
          </cell>
          <cell r="N512">
            <v>3854.5202500000014</v>
          </cell>
          <cell r="O512">
            <v>3528.6899200000043</v>
          </cell>
          <cell r="P512">
            <v>2190.637121000007</v>
          </cell>
          <cell r="Q512">
            <v>1287.9330420999977</v>
          </cell>
        </row>
        <row r="513">
          <cell r="C513" t="str">
            <v>Cargill p483225/s6 p485390/s89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C514" t="str">
            <v>Cowlitz Swift p65787</v>
          </cell>
          <cell r="E514">
            <v>-26893.43782657</v>
          </cell>
          <cell r="F514">
            <v>-1566.1836192999999</v>
          </cell>
          <cell r="G514">
            <v>-3048.5616322999995</v>
          </cell>
          <cell r="H514">
            <v>-973.94861089999995</v>
          </cell>
          <cell r="I514">
            <v>-236.50544699999955</v>
          </cell>
          <cell r="J514">
            <v>-97.436250199999904</v>
          </cell>
          <cell r="K514">
            <v>-3251.8908397000014</v>
          </cell>
          <cell r="L514">
            <v>-7322.0103449999988</v>
          </cell>
          <cell r="M514">
            <v>2021.8023020000001</v>
          </cell>
          <cell r="N514">
            <v>-2415.9001126000003</v>
          </cell>
          <cell r="O514">
            <v>-1364.6049926000014</v>
          </cell>
          <cell r="P514">
            <v>-6494.3905019699996</v>
          </cell>
          <cell r="Q514">
            <v>-2143.807777</v>
          </cell>
        </row>
        <row r="515">
          <cell r="C515" t="str">
            <v>EWEB FC I p63508/p63510</v>
          </cell>
          <cell r="E515">
            <v>1216.9093042400002</v>
          </cell>
          <cell r="F515">
            <v>-18.809676879999927</v>
          </cell>
          <cell r="G515">
            <v>-52.672262360000047</v>
          </cell>
          <cell r="H515">
            <v>65.298217359999967</v>
          </cell>
          <cell r="I515">
            <v>188.78715479999994</v>
          </cell>
          <cell r="J515">
            <v>256.61241728000016</v>
          </cell>
          <cell r="K515">
            <v>280.17149946000018</v>
          </cell>
          <cell r="L515">
            <v>216.85125749999997</v>
          </cell>
          <cell r="M515">
            <v>157.95055319999994</v>
          </cell>
          <cell r="N515">
            <v>52.14187470000013</v>
          </cell>
          <cell r="O515">
            <v>32.808703019999939</v>
          </cell>
          <cell r="P515">
            <v>-38.22705016000009</v>
          </cell>
          <cell r="Q515">
            <v>75.99661631999993</v>
          </cell>
        </row>
        <row r="516">
          <cell r="C516" t="str">
            <v>PSCo Exchange p340325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C517" t="str">
            <v>PSCO FC III p63362/s63361</v>
          </cell>
          <cell r="E517">
            <v>-1.3315999985934468E-3</v>
          </cell>
          <cell r="F517">
            <v>-1335.2317252000003</v>
          </cell>
          <cell r="G517">
            <v>-2581.2678876</v>
          </cell>
          <cell r="H517">
            <v>-1073.9526488000001</v>
          </cell>
          <cell r="I517">
            <v>1550.3967944000005</v>
          </cell>
          <cell r="J517">
            <v>3553.1192195999997</v>
          </cell>
          <cell r="K517">
            <v>3856.5638520000011</v>
          </cell>
          <cell r="L517">
            <v>2856.6020120000003</v>
          </cell>
          <cell r="M517">
            <v>1240.5953340000015</v>
          </cell>
          <cell r="N517">
            <v>-1769.0058120000003</v>
          </cell>
          <cell r="O517">
            <v>-2147.3508280000005</v>
          </cell>
          <cell r="P517">
            <v>-2228.0097966000003</v>
          </cell>
          <cell r="Q517">
            <v>-1922.4598454000006</v>
          </cell>
        </row>
        <row r="518">
          <cell r="C518" t="str">
            <v>Redding Exchange p66276</v>
          </cell>
          <cell r="E518">
            <v>-187</v>
          </cell>
          <cell r="F518">
            <v>-7041</v>
          </cell>
          <cell r="G518">
            <v>-8622</v>
          </cell>
          <cell r="H518">
            <v>-14252</v>
          </cell>
          <cell r="I518">
            <v>-15909</v>
          </cell>
          <cell r="J518">
            <v>-13889</v>
          </cell>
          <cell r="K518">
            <v>9755</v>
          </cell>
          <cell r="L518">
            <v>10524</v>
          </cell>
          <cell r="M518">
            <v>11602</v>
          </cell>
          <cell r="N518">
            <v>10492</v>
          </cell>
          <cell r="O518">
            <v>11547</v>
          </cell>
          <cell r="P518">
            <v>10968</v>
          </cell>
          <cell r="Q518">
            <v>-5362</v>
          </cell>
        </row>
        <row r="519">
          <cell r="C519" t="str">
            <v>SCL State Line p105228</v>
          </cell>
          <cell r="E519">
            <v>16880.448228000012</v>
          </cell>
          <cell r="F519">
            <v>5317.2919600000023</v>
          </cell>
          <cell r="G519">
            <v>-1876.9482460000017</v>
          </cell>
          <cell r="H519">
            <v>-5992.2453999999998</v>
          </cell>
          <cell r="I519">
            <v>-2899.834327999999</v>
          </cell>
          <cell r="J519">
            <v>1602.2429220000013</v>
          </cell>
          <cell r="K519">
            <v>8101.5040000000026</v>
          </cell>
          <cell r="L519">
            <v>559.50425600000199</v>
          </cell>
          <cell r="M519">
            <v>2176.0471880000023</v>
          </cell>
          <cell r="N519">
            <v>-4111.5560800000003</v>
          </cell>
          <cell r="O519">
            <v>12520.742904000004</v>
          </cell>
          <cell r="P519">
            <v>10533.605320000002</v>
          </cell>
          <cell r="Q519">
            <v>-9049.9062680000025</v>
          </cell>
        </row>
        <row r="520">
          <cell r="C520" t="str">
            <v>Shell p489963/s489962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C521" t="str">
            <v>TransAlta p371343/s371344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</row>
        <row r="523">
          <cell r="C523" t="str">
            <v>Tri-State Exchange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</row>
        <row r="525">
          <cell r="E525">
            <v>24007.179336630972</v>
          </cell>
          <cell r="F525">
            <v>-9771.2614865190098</v>
          </cell>
          <cell r="G525">
            <v>-39524.751064710013</v>
          </cell>
          <cell r="H525">
            <v>-162909.17434227001</v>
          </cell>
          <cell r="I525">
            <v>-150120.21989530002</v>
          </cell>
          <cell r="J525">
            <v>5601.7366094800091</v>
          </cell>
          <cell r="K525">
            <v>94450.03023116001</v>
          </cell>
          <cell r="L525">
            <v>154271.93375812005</v>
          </cell>
          <cell r="M525">
            <v>164216.66572796003</v>
          </cell>
          <cell r="N525">
            <v>74525.479395639995</v>
          </cell>
          <cell r="O525">
            <v>-25725.683378239992</v>
          </cell>
          <cell r="P525">
            <v>13947.852903190011</v>
          </cell>
          <cell r="Q525">
            <v>-94955.429121880021</v>
          </cell>
        </row>
        <row r="528">
          <cell r="C528" t="str">
            <v>COB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C529" t="str">
            <v>Colorado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C530" t="str">
            <v>Four Corners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C531" t="str">
            <v>Idaho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C532" t="str">
            <v>Mead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C533" t="str">
            <v>Mid Columbia</v>
          </cell>
          <cell r="E533">
            <v>1920400</v>
          </cell>
          <cell r="F533">
            <v>318800</v>
          </cell>
          <cell r="G533">
            <v>86000</v>
          </cell>
          <cell r="H533">
            <v>164400</v>
          </cell>
          <cell r="I533">
            <v>213600</v>
          </cell>
          <cell r="J533">
            <v>384600</v>
          </cell>
          <cell r="K533">
            <v>270000</v>
          </cell>
          <cell r="L533">
            <v>273000</v>
          </cell>
          <cell r="M533">
            <v>32800</v>
          </cell>
          <cell r="N533">
            <v>28800</v>
          </cell>
          <cell r="O533">
            <v>32800</v>
          </cell>
          <cell r="P533">
            <v>56000</v>
          </cell>
          <cell r="Q533">
            <v>59600</v>
          </cell>
        </row>
        <row r="534">
          <cell r="C534" t="str">
            <v>Mona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C535" t="str">
            <v>NOB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C536" t="str">
            <v>Palo Verde</v>
          </cell>
          <cell r="E536">
            <v>181600</v>
          </cell>
          <cell r="F536">
            <v>71200</v>
          </cell>
          <cell r="G536">
            <v>18600</v>
          </cell>
          <cell r="H536">
            <v>18600</v>
          </cell>
          <cell r="I536">
            <v>18000</v>
          </cell>
          <cell r="J536">
            <v>18600</v>
          </cell>
          <cell r="K536">
            <v>18000</v>
          </cell>
          <cell r="L536">
            <v>18600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C537" t="str">
            <v>SP15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C538" t="str">
            <v>Utah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C539" t="str">
            <v>Washington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C540" t="str">
            <v>West Main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C541" t="str">
            <v>Wyoming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4">
          <cell r="C544" t="str">
            <v>STF Index Trades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6">
          <cell r="E546">
            <v>2102000</v>
          </cell>
          <cell r="F546">
            <v>390000</v>
          </cell>
          <cell r="G546">
            <v>104600</v>
          </cell>
          <cell r="H546">
            <v>183000</v>
          </cell>
          <cell r="I546">
            <v>231600</v>
          </cell>
          <cell r="J546">
            <v>403200</v>
          </cell>
          <cell r="K546">
            <v>288000</v>
          </cell>
          <cell r="L546">
            <v>291600</v>
          </cell>
          <cell r="M546">
            <v>32800</v>
          </cell>
          <cell r="N546">
            <v>28800</v>
          </cell>
          <cell r="O546">
            <v>32800</v>
          </cell>
          <cell r="P546">
            <v>56000</v>
          </cell>
          <cell r="Q546">
            <v>59600</v>
          </cell>
        </row>
        <row r="549">
          <cell r="C549" t="str">
            <v>COB</v>
          </cell>
          <cell r="E549">
            <v>688818.27405999997</v>
          </cell>
          <cell r="F549">
            <v>280863.74</v>
          </cell>
          <cell r="G549">
            <v>40134.671000000002</v>
          </cell>
          <cell r="H549">
            <v>14110.4195</v>
          </cell>
          <cell r="I549">
            <v>10588.32</v>
          </cell>
          <cell r="J549">
            <v>35699.040000000001</v>
          </cell>
          <cell r="K549">
            <v>37926.400000000001</v>
          </cell>
          <cell r="L549">
            <v>13934.8</v>
          </cell>
          <cell r="M549">
            <v>11436.24</v>
          </cell>
          <cell r="N549">
            <v>23581.439999999999</v>
          </cell>
          <cell r="O549">
            <v>10762.673559999999</v>
          </cell>
          <cell r="P549">
            <v>21882.240000000002</v>
          </cell>
          <cell r="Q549">
            <v>187898.28999999998</v>
          </cell>
        </row>
        <row r="550">
          <cell r="C550" t="str">
            <v>Four Corners</v>
          </cell>
          <cell r="E550">
            <v>357649.64970000001</v>
          </cell>
          <cell r="F550">
            <v>26018.979700000004</v>
          </cell>
          <cell r="G550">
            <v>41682.586599999995</v>
          </cell>
          <cell r="H550">
            <v>22335.360000000001</v>
          </cell>
          <cell r="I550">
            <v>8718.9871000000003</v>
          </cell>
          <cell r="J550">
            <v>4541.7726999999995</v>
          </cell>
          <cell r="K550">
            <v>29333.18</v>
          </cell>
          <cell r="L550">
            <v>36732.114999999998</v>
          </cell>
          <cell r="M550">
            <v>27044.203000000001</v>
          </cell>
          <cell r="N550">
            <v>28117.984299999996</v>
          </cell>
          <cell r="O550">
            <v>48281.740000000005</v>
          </cell>
          <cell r="P550">
            <v>59811.770000000004</v>
          </cell>
          <cell r="Q550">
            <v>25030.971300000001</v>
          </cell>
        </row>
        <row r="551">
          <cell r="C551" t="str">
            <v>Mead</v>
          </cell>
          <cell r="E551">
            <v>41902.823670000005</v>
          </cell>
          <cell r="F551">
            <v>1078.8</v>
          </cell>
          <cell r="G551">
            <v>932.87865999999997</v>
          </cell>
          <cell r="H551">
            <v>927.60440000000006</v>
          </cell>
          <cell r="I551">
            <v>740.02673000000004</v>
          </cell>
          <cell r="J551">
            <v>7612.9520000000002</v>
          </cell>
          <cell r="K551">
            <v>1286.4235000000001</v>
          </cell>
          <cell r="L551">
            <v>24964.518</v>
          </cell>
          <cell r="M551">
            <v>909.73395000000005</v>
          </cell>
          <cell r="N551">
            <v>374.15746999999999</v>
          </cell>
          <cell r="O551">
            <v>2064.3235</v>
          </cell>
          <cell r="P551">
            <v>0</v>
          </cell>
          <cell r="Q551">
            <v>1011.4054599999999</v>
          </cell>
        </row>
        <row r="552">
          <cell r="C552" t="str">
            <v>Mid Columbia</v>
          </cell>
          <cell r="E552">
            <v>2164448.9257999999</v>
          </cell>
          <cell r="F552">
            <v>290211.56</v>
          </cell>
          <cell r="G552">
            <v>422914.2</v>
          </cell>
          <cell r="H552">
            <v>295221</v>
          </cell>
          <cell r="I552">
            <v>84322.554999999993</v>
          </cell>
          <cell r="J552">
            <v>22014.787</v>
          </cell>
          <cell r="K552">
            <v>820.66949999999997</v>
          </cell>
          <cell r="L552">
            <v>1731.9503</v>
          </cell>
          <cell r="M552">
            <v>39355.324000000001</v>
          </cell>
          <cell r="N552">
            <v>92364.05</v>
          </cell>
          <cell r="O552">
            <v>222129.7</v>
          </cell>
          <cell r="P552">
            <v>136055.23000000001</v>
          </cell>
          <cell r="Q552">
            <v>557307.9</v>
          </cell>
        </row>
        <row r="553">
          <cell r="C553" t="str">
            <v>Mona</v>
          </cell>
          <cell r="E553">
            <v>793046.16759370011</v>
          </cell>
          <cell r="F553">
            <v>108759.33</v>
          </cell>
          <cell r="G553">
            <v>28195.724999999999</v>
          </cell>
          <cell r="H553">
            <v>9568.9435936999998</v>
          </cell>
          <cell r="I553">
            <v>25359.927</v>
          </cell>
          <cell r="J553">
            <v>47081.377</v>
          </cell>
          <cell r="K553">
            <v>66224.346000000005</v>
          </cell>
          <cell r="L553">
            <v>113106.094</v>
          </cell>
          <cell r="M553">
            <v>54784.665000000001</v>
          </cell>
          <cell r="N553">
            <v>75649.8</v>
          </cell>
          <cell r="O553">
            <v>29717.79</v>
          </cell>
          <cell r="P553">
            <v>102532.67000000001</v>
          </cell>
          <cell r="Q553">
            <v>132065.5</v>
          </cell>
        </row>
        <row r="554">
          <cell r="C554" t="str">
            <v>NOB</v>
          </cell>
          <cell r="E554">
            <v>62344.958959999996</v>
          </cell>
          <cell r="F554">
            <v>7502.4916999999996</v>
          </cell>
          <cell r="G554">
            <v>0</v>
          </cell>
          <cell r="H554">
            <v>29911.809000000001</v>
          </cell>
          <cell r="I554">
            <v>4058.8796000000002</v>
          </cell>
          <cell r="J554">
            <v>180.45033000000001</v>
          </cell>
          <cell r="K554">
            <v>1444.7902999999999</v>
          </cell>
          <cell r="L554">
            <v>5780.2704999999996</v>
          </cell>
          <cell r="M554">
            <v>233.36053000000001</v>
          </cell>
          <cell r="N554">
            <v>0</v>
          </cell>
          <cell r="O554">
            <v>0</v>
          </cell>
          <cell r="P554">
            <v>0</v>
          </cell>
          <cell r="Q554">
            <v>13232.906999999999</v>
          </cell>
        </row>
        <row r="555">
          <cell r="C555" t="str">
            <v>Palo Verde</v>
          </cell>
          <cell r="E555">
            <v>550643.75662999996</v>
          </cell>
          <cell r="F555">
            <v>1822.1052</v>
          </cell>
          <cell r="G555">
            <v>2421.5034000000001</v>
          </cell>
          <cell r="H555">
            <v>23196.437999999998</v>
          </cell>
          <cell r="I555">
            <v>29025.49</v>
          </cell>
          <cell r="J555">
            <v>221176.14</v>
          </cell>
          <cell r="K555">
            <v>128853.28</v>
          </cell>
          <cell r="L555">
            <v>143713.60000000001</v>
          </cell>
          <cell r="M555">
            <v>163.20000999999999</v>
          </cell>
          <cell r="N555">
            <v>95.2</v>
          </cell>
          <cell r="O555">
            <v>176.80001999999999</v>
          </cell>
          <cell r="P555">
            <v>0</v>
          </cell>
          <cell r="Q555">
            <v>0</v>
          </cell>
        </row>
        <row r="556">
          <cell r="C556" t="str">
            <v>SP15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</row>
        <row r="557">
          <cell r="C557" t="str">
            <v>Emergency Purchases</v>
          </cell>
          <cell r="E557">
            <v>3564.1760999999997</v>
          </cell>
          <cell r="F557">
            <v>75.028899999999993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3489.1471999999999</v>
          </cell>
        </row>
        <row r="559">
          <cell r="E559">
            <v>4662418.7325137006</v>
          </cell>
          <cell r="F559">
            <v>716332.0355</v>
          </cell>
          <cell r="G559">
            <v>536281.56466000003</v>
          </cell>
          <cell r="H559">
            <v>395271.57449370006</v>
          </cell>
          <cell r="I559">
            <v>162814.18542999998</v>
          </cell>
          <cell r="J559">
            <v>338306.51903000002</v>
          </cell>
          <cell r="K559">
            <v>265889.08929999999</v>
          </cell>
          <cell r="L559">
            <v>339963.34779999999</v>
          </cell>
          <cell r="M559">
            <v>133926.72649</v>
          </cell>
          <cell r="N559">
            <v>220182.63177000004</v>
          </cell>
          <cell r="O559">
            <v>313133.02708000003</v>
          </cell>
          <cell r="P559">
            <v>320281.91000000003</v>
          </cell>
          <cell r="Q559">
            <v>920036.12096000009</v>
          </cell>
        </row>
        <row r="561">
          <cell r="E561">
            <v>14170879.760090698</v>
          </cell>
          <cell r="F561">
            <v>1546486.1052739811</v>
          </cell>
          <cell r="G561">
            <v>1230720.9194003101</v>
          </cell>
          <cell r="H561">
            <v>1051604.246465954</v>
          </cell>
          <cell r="I561">
            <v>807430.59665329987</v>
          </cell>
          <cell r="J561">
            <v>1354155.1130030442</v>
          </cell>
          <cell r="K561">
            <v>1285382.8755895598</v>
          </cell>
          <cell r="L561">
            <v>1470703.4182221564</v>
          </cell>
          <cell r="M561">
            <v>1083858.03081706</v>
          </cell>
          <cell r="N561">
            <v>957570.96795042814</v>
          </cell>
          <cell r="O561">
            <v>1017885.4879603679</v>
          </cell>
          <cell r="P561">
            <v>965467.69749937009</v>
          </cell>
          <cell r="Q561">
            <v>1399614.301255164</v>
          </cell>
        </row>
        <row r="564">
          <cell r="C564" t="str">
            <v>Carbon</v>
          </cell>
          <cell r="E564">
            <v>1036672.473662</v>
          </cell>
          <cell r="F564">
            <v>77375.610642</v>
          </cell>
          <cell r="G564">
            <v>88991.653405999998</v>
          </cell>
          <cell r="H564">
            <v>94942.729863999994</v>
          </cell>
          <cell r="I564">
            <v>85760.470199000003</v>
          </cell>
          <cell r="J564">
            <v>89669.056307000006</v>
          </cell>
          <cell r="K564">
            <v>86741.710147999998</v>
          </cell>
          <cell r="L564">
            <v>95089.321146999995</v>
          </cell>
          <cell r="M564">
            <v>95350.300495000003</v>
          </cell>
          <cell r="N564">
            <v>86180.438651000004</v>
          </cell>
          <cell r="O564">
            <v>104435.317409</v>
          </cell>
          <cell r="P564">
            <v>49813.460606000001</v>
          </cell>
          <cell r="Q564">
            <v>82322.404788</v>
          </cell>
        </row>
        <row r="565">
          <cell r="C565" t="str">
            <v>Cholla</v>
          </cell>
          <cell r="E565">
            <v>2662381.5704600001</v>
          </cell>
          <cell r="F565">
            <v>208517.98026000001</v>
          </cell>
          <cell r="G565">
            <v>235619.95835</v>
          </cell>
          <cell r="H565">
            <v>248152.07071</v>
          </cell>
          <cell r="I565">
            <v>229132.99840000001</v>
          </cell>
          <cell r="J565">
            <v>235722.97904000001</v>
          </cell>
          <cell r="K565">
            <v>227329.3524</v>
          </cell>
          <cell r="L565">
            <v>238029.98298999999</v>
          </cell>
          <cell r="M565">
            <v>247295.92567999999</v>
          </cell>
          <cell r="N565">
            <v>218972.05525999999</v>
          </cell>
          <cell r="O565">
            <v>231087.39859999999</v>
          </cell>
          <cell r="P565">
            <v>120779.53649</v>
          </cell>
          <cell r="Q565">
            <v>221741.33228</v>
          </cell>
        </row>
        <row r="566">
          <cell r="C566" t="str">
            <v>Colstrip</v>
          </cell>
          <cell r="E566">
            <v>1107711.2364069999</v>
          </cell>
          <cell r="F566">
            <v>75371.622487000001</v>
          </cell>
          <cell r="G566">
            <v>99216.773664000008</v>
          </cell>
          <cell r="H566">
            <v>99324.399168000004</v>
          </cell>
          <cell r="I566">
            <v>95877.360959999991</v>
          </cell>
          <cell r="J566">
            <v>99324.399168000004</v>
          </cell>
          <cell r="K566">
            <v>96092.611968000012</v>
          </cell>
          <cell r="L566">
            <v>99109.148159999997</v>
          </cell>
          <cell r="M566">
            <v>99324.399168000004</v>
          </cell>
          <cell r="N566">
            <v>89629.037568</v>
          </cell>
          <cell r="O566">
            <v>99109.148159999997</v>
          </cell>
          <cell r="P566">
            <v>72278.938368000003</v>
          </cell>
          <cell r="Q566">
            <v>83053.397567999986</v>
          </cell>
        </row>
        <row r="567">
          <cell r="C567" t="str">
            <v>Craig</v>
          </cell>
          <cell r="E567">
            <v>1333493.1175279997</v>
          </cell>
          <cell r="F567">
            <v>108462.88312799999</v>
          </cell>
          <cell r="G567">
            <v>117666.74484</v>
          </cell>
          <cell r="H567">
            <v>117686.28336</v>
          </cell>
          <cell r="I567">
            <v>113845.8324</v>
          </cell>
          <cell r="J567">
            <v>117686.28336</v>
          </cell>
          <cell r="K567">
            <v>113884.90944</v>
          </cell>
          <cell r="L567">
            <v>117647.20632</v>
          </cell>
          <cell r="M567">
            <v>117686.28336</v>
          </cell>
          <cell r="N567">
            <v>106282.16159999999</v>
          </cell>
          <cell r="O567">
            <v>117647.20632</v>
          </cell>
          <cell r="P567">
            <v>114129.58559999999</v>
          </cell>
          <cell r="Q567">
            <v>70867.737800000003</v>
          </cell>
        </row>
        <row r="568">
          <cell r="C568" t="str">
            <v>Dave Johnston</v>
          </cell>
          <cell r="E568">
            <v>4938339.8984829998</v>
          </cell>
          <cell r="F568">
            <v>455111.36255299998</v>
          </cell>
          <cell r="G568">
            <v>489522.22392999998</v>
          </cell>
          <cell r="H568">
            <v>491399.44027999998</v>
          </cell>
          <cell r="I568">
            <v>463402.99777899997</v>
          </cell>
          <cell r="J568">
            <v>458443.88049100002</v>
          </cell>
          <cell r="K568">
            <v>390640.87925900007</v>
          </cell>
          <cell r="L568">
            <v>346204.93157000002</v>
          </cell>
          <cell r="M568">
            <v>329454.33740099997</v>
          </cell>
          <cell r="N568">
            <v>360010.86610600003</v>
          </cell>
          <cell r="O568">
            <v>383219.57673199999</v>
          </cell>
          <cell r="P568">
            <v>316845.52698200004</v>
          </cell>
          <cell r="Q568">
            <v>454083.87540000002</v>
          </cell>
        </row>
        <row r="569">
          <cell r="C569" t="str">
            <v>Hayden</v>
          </cell>
          <cell r="E569">
            <v>550735.68713650003</v>
          </cell>
          <cell r="F569">
            <v>39612.809341</v>
          </cell>
          <cell r="G569">
            <v>45011.754899000007</v>
          </cell>
          <cell r="H569">
            <v>53169.146785999998</v>
          </cell>
          <cell r="I569">
            <v>48430.677748000002</v>
          </cell>
          <cell r="J569">
            <v>46596.515610000002</v>
          </cell>
          <cell r="K569">
            <v>45760.018102999995</v>
          </cell>
          <cell r="L569">
            <v>51278.046908999997</v>
          </cell>
          <cell r="M569">
            <v>53148.013537499995</v>
          </cell>
          <cell r="N569">
            <v>49695.901298999997</v>
          </cell>
          <cell r="O569">
            <v>44565.151153999999</v>
          </cell>
          <cell r="P569">
            <v>24436.614547999998</v>
          </cell>
          <cell r="Q569">
            <v>49031.037202</v>
          </cell>
        </row>
        <row r="570">
          <cell r="C570" t="str">
            <v>Hunter</v>
          </cell>
          <cell r="E570">
            <v>7848023.1750600003</v>
          </cell>
          <cell r="F570">
            <v>543629.45202500001</v>
          </cell>
          <cell r="G570">
            <v>655760.71464999998</v>
          </cell>
          <cell r="H570">
            <v>731305.15299999993</v>
          </cell>
          <cell r="I570">
            <v>633651.97035600001</v>
          </cell>
          <cell r="J570">
            <v>707409.589515</v>
          </cell>
          <cell r="K570">
            <v>673189.20342499996</v>
          </cell>
          <cell r="L570">
            <v>718203.37507800001</v>
          </cell>
          <cell r="M570">
            <v>710639.64614999993</v>
          </cell>
          <cell r="N570">
            <v>639342.87516500009</v>
          </cell>
          <cell r="O570">
            <v>573288.58101000008</v>
          </cell>
          <cell r="P570">
            <v>652135.28049600008</v>
          </cell>
          <cell r="Q570">
            <v>609467.33419000008</v>
          </cell>
        </row>
        <row r="571">
          <cell r="C571" t="str">
            <v>Huntington</v>
          </cell>
          <cell r="E571">
            <v>6449591.3656399995</v>
          </cell>
          <cell r="F571">
            <v>469563.87505999999</v>
          </cell>
          <cell r="G571">
            <v>546280.84828999999</v>
          </cell>
          <cell r="H571">
            <v>593912.76545000006</v>
          </cell>
          <cell r="I571">
            <v>529105.36147999996</v>
          </cell>
          <cell r="J571">
            <v>403790.27507999999</v>
          </cell>
          <cell r="K571">
            <v>556495.26578000002</v>
          </cell>
          <cell r="L571">
            <v>585543.52059999993</v>
          </cell>
          <cell r="M571">
            <v>580098.81881999993</v>
          </cell>
          <cell r="N571">
            <v>523325.85729999997</v>
          </cell>
          <cell r="O571">
            <v>596697.52129000006</v>
          </cell>
          <cell r="P571">
            <v>548379.17588999995</v>
          </cell>
          <cell r="Q571">
            <v>516398.08059999999</v>
          </cell>
        </row>
        <row r="572">
          <cell r="C572" t="str">
            <v>Jim Bridger</v>
          </cell>
          <cell r="E572">
            <v>10336776.24667</v>
          </cell>
          <cell r="F572">
            <v>690036.4161400001</v>
          </cell>
          <cell r="G572">
            <v>929133.16425999999</v>
          </cell>
          <cell r="H572">
            <v>949910.3064</v>
          </cell>
          <cell r="I572">
            <v>918845.27237000002</v>
          </cell>
          <cell r="J572">
            <v>948460.64434</v>
          </cell>
          <cell r="K572">
            <v>915938.29256999993</v>
          </cell>
          <cell r="L572">
            <v>939729.63454</v>
          </cell>
          <cell r="M572">
            <v>897585.18961999996</v>
          </cell>
          <cell r="N572">
            <v>825623.23546999996</v>
          </cell>
          <cell r="O572">
            <v>894488.53292999999</v>
          </cell>
          <cell r="P572">
            <v>755796.91114999994</v>
          </cell>
          <cell r="Q572">
            <v>671228.64688000001</v>
          </cell>
        </row>
        <row r="573">
          <cell r="C573" t="str">
            <v>Naughton</v>
          </cell>
          <cell r="E573">
            <v>5329199.1475100005</v>
          </cell>
          <cell r="F573">
            <v>441813.37075</v>
          </cell>
          <cell r="G573">
            <v>467285.32079000003</v>
          </cell>
          <cell r="H573">
            <v>467786.0208</v>
          </cell>
          <cell r="I573">
            <v>451840.75870000001</v>
          </cell>
          <cell r="J573">
            <v>466243.55763000005</v>
          </cell>
          <cell r="K573">
            <v>451206.99005999998</v>
          </cell>
          <cell r="L573">
            <v>463467.58199999999</v>
          </cell>
          <cell r="M573">
            <v>465100.53341000003</v>
          </cell>
          <cell r="N573">
            <v>405133.87633</v>
          </cell>
          <cell r="O573">
            <v>339020.11682</v>
          </cell>
          <cell r="P573">
            <v>448043.18121000001</v>
          </cell>
          <cell r="Q573">
            <v>462257.83901</v>
          </cell>
        </row>
        <row r="575">
          <cell r="C575" t="str">
            <v>Ramp Loss</v>
          </cell>
          <cell r="E575">
            <v>-58089.116282904011</v>
          </cell>
          <cell r="F575">
            <v>-3959.0690328000001</v>
          </cell>
          <cell r="G575">
            <v>-5570.2739722080005</v>
          </cell>
          <cell r="H575">
            <v>-5131.0473732</v>
          </cell>
          <cell r="I575">
            <v>-4061.5017912000003</v>
          </cell>
          <cell r="J575">
            <v>-5450.0093199359999</v>
          </cell>
          <cell r="K575">
            <v>-5419.9770767999998</v>
          </cell>
          <cell r="L575">
            <v>-4843.00006536</v>
          </cell>
          <cell r="M575">
            <v>-3421.2175980000002</v>
          </cell>
          <cell r="N575">
            <v>-5292.7431755520001</v>
          </cell>
          <cell r="O575">
            <v>-4832.84429052</v>
          </cell>
          <cell r="P575">
            <v>-4014.0583977599999</v>
          </cell>
          <cell r="Q575">
            <v>-6093.3741895679996</v>
          </cell>
        </row>
        <row r="576">
          <cell r="C576" t="str">
            <v>Wyodak</v>
          </cell>
          <cell r="E576">
            <v>2099281.5293999999</v>
          </cell>
          <cell r="F576">
            <v>177046.83575999999</v>
          </cell>
          <cell r="G576">
            <v>182967.35735999999</v>
          </cell>
          <cell r="H576">
            <v>183030.55872</v>
          </cell>
          <cell r="I576">
            <v>176983.63440000001</v>
          </cell>
          <cell r="J576">
            <v>183030.55872</v>
          </cell>
          <cell r="K576">
            <v>181104.99312</v>
          </cell>
          <cell r="L576">
            <v>186256.6642</v>
          </cell>
          <cell r="M576">
            <v>185435.11236999999</v>
          </cell>
          <cell r="N576">
            <v>168996.85920000001</v>
          </cell>
          <cell r="O576">
            <v>187029.80616000001</v>
          </cell>
          <cell r="P576">
            <v>181082.56602999999</v>
          </cell>
          <cell r="Q576">
            <v>106316.58336</v>
          </cell>
        </row>
        <row r="578">
          <cell r="E578">
            <v>43634116.3316736</v>
          </cell>
          <cell r="F578">
            <v>3282583.1491132001</v>
          </cell>
          <cell r="G578">
            <v>3851886.2404667917</v>
          </cell>
          <cell r="H578">
            <v>4025487.8271648008</v>
          </cell>
          <cell r="I578">
            <v>3742815.8330007996</v>
          </cell>
          <cell r="J578">
            <v>3750927.7299410645</v>
          </cell>
          <cell r="K578">
            <v>3732964.2491962006</v>
          </cell>
          <cell r="L578">
            <v>3835716.4134486397</v>
          </cell>
          <cell r="M578">
            <v>3777697.3424135</v>
          </cell>
          <cell r="N578">
            <v>3467900.4207734475</v>
          </cell>
          <cell r="O578">
            <v>3565755.5122944806</v>
          </cell>
          <cell r="P578">
            <v>3279706.7189722401</v>
          </cell>
          <cell r="Q578">
            <v>3320674.8948884318</v>
          </cell>
        </row>
        <row r="581">
          <cell r="C581" t="str">
            <v>Chehalis</v>
          </cell>
          <cell r="E581">
            <v>1765990.2005699999</v>
          </cell>
          <cell r="F581">
            <v>0</v>
          </cell>
          <cell r="G581">
            <v>234825.74400000001</v>
          </cell>
          <cell r="H581">
            <v>306477.23580999998</v>
          </cell>
          <cell r="I581">
            <v>316057.01107000001</v>
          </cell>
          <cell r="J581">
            <v>343829.18400000001</v>
          </cell>
          <cell r="K581">
            <v>202284.84966000001</v>
          </cell>
          <cell r="L581">
            <v>123034.73551</v>
          </cell>
          <cell r="M581">
            <v>119504.19403</v>
          </cell>
          <cell r="N581">
            <v>0</v>
          </cell>
          <cell r="O581">
            <v>0</v>
          </cell>
          <cell r="P581">
            <v>119977.24649</v>
          </cell>
          <cell r="Q581">
            <v>0</v>
          </cell>
        </row>
        <row r="582">
          <cell r="C582" t="str">
            <v>Currant Creek</v>
          </cell>
          <cell r="E582">
            <v>2291597.6001550001</v>
          </cell>
          <cell r="F582">
            <v>108209.81493000001</v>
          </cell>
          <cell r="G582">
            <v>246644.84604</v>
          </cell>
          <cell r="H582">
            <v>265354.23363099998</v>
          </cell>
          <cell r="I582">
            <v>233466.90907999998</v>
          </cell>
          <cell r="J582">
            <v>203421.70959000001</v>
          </cell>
          <cell r="K582">
            <v>208541.87561599998</v>
          </cell>
          <cell r="L582">
            <v>175731.06992000001</v>
          </cell>
          <cell r="M582">
            <v>196986.81649</v>
          </cell>
          <cell r="N582">
            <v>156822.90510799998</v>
          </cell>
          <cell r="O582">
            <v>205723.91470000002</v>
          </cell>
          <cell r="P582">
            <v>164648.76629999999</v>
          </cell>
          <cell r="Q582">
            <v>126044.73875</v>
          </cell>
        </row>
        <row r="583">
          <cell r="C583" t="str">
            <v>Gadsby</v>
          </cell>
          <cell r="E583">
            <v>49538.768509000001</v>
          </cell>
          <cell r="F583">
            <v>0</v>
          </cell>
          <cell r="G583">
            <v>19585.596653000001</v>
          </cell>
          <cell r="H583">
            <v>25280.382694</v>
          </cell>
          <cell r="I583">
            <v>4672.789162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</row>
        <row r="584">
          <cell r="C584" t="str">
            <v>Gadsby CT</v>
          </cell>
          <cell r="E584">
            <v>57629</v>
          </cell>
          <cell r="F584">
            <v>1248</v>
          </cell>
          <cell r="G584">
            <v>12064</v>
          </cell>
          <cell r="H584">
            <v>16718</v>
          </cell>
          <cell r="I584">
            <v>14144</v>
          </cell>
          <cell r="J584">
            <v>4290</v>
          </cell>
          <cell r="K584">
            <v>4095</v>
          </cell>
          <cell r="L584">
            <v>1508</v>
          </cell>
          <cell r="M584">
            <v>3068</v>
          </cell>
          <cell r="N584">
            <v>0</v>
          </cell>
          <cell r="O584">
            <v>0</v>
          </cell>
          <cell r="P584">
            <v>0</v>
          </cell>
          <cell r="Q584">
            <v>494</v>
          </cell>
        </row>
        <row r="585">
          <cell r="C585" t="str">
            <v>Hermiston</v>
          </cell>
          <cell r="E585">
            <v>1370047.1037299999</v>
          </cell>
          <cell r="F585">
            <v>9676.5873150000007</v>
          </cell>
          <cell r="G585">
            <v>144611.54793</v>
          </cell>
          <cell r="H585">
            <v>158003.03948500002</v>
          </cell>
          <cell r="I585">
            <v>139402.02691499999</v>
          </cell>
          <cell r="J585">
            <v>149094.19665500001</v>
          </cell>
          <cell r="K585">
            <v>134427.01385000002</v>
          </cell>
          <cell r="L585">
            <v>136517.47912500001</v>
          </cell>
          <cell r="M585">
            <v>124714.44151999999</v>
          </cell>
          <cell r="N585">
            <v>113184.54547499999</v>
          </cell>
          <cell r="O585">
            <v>121764.488645</v>
          </cell>
          <cell r="P585">
            <v>102948.47639</v>
          </cell>
          <cell r="Q585">
            <v>35703.260425</v>
          </cell>
        </row>
        <row r="586">
          <cell r="C586" t="str">
            <v>Lake Side</v>
          </cell>
          <cell r="E586">
            <v>3063911.3482570001</v>
          </cell>
          <cell r="F586">
            <v>187971.95747000002</v>
          </cell>
          <cell r="G586">
            <v>318872.55848499999</v>
          </cell>
          <cell r="H586">
            <v>332938.11777000001</v>
          </cell>
          <cell r="I586">
            <v>316258.52179199998</v>
          </cell>
          <cell r="J586">
            <v>176198.79186</v>
          </cell>
          <cell r="K586">
            <v>266835.69955000002</v>
          </cell>
          <cell r="L586">
            <v>274906.63547000004</v>
          </cell>
          <cell r="M586">
            <v>281167.91122000001</v>
          </cell>
          <cell r="N586">
            <v>226035.60355</v>
          </cell>
          <cell r="O586">
            <v>255710.77120000002</v>
          </cell>
          <cell r="P586">
            <v>244027.51315000001</v>
          </cell>
          <cell r="Q586">
            <v>182987.26674000002</v>
          </cell>
        </row>
        <row r="587">
          <cell r="C587" t="str">
            <v>Lake Side II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</row>
        <row r="588">
          <cell r="C588" t="str">
            <v>Little Mountain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</row>
        <row r="590">
          <cell r="C590" t="str">
            <v>Not Used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2">
          <cell r="E592">
            <v>8598714.0212210007</v>
          </cell>
          <cell r="F592">
            <v>307106.35971500003</v>
          </cell>
          <cell r="G592">
            <v>976604.29310799995</v>
          </cell>
          <cell r="H592">
            <v>1104771.0093899998</v>
          </cell>
          <cell r="I592">
            <v>1024001.2580189998</v>
          </cell>
          <cell r="J592">
            <v>876833.88210499997</v>
          </cell>
          <cell r="K592">
            <v>816184.43867599999</v>
          </cell>
          <cell r="L592">
            <v>711697.92002500012</v>
          </cell>
          <cell r="M592">
            <v>725441.36326000001</v>
          </cell>
          <cell r="N592">
            <v>496043.05413299997</v>
          </cell>
          <cell r="O592">
            <v>583199.17454500007</v>
          </cell>
          <cell r="P592">
            <v>631602.00233000005</v>
          </cell>
          <cell r="Q592">
            <v>345229.265915</v>
          </cell>
        </row>
        <row r="595">
          <cell r="C595" t="str">
            <v>West Hydro</v>
          </cell>
          <cell r="E595">
            <v>3595304.6548861149</v>
          </cell>
          <cell r="F595">
            <v>250170.37156014293</v>
          </cell>
          <cell r="G595">
            <v>180958.69692091402</v>
          </cell>
          <cell r="H595">
            <v>160998.66023871099</v>
          </cell>
          <cell r="I595">
            <v>184710.69354649604</v>
          </cell>
          <cell r="J595">
            <v>136955.22597162501</v>
          </cell>
          <cell r="K595">
            <v>266951.85385900596</v>
          </cell>
          <cell r="L595">
            <v>388463.55388268008</v>
          </cell>
          <cell r="M595">
            <v>425055.98436134</v>
          </cell>
          <cell r="N595">
            <v>434543.10434608994</v>
          </cell>
          <cell r="O595">
            <v>433897.94120871602</v>
          </cell>
          <cell r="P595">
            <v>410980.83650033391</v>
          </cell>
          <cell r="Q595">
            <v>321617.73249006009</v>
          </cell>
        </row>
        <row r="596">
          <cell r="C596" t="str">
            <v>East Hydro</v>
          </cell>
          <cell r="E596">
            <v>342164.25427909999</v>
          </cell>
          <cell r="F596">
            <v>37227.122708100003</v>
          </cell>
          <cell r="G596">
            <v>34377.880299500001</v>
          </cell>
          <cell r="H596">
            <v>31994.6239408</v>
          </cell>
          <cell r="I596">
            <v>23983.876887599999</v>
          </cell>
          <cell r="J596">
            <v>22101.427366</v>
          </cell>
          <cell r="K596">
            <v>22709.583159100002</v>
          </cell>
          <cell r="L596">
            <v>23353.536722199999</v>
          </cell>
          <cell r="M596">
            <v>22706.474060300003</v>
          </cell>
          <cell r="N596">
            <v>21071.3972841</v>
          </cell>
          <cell r="O596">
            <v>30304.2445529</v>
          </cell>
          <cell r="P596">
            <v>34132.601339599998</v>
          </cell>
          <cell r="Q596">
            <v>38201.485958899997</v>
          </cell>
        </row>
        <row r="598">
          <cell r="E598">
            <v>3937468.9091652147</v>
          </cell>
          <cell r="F598">
            <v>287397.49426824291</v>
          </cell>
          <cell r="G598">
            <v>215336.57722041401</v>
          </cell>
          <cell r="H598">
            <v>192993.28417951099</v>
          </cell>
          <cell r="I598">
            <v>208694.57043409604</v>
          </cell>
          <cell r="J598">
            <v>159056.653337625</v>
          </cell>
          <cell r="K598">
            <v>289661.43701810599</v>
          </cell>
          <cell r="L598">
            <v>411817.09060488007</v>
          </cell>
          <cell r="M598">
            <v>447762.45842163998</v>
          </cell>
          <cell r="N598">
            <v>455614.50163018994</v>
          </cell>
          <cell r="O598">
            <v>464202.18576161604</v>
          </cell>
          <cell r="P598">
            <v>445113.4378399339</v>
          </cell>
          <cell r="Q598">
            <v>359819.21844896011</v>
          </cell>
        </row>
        <row r="601">
          <cell r="C601" t="str">
            <v>Blundell</v>
          </cell>
          <cell r="E601">
            <v>192686.20075045156</v>
          </cell>
          <cell r="F601">
            <v>15969.802347870967</v>
          </cell>
          <cell r="G601">
            <v>16501.267983483871</v>
          </cell>
          <cell r="H601">
            <v>16498.397619096773</v>
          </cell>
          <cell r="I601">
            <v>15972.672</v>
          </cell>
          <cell r="J601">
            <v>16498.396799999999</v>
          </cell>
          <cell r="K601">
            <v>15966.931199999999</v>
          </cell>
          <cell r="L601">
            <v>16504.137599999998</v>
          </cell>
          <cell r="M601">
            <v>16498.396799999999</v>
          </cell>
          <cell r="N601">
            <v>14904</v>
          </cell>
          <cell r="O601">
            <v>16504.137599999998</v>
          </cell>
          <cell r="P601">
            <v>14369.664000000001</v>
          </cell>
          <cell r="Q601">
            <v>16498.396799999999</v>
          </cell>
        </row>
        <row r="602">
          <cell r="C602" t="str">
            <v>Blundell Bottoming Cycle</v>
          </cell>
          <cell r="E602">
            <v>81601.287217548394</v>
          </cell>
          <cell r="F602">
            <v>5554.7138601290326</v>
          </cell>
          <cell r="G602">
            <v>5739.5714725161297</v>
          </cell>
          <cell r="H602">
            <v>5738.5730849032252</v>
          </cell>
          <cell r="I602">
            <v>6250.1760000000004</v>
          </cell>
          <cell r="J602">
            <v>7173.2160000000003</v>
          </cell>
          <cell r="K602">
            <v>7636.3584000000001</v>
          </cell>
          <cell r="L602">
            <v>7893.2831999999999</v>
          </cell>
          <cell r="M602">
            <v>7890.5375999999987</v>
          </cell>
          <cell r="N602">
            <v>7128</v>
          </cell>
          <cell r="O602">
            <v>7893.2831999999999</v>
          </cell>
          <cell r="P602">
            <v>6247.68</v>
          </cell>
          <cell r="Q602">
            <v>6455.8944000000001</v>
          </cell>
        </row>
        <row r="604">
          <cell r="E604">
            <v>274287.48796799994</v>
          </cell>
          <cell r="F604">
            <v>21524.516208000001</v>
          </cell>
          <cell r="G604">
            <v>22240.839456000002</v>
          </cell>
          <cell r="H604">
            <v>22236.970703999999</v>
          </cell>
          <cell r="I604">
            <v>22222.848000000002</v>
          </cell>
          <cell r="J604">
            <v>23671.612799999999</v>
          </cell>
          <cell r="K604">
            <v>23603.2896</v>
          </cell>
          <cell r="L604">
            <v>24397.4208</v>
          </cell>
          <cell r="M604">
            <v>24388.934399999998</v>
          </cell>
          <cell r="N604">
            <v>22032</v>
          </cell>
          <cell r="O604">
            <v>24397.4208</v>
          </cell>
          <cell r="P604">
            <v>20617.344000000001</v>
          </cell>
          <cell r="Q604">
            <v>22954.2912</v>
          </cell>
        </row>
        <row r="606">
          <cell r="C606" t="str">
            <v>Dunlap I Wind p524168</v>
          </cell>
          <cell r="E606">
            <v>353605.72873879998</v>
          </cell>
          <cell r="F606">
            <v>21550.428393999999</v>
          </cell>
          <cell r="G606">
            <v>14040.3304168</v>
          </cell>
          <cell r="H606">
            <v>15060.47702</v>
          </cell>
          <cell r="I606">
            <v>17594.862814</v>
          </cell>
          <cell r="J606">
            <v>28250.288584000002</v>
          </cell>
          <cell r="K606">
            <v>38810.024418000001</v>
          </cell>
          <cell r="L606">
            <v>40682.487688000001</v>
          </cell>
          <cell r="M606">
            <v>51017.924626</v>
          </cell>
          <cell r="N606">
            <v>37252.978177999998</v>
          </cell>
          <cell r="O606">
            <v>36760.340982000002</v>
          </cell>
          <cell r="P606">
            <v>26701.109767999998</v>
          </cell>
          <cell r="Q606">
            <v>25884.475849999999</v>
          </cell>
        </row>
        <row r="607">
          <cell r="C607" t="str">
            <v>Foote Creek I Wind</v>
          </cell>
          <cell r="E607">
            <v>101208.09481159999</v>
          </cell>
          <cell r="F607">
            <v>5778.3705431999997</v>
          </cell>
          <cell r="G607">
            <v>4189.9412768000002</v>
          </cell>
          <cell r="H607">
            <v>4400.9046816</v>
          </cell>
          <cell r="I607">
            <v>6171.0653140000004</v>
          </cell>
          <cell r="J607">
            <v>8947.4205519999996</v>
          </cell>
          <cell r="K607">
            <v>11109.279318000001</v>
          </cell>
          <cell r="L607">
            <v>12610.086378</v>
          </cell>
          <cell r="M607">
            <v>12704.22365</v>
          </cell>
          <cell r="N607">
            <v>10350.852772</v>
          </cell>
          <cell r="O607">
            <v>9956.5407140000007</v>
          </cell>
          <cell r="P607">
            <v>7495.6018819999999</v>
          </cell>
          <cell r="Q607">
            <v>7493.8077300000004</v>
          </cell>
        </row>
        <row r="608">
          <cell r="C608" t="str">
            <v>Glenrock Wind p423461</v>
          </cell>
          <cell r="E608">
            <v>323798.82154000003</v>
          </cell>
          <cell r="F608">
            <v>21816.499980000001</v>
          </cell>
          <cell r="G608">
            <v>18451.319351999999</v>
          </cell>
          <cell r="H608">
            <v>19948.942139999999</v>
          </cell>
          <cell r="I608">
            <v>23838.833011999999</v>
          </cell>
          <cell r="J608">
            <v>28535.468322000001</v>
          </cell>
          <cell r="K608">
            <v>31732.080193999998</v>
          </cell>
          <cell r="L608">
            <v>37445.598619999997</v>
          </cell>
          <cell r="M608">
            <v>36074.679259999997</v>
          </cell>
          <cell r="N608">
            <v>27948.980602</v>
          </cell>
          <cell r="O608">
            <v>29567.756905999999</v>
          </cell>
          <cell r="P608">
            <v>26504.600306</v>
          </cell>
          <cell r="Q608">
            <v>21934.062846000001</v>
          </cell>
        </row>
        <row r="609">
          <cell r="C609" t="str">
            <v>Glenrock III Wind p454125</v>
          </cell>
          <cell r="E609">
            <v>124408.9607508</v>
          </cell>
          <cell r="F609">
            <v>8385.2804240000005</v>
          </cell>
          <cell r="G609">
            <v>7093.3168008000002</v>
          </cell>
          <cell r="H609">
            <v>7674.4162999999999</v>
          </cell>
          <cell r="I609">
            <v>9170.7386900000001</v>
          </cell>
          <cell r="J609">
            <v>10961.200164</v>
          </cell>
          <cell r="K609">
            <v>12183.211696</v>
          </cell>
          <cell r="L609">
            <v>14379.168452</v>
          </cell>
          <cell r="M609">
            <v>13847.246122</v>
          </cell>
          <cell r="N609">
            <v>10740.956190000001</v>
          </cell>
          <cell r="O609">
            <v>11359.934565</v>
          </cell>
          <cell r="P609">
            <v>10182.913311</v>
          </cell>
          <cell r="Q609">
            <v>8430.5780360000008</v>
          </cell>
        </row>
        <row r="610">
          <cell r="C610" t="str">
            <v>Goodnoe Wind p332427</v>
          </cell>
          <cell r="E610">
            <v>266887.00103399996</v>
          </cell>
          <cell r="F610">
            <v>28230.374159999999</v>
          </cell>
          <cell r="G610">
            <v>27557.839194</v>
          </cell>
          <cell r="H610">
            <v>23966.422004</v>
          </cell>
          <cell r="I610">
            <v>18270.065008000001</v>
          </cell>
          <cell r="J610">
            <v>23545.848215999999</v>
          </cell>
          <cell r="K610">
            <v>20852.147870000001</v>
          </cell>
          <cell r="L610">
            <v>14203.505542000001</v>
          </cell>
          <cell r="M610">
            <v>13955.240137999999</v>
          </cell>
          <cell r="N610">
            <v>18193.011063999998</v>
          </cell>
          <cell r="O610">
            <v>31091.731965999999</v>
          </cell>
          <cell r="P610">
            <v>22603.429700000001</v>
          </cell>
          <cell r="Q610">
            <v>24417.386171999999</v>
          </cell>
        </row>
        <row r="611">
          <cell r="C611" t="str">
            <v>High Plains Wind p492251</v>
          </cell>
          <cell r="E611">
            <v>309369.98055799998</v>
          </cell>
          <cell r="F611">
            <v>20553.415573999999</v>
          </cell>
          <cell r="G611">
            <v>16972.063075999999</v>
          </cell>
          <cell r="H611">
            <v>17585.727611999999</v>
          </cell>
          <cell r="I611">
            <v>20551.988549999998</v>
          </cell>
          <cell r="J611">
            <v>22730.528338</v>
          </cell>
          <cell r="K611">
            <v>31038.884738000001</v>
          </cell>
          <cell r="L611">
            <v>35907.920242</v>
          </cell>
          <cell r="M611">
            <v>35476.658203999999</v>
          </cell>
          <cell r="N611">
            <v>26993.842336000002</v>
          </cell>
          <cell r="O611">
            <v>29174.948892</v>
          </cell>
          <cell r="P611">
            <v>25630.543463999998</v>
          </cell>
          <cell r="Q611">
            <v>26753.459532000001</v>
          </cell>
        </row>
        <row r="612">
          <cell r="C612" t="str">
            <v>Leaning Juniper 1 p317714</v>
          </cell>
          <cell r="E612">
            <v>305473.21510799997</v>
          </cell>
          <cell r="F612">
            <v>33881.900004000003</v>
          </cell>
          <cell r="G612">
            <v>35961.502088000001</v>
          </cell>
          <cell r="H612">
            <v>30522.168212</v>
          </cell>
          <cell r="I612">
            <v>25772.732199999999</v>
          </cell>
          <cell r="J612">
            <v>24366.934848000001</v>
          </cell>
          <cell r="K612">
            <v>18170.495864</v>
          </cell>
          <cell r="L612">
            <v>18065.864890000001</v>
          </cell>
          <cell r="M612">
            <v>16174.240786</v>
          </cell>
          <cell r="N612">
            <v>17458.553370000001</v>
          </cell>
          <cell r="O612">
            <v>29587.807221999999</v>
          </cell>
          <cell r="P612">
            <v>23679.763272</v>
          </cell>
          <cell r="Q612">
            <v>31831.252352</v>
          </cell>
        </row>
        <row r="613">
          <cell r="C613" t="str">
            <v>Marengo I Wind p332428</v>
          </cell>
          <cell r="E613">
            <v>393135.91433599999</v>
          </cell>
          <cell r="F613">
            <v>32513.980194</v>
          </cell>
          <cell r="G613">
            <v>31291.934163999998</v>
          </cell>
          <cell r="H613">
            <v>30370.219942</v>
          </cell>
          <cell r="I613">
            <v>29680.835070000001</v>
          </cell>
          <cell r="J613">
            <v>32405.919495999999</v>
          </cell>
          <cell r="K613">
            <v>31667.317955999999</v>
          </cell>
          <cell r="L613">
            <v>34140.591908000002</v>
          </cell>
          <cell r="M613">
            <v>32848.634683999997</v>
          </cell>
          <cell r="N613">
            <v>33654.863160000001</v>
          </cell>
          <cell r="O613">
            <v>35281.475976000002</v>
          </cell>
          <cell r="P613">
            <v>35945.221301999998</v>
          </cell>
          <cell r="Q613">
            <v>33334.920484000002</v>
          </cell>
        </row>
        <row r="614">
          <cell r="C614" t="str">
            <v>Marengo II Wind p423463</v>
          </cell>
          <cell r="E614">
            <v>187225.82062399999</v>
          </cell>
          <cell r="F614">
            <v>15235.728537999999</v>
          </cell>
          <cell r="G614">
            <v>12966.15302</v>
          </cell>
          <cell r="H614">
            <v>13097.704722</v>
          </cell>
          <cell r="I614">
            <v>12322.22644</v>
          </cell>
          <cell r="J614">
            <v>12202.478230000001</v>
          </cell>
          <cell r="K614">
            <v>16676.502489999999</v>
          </cell>
          <cell r="L614">
            <v>14005.709769999999</v>
          </cell>
          <cell r="M614">
            <v>25931.746426000002</v>
          </cell>
          <cell r="N614">
            <v>18618.338778000001</v>
          </cell>
          <cell r="O614">
            <v>19892.046979999999</v>
          </cell>
          <cell r="P614">
            <v>13919.976425999999</v>
          </cell>
          <cell r="Q614">
            <v>12357.208804</v>
          </cell>
        </row>
        <row r="615">
          <cell r="C615" t="str">
            <v>McFadden Ridge Wind p492250</v>
          </cell>
          <cell r="E615">
            <v>86062.866725200001</v>
          </cell>
          <cell r="F615">
            <v>5424.1564434000002</v>
          </cell>
          <cell r="G615">
            <v>3975.1953714000001</v>
          </cell>
          <cell r="H615">
            <v>4659.8019104000005</v>
          </cell>
          <cell r="I615">
            <v>5690.1101079999999</v>
          </cell>
          <cell r="J615">
            <v>7040.4814100000003</v>
          </cell>
          <cell r="K615">
            <v>7858.0722239999996</v>
          </cell>
          <cell r="L615">
            <v>10089.333424</v>
          </cell>
          <cell r="M615">
            <v>10316.214242</v>
          </cell>
          <cell r="N615">
            <v>7905.0341600000002</v>
          </cell>
          <cell r="O615">
            <v>9092.8349049999997</v>
          </cell>
          <cell r="P615">
            <v>6992.4541055999998</v>
          </cell>
          <cell r="Q615">
            <v>7019.1784213999999</v>
          </cell>
        </row>
        <row r="616">
          <cell r="C616" t="str">
            <v>Rolling Hills Wind p423462</v>
          </cell>
          <cell r="E616">
            <v>292593.797624</v>
          </cell>
          <cell r="F616">
            <v>19487.342049999999</v>
          </cell>
          <cell r="G616">
            <v>16118.633143999999</v>
          </cell>
          <cell r="H616">
            <v>16910.258226000002</v>
          </cell>
          <cell r="I616">
            <v>21097.459697999999</v>
          </cell>
          <cell r="J616">
            <v>25463.801028000002</v>
          </cell>
          <cell r="K616">
            <v>29561.632106000001</v>
          </cell>
          <cell r="L616">
            <v>34899.422597999997</v>
          </cell>
          <cell r="M616">
            <v>33084.519079999998</v>
          </cell>
          <cell r="N616">
            <v>25788.862440000001</v>
          </cell>
          <cell r="O616">
            <v>26874.491365999998</v>
          </cell>
          <cell r="P616">
            <v>23903.964016000002</v>
          </cell>
          <cell r="Q616">
            <v>19403.411872000001</v>
          </cell>
        </row>
        <row r="621">
          <cell r="C621" t="str">
            <v>Seven Mile Wind p454126</v>
          </cell>
          <cell r="E621">
            <v>349595.64911999996</v>
          </cell>
          <cell r="F621">
            <v>21957.572122000001</v>
          </cell>
          <cell r="G621">
            <v>17016.311883999999</v>
          </cell>
          <cell r="H621">
            <v>19936.766872</v>
          </cell>
          <cell r="I621">
            <v>21608.242122</v>
          </cell>
          <cell r="J621">
            <v>29592.213253999998</v>
          </cell>
          <cell r="K621">
            <v>35817.319951999998</v>
          </cell>
          <cell r="L621">
            <v>40309.262241999997</v>
          </cell>
          <cell r="M621">
            <v>43929.988984000003</v>
          </cell>
          <cell r="N621">
            <v>30594.854370000001</v>
          </cell>
          <cell r="O621">
            <v>36883.447313999997</v>
          </cell>
          <cell r="P621">
            <v>26453.69586</v>
          </cell>
          <cell r="Q621">
            <v>25495.974144</v>
          </cell>
        </row>
        <row r="622">
          <cell r="C622" t="str">
            <v>Seven Mile II Wind p357819</v>
          </cell>
          <cell r="E622">
            <v>68862.070970799992</v>
          </cell>
          <cell r="F622">
            <v>4325.1223283999998</v>
          </cell>
          <cell r="G622">
            <v>3351.8106422000001</v>
          </cell>
          <cell r="H622">
            <v>3927.0714131999998</v>
          </cell>
          <cell r="I622">
            <v>4256.3123711999997</v>
          </cell>
          <cell r="J622">
            <v>5828.9656385999997</v>
          </cell>
          <cell r="K622">
            <v>7055.1644586000002</v>
          </cell>
          <cell r="L622">
            <v>7939.971106</v>
          </cell>
          <cell r="M622">
            <v>8653.1681819999994</v>
          </cell>
          <cell r="N622">
            <v>6026.4624640000002</v>
          </cell>
          <cell r="O622">
            <v>7265.1664719999999</v>
          </cell>
          <cell r="P622">
            <v>5210.7520365999999</v>
          </cell>
          <cell r="Q622">
            <v>5022.1038580000004</v>
          </cell>
        </row>
        <row r="624">
          <cell r="E624">
            <v>3162227.9219411998</v>
          </cell>
          <cell r="F624">
            <v>239140.170755</v>
          </cell>
          <cell r="G624">
            <v>208986.35042999999</v>
          </cell>
          <cell r="H624">
            <v>208060.88105520001</v>
          </cell>
          <cell r="I624">
            <v>216025.47139719999</v>
          </cell>
          <cell r="J624">
            <v>259871.54808059998</v>
          </cell>
          <cell r="K624">
            <v>292532.13328459999</v>
          </cell>
          <cell r="L624">
            <v>314678.92286000005</v>
          </cell>
          <cell r="M624">
            <v>334014.48438399995</v>
          </cell>
          <cell r="N624">
            <v>271527.58988400002</v>
          </cell>
          <cell r="O624">
            <v>312788.52425999998</v>
          </cell>
          <cell r="P624">
            <v>255224.02544920001</v>
          </cell>
          <cell r="Q624">
            <v>249377.82010139999</v>
          </cell>
        </row>
        <row r="626">
          <cell r="E626">
            <v>3436515.4099091999</v>
          </cell>
          <cell r="F626">
            <v>260664.68696299999</v>
          </cell>
          <cell r="G626">
            <v>231227.18988600001</v>
          </cell>
          <cell r="H626">
            <v>230297.85175920001</v>
          </cell>
          <cell r="I626">
            <v>238248.31939719999</v>
          </cell>
          <cell r="J626">
            <v>283543.16088059999</v>
          </cell>
          <cell r="K626">
            <v>316135.4228846</v>
          </cell>
          <cell r="L626">
            <v>339076.34366000007</v>
          </cell>
          <cell r="M626">
            <v>358403.41878399998</v>
          </cell>
          <cell r="N626">
            <v>293559.58988400002</v>
          </cell>
          <cell r="O626">
            <v>337185.94506</v>
          </cell>
          <cell r="P626">
            <v>275841.36944919999</v>
          </cell>
          <cell r="Q626">
            <v>272332.1113014</v>
          </cell>
        </row>
        <row r="627">
          <cell r="E627" t="str">
            <v>=</v>
          </cell>
          <cell r="F627" t="str">
            <v>=</v>
          </cell>
          <cell r="G627" t="str">
            <v>=</v>
          </cell>
          <cell r="H627" t="str">
            <v>=</v>
          </cell>
          <cell r="I627" t="str">
            <v>=</v>
          </cell>
          <cell r="J627" t="str">
            <v>=</v>
          </cell>
          <cell r="K627" t="str">
            <v>=</v>
          </cell>
          <cell r="L627" t="str">
            <v>=</v>
          </cell>
          <cell r="M627" t="str">
            <v>=</v>
          </cell>
          <cell r="N627" t="str">
            <v>=</v>
          </cell>
          <cell r="O627" t="str">
            <v>=</v>
          </cell>
          <cell r="P627" t="str">
            <v>=</v>
          </cell>
          <cell r="Q627" t="str">
            <v>=</v>
          </cell>
        </row>
        <row r="628">
          <cell r="E628">
            <v>73777694.432059705</v>
          </cell>
          <cell r="F628">
            <v>5684237.7953334246</v>
          </cell>
          <cell r="G628">
            <v>6505775.2200815156</v>
          </cell>
          <cell r="H628">
            <v>6605154.2189594647</v>
          </cell>
          <cell r="I628">
            <v>6021190.5775043955</v>
          </cell>
          <cell r="J628">
            <v>6424516.5392673342</v>
          </cell>
          <cell r="K628">
            <v>6440328.4233644661</v>
          </cell>
          <cell r="L628">
            <v>6769011.1859606765</v>
          </cell>
          <cell r="M628">
            <v>6393162.6136961998</v>
          </cell>
          <cell r="N628">
            <v>5670688.534371065</v>
          </cell>
          <cell r="O628">
            <v>5968228.3056214647</v>
          </cell>
          <cell r="P628">
            <v>5597731.2260907432</v>
          </cell>
          <cell r="Q628">
            <v>5697669.7918089554</v>
          </cell>
        </row>
        <row r="629">
          <cell r="E629" t="str">
            <v>=</v>
          </cell>
          <cell r="F629" t="str">
            <v>=</v>
          </cell>
          <cell r="G629" t="str">
            <v>=</v>
          </cell>
          <cell r="H629" t="str">
            <v>=</v>
          </cell>
          <cell r="I629" t="str">
            <v>=</v>
          </cell>
          <cell r="J629" t="str">
            <v>=</v>
          </cell>
          <cell r="K629" t="str">
            <v>=</v>
          </cell>
          <cell r="L629" t="str">
            <v>=</v>
          </cell>
          <cell r="M629" t="str">
            <v>=</v>
          </cell>
          <cell r="N629" t="str">
            <v>=</v>
          </cell>
          <cell r="O629" t="str">
            <v>=</v>
          </cell>
          <cell r="P629" t="str">
            <v>=</v>
          </cell>
          <cell r="Q629" t="str">
            <v>=</v>
          </cell>
        </row>
        <row r="630">
          <cell r="E630" t="str">
            <v/>
          </cell>
          <cell r="F630" t="str">
            <v/>
          </cell>
          <cell r="G630" t="str">
            <v/>
          </cell>
          <cell r="H630" t="str">
            <v/>
          </cell>
          <cell r="I630" t="str">
            <v/>
          </cell>
          <cell r="J630" t="str">
            <v/>
          </cell>
          <cell r="K630" t="str">
            <v/>
          </cell>
          <cell r="L630" t="str">
            <v/>
          </cell>
          <cell r="M630" t="str">
            <v/>
          </cell>
          <cell r="N630" t="str">
            <v/>
          </cell>
          <cell r="O630" t="str">
            <v/>
          </cell>
          <cell r="P630" t="str">
            <v/>
          </cell>
          <cell r="Q630" t="str">
            <v/>
          </cell>
        </row>
        <row r="631">
          <cell r="E631" t="str">
            <v/>
          </cell>
          <cell r="F631" t="str">
            <v/>
          </cell>
          <cell r="G631" t="str">
            <v/>
          </cell>
          <cell r="H631" t="str">
            <v/>
          </cell>
          <cell r="I631" t="str">
            <v/>
          </cell>
          <cell r="J631" t="str">
            <v/>
          </cell>
          <cell r="K631" t="str">
            <v/>
          </cell>
          <cell r="L631" t="str">
            <v/>
          </cell>
          <cell r="M631" t="str">
            <v/>
          </cell>
          <cell r="N631" t="str">
            <v/>
          </cell>
          <cell r="O631" t="str">
            <v/>
          </cell>
          <cell r="P631" t="str">
            <v/>
          </cell>
          <cell r="Q631" t="str">
            <v/>
          </cell>
        </row>
        <row r="635">
          <cell r="C635" t="str">
            <v>Carbon</v>
          </cell>
          <cell r="E635">
            <v>11977790.759999998</v>
          </cell>
          <cell r="F635">
            <v>906174.97</v>
          </cell>
          <cell r="G635">
            <v>1031088.6200000001</v>
          </cell>
          <cell r="H635">
            <v>1093298.6599999999</v>
          </cell>
          <cell r="I635">
            <v>993918.55</v>
          </cell>
          <cell r="J635">
            <v>1037059.06</v>
          </cell>
          <cell r="K635">
            <v>1003327.28</v>
          </cell>
          <cell r="L635">
            <v>1093722.6400000001</v>
          </cell>
          <cell r="M635">
            <v>1097487.2</v>
          </cell>
          <cell r="N635">
            <v>991253.05</v>
          </cell>
          <cell r="O635">
            <v>1191334.46</v>
          </cell>
          <cell r="P635">
            <v>580188.27</v>
          </cell>
          <cell r="Q635">
            <v>958938</v>
          </cell>
        </row>
        <row r="636">
          <cell r="C636" t="str">
            <v>Cholla</v>
          </cell>
          <cell r="E636">
            <v>28259739.799999997</v>
          </cell>
          <cell r="F636">
            <v>2226249.5</v>
          </cell>
          <cell r="G636">
            <v>2501700.5</v>
          </cell>
          <cell r="H636">
            <v>2627702.5</v>
          </cell>
          <cell r="I636">
            <v>2431334.7999999998</v>
          </cell>
          <cell r="J636">
            <v>2501458.5</v>
          </cell>
          <cell r="K636">
            <v>2411783.2000000002</v>
          </cell>
          <cell r="L636">
            <v>2523600.2000000002</v>
          </cell>
          <cell r="M636">
            <v>2618695.5</v>
          </cell>
          <cell r="N636">
            <v>2319934.7999999998</v>
          </cell>
          <cell r="O636">
            <v>2446962.2000000002</v>
          </cell>
          <cell r="P636">
            <v>1287336.8999999999</v>
          </cell>
          <cell r="Q636">
            <v>2362981.2000000002</v>
          </cell>
        </row>
        <row r="637">
          <cell r="C637" t="str">
            <v>Colstrip</v>
          </cell>
          <cell r="E637">
            <v>11915840.959999999</v>
          </cell>
          <cell r="F637">
            <v>817343.58</v>
          </cell>
          <cell r="G637">
            <v>1066259.8400000001</v>
          </cell>
          <cell r="H637">
            <v>1067310.6599999999</v>
          </cell>
          <cell r="I637">
            <v>1030508.84</v>
          </cell>
          <cell r="J637">
            <v>1067310.72</v>
          </cell>
          <cell r="K637">
            <v>1032610.28</v>
          </cell>
          <cell r="L637">
            <v>1065209.0999999999</v>
          </cell>
          <cell r="M637">
            <v>1067310.72</v>
          </cell>
          <cell r="N637">
            <v>963209.91</v>
          </cell>
          <cell r="O637">
            <v>1065209.1800000002</v>
          </cell>
          <cell r="P637">
            <v>780487.47</v>
          </cell>
          <cell r="Q637">
            <v>893070.65999999992</v>
          </cell>
        </row>
        <row r="638">
          <cell r="C638" t="str">
            <v>Craig</v>
          </cell>
          <cell r="E638">
            <v>13483541.010000002</v>
          </cell>
          <cell r="F638">
            <v>1097898.74</v>
          </cell>
          <cell r="G638">
            <v>1189564.46</v>
          </cell>
          <cell r="H638">
            <v>1189760</v>
          </cell>
          <cell r="I638">
            <v>1150940.1000000001</v>
          </cell>
          <cell r="J638">
            <v>1189759.3600000001</v>
          </cell>
          <cell r="K638">
            <v>1151329.8999999999</v>
          </cell>
          <cell r="L638">
            <v>1189370.1000000001</v>
          </cell>
          <cell r="M638">
            <v>1189760.05</v>
          </cell>
          <cell r="N638">
            <v>1074469.8999999999</v>
          </cell>
          <cell r="O638">
            <v>1189369.8999999999</v>
          </cell>
          <cell r="P638">
            <v>1153777.31</v>
          </cell>
          <cell r="Q638">
            <v>717541.19</v>
          </cell>
        </row>
        <row r="639">
          <cell r="C639" t="str">
            <v>Dave Johnston</v>
          </cell>
          <cell r="E639">
            <v>56020548.060000002</v>
          </cell>
          <cell r="F639">
            <v>5127331.1999999993</v>
          </cell>
          <cell r="G639">
            <v>5507041.96</v>
          </cell>
          <cell r="H639">
            <v>5526921.7400000002</v>
          </cell>
          <cell r="I639">
            <v>5220758.74</v>
          </cell>
          <cell r="J639">
            <v>5182276.2600000007</v>
          </cell>
          <cell r="K639">
            <v>4466200.9000000004</v>
          </cell>
          <cell r="L639">
            <v>4005881.06</v>
          </cell>
          <cell r="M639">
            <v>3824845.11</v>
          </cell>
          <cell r="N639">
            <v>4120580.9399999995</v>
          </cell>
          <cell r="O639">
            <v>4364602.2100000009</v>
          </cell>
          <cell r="P639">
            <v>3571474.3</v>
          </cell>
          <cell r="Q639">
            <v>5102633.6399999997</v>
          </cell>
        </row>
        <row r="640">
          <cell r="C640" t="str">
            <v>Hayden</v>
          </cell>
          <cell r="E640">
            <v>6022387.1740000006</v>
          </cell>
          <cell r="F640">
            <v>442716.52</v>
          </cell>
          <cell r="G640">
            <v>497521.36</v>
          </cell>
          <cell r="H640">
            <v>576958.42999999993</v>
          </cell>
          <cell r="I640">
            <v>529143.93000000005</v>
          </cell>
          <cell r="J640">
            <v>512805.23</v>
          </cell>
          <cell r="K640">
            <v>502818.55999999994</v>
          </cell>
          <cell r="L640">
            <v>558663.33000000007</v>
          </cell>
          <cell r="M640">
            <v>576642.54</v>
          </cell>
          <cell r="N640">
            <v>537876.14</v>
          </cell>
          <cell r="O640">
            <v>481034.07</v>
          </cell>
          <cell r="P640">
            <v>273039.12400000001</v>
          </cell>
          <cell r="Q640">
            <v>533167.94000000006</v>
          </cell>
        </row>
        <row r="641">
          <cell r="C641" t="str">
            <v>Hunter</v>
          </cell>
          <cell r="E641">
            <v>83806461.300000012</v>
          </cell>
          <cell r="F641">
            <v>5912044.5999999996</v>
          </cell>
          <cell r="G641">
            <v>7032607.2000000002</v>
          </cell>
          <cell r="H641">
            <v>7770623.2999999998</v>
          </cell>
          <cell r="I641">
            <v>6795469.5</v>
          </cell>
          <cell r="J641">
            <v>7535151.7000000002</v>
          </cell>
          <cell r="K641">
            <v>7179375.2000000002</v>
          </cell>
          <cell r="L641">
            <v>7637899.2000000002</v>
          </cell>
          <cell r="M641">
            <v>7565322.4000000004</v>
          </cell>
          <cell r="N641">
            <v>6806945.4000000004</v>
          </cell>
          <cell r="O641">
            <v>6040877.9000000004</v>
          </cell>
          <cell r="P641">
            <v>6954139.5</v>
          </cell>
          <cell r="Q641">
            <v>6576005.4000000004</v>
          </cell>
        </row>
        <row r="642">
          <cell r="C642" t="str">
            <v>Huntington</v>
          </cell>
          <cell r="E642">
            <v>64837301.5</v>
          </cell>
          <cell r="F642">
            <v>4758188</v>
          </cell>
          <cell r="G642">
            <v>5502922.5</v>
          </cell>
          <cell r="H642">
            <v>5956168.2000000002</v>
          </cell>
          <cell r="I642">
            <v>5319108</v>
          </cell>
          <cell r="J642">
            <v>4071439.6</v>
          </cell>
          <cell r="K642">
            <v>5586218.7000000002</v>
          </cell>
          <cell r="L642">
            <v>5870665.7000000002</v>
          </cell>
          <cell r="M642">
            <v>5820933.2999999998</v>
          </cell>
          <cell r="N642">
            <v>5249558.2</v>
          </cell>
          <cell r="O642">
            <v>5979384.7000000002</v>
          </cell>
          <cell r="P642">
            <v>5508302.2999999998</v>
          </cell>
          <cell r="Q642">
            <v>5214412.3</v>
          </cell>
        </row>
        <row r="643">
          <cell r="C643" t="str">
            <v>Jim Bridger</v>
          </cell>
          <cell r="E643">
            <v>105992053.2</v>
          </cell>
          <cell r="F643">
            <v>7195300.2999999989</v>
          </cell>
          <cell r="G643">
            <v>9522195.1999999993</v>
          </cell>
          <cell r="H643">
            <v>9713656.5999999996</v>
          </cell>
          <cell r="I643">
            <v>9396184</v>
          </cell>
          <cell r="J643">
            <v>9699730.6999999993</v>
          </cell>
          <cell r="K643">
            <v>9368149.5</v>
          </cell>
          <cell r="L643">
            <v>9615555.8000000007</v>
          </cell>
          <cell r="M643">
            <v>9213110.3000000007</v>
          </cell>
          <cell r="N643">
            <v>8463381.4000000004</v>
          </cell>
          <cell r="O643">
            <v>9161188.4000000004</v>
          </cell>
          <cell r="P643">
            <v>7747386.3000000007</v>
          </cell>
          <cell r="Q643">
            <v>6896214.6999999993</v>
          </cell>
        </row>
        <row r="644">
          <cell r="C644" t="str">
            <v>Naughton</v>
          </cell>
          <cell r="E644">
            <v>55968649.440000005</v>
          </cell>
          <cell r="F644">
            <v>4643923.0999999996</v>
          </cell>
          <cell r="G644">
            <v>4907283.3000000007</v>
          </cell>
          <cell r="H644">
            <v>4912379.8</v>
          </cell>
          <cell r="I644">
            <v>4745186.9000000004</v>
          </cell>
          <cell r="J644">
            <v>4896803.3</v>
          </cell>
          <cell r="K644">
            <v>4738880.7</v>
          </cell>
          <cell r="L644">
            <v>4868663.5999999996</v>
          </cell>
          <cell r="M644">
            <v>4885263.6999999993</v>
          </cell>
          <cell r="N644">
            <v>4254747.5999999996</v>
          </cell>
          <cell r="O644">
            <v>3552093.94</v>
          </cell>
          <cell r="P644">
            <v>4706926.3</v>
          </cell>
          <cell r="Q644">
            <v>4856497.2</v>
          </cell>
        </row>
        <row r="645">
          <cell r="C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</row>
        <row r="646">
          <cell r="C646" t="str">
            <v>Ramp Loss</v>
          </cell>
          <cell r="E646">
            <v>0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0</v>
          </cell>
          <cell r="L646">
            <v>0</v>
          </cell>
          <cell r="M646">
            <v>0</v>
          </cell>
          <cell r="N646">
            <v>0</v>
          </cell>
          <cell r="O646">
            <v>0</v>
          </cell>
          <cell r="P646">
            <v>0</v>
          </cell>
          <cell r="Q646">
            <v>0</v>
          </cell>
        </row>
        <row r="647">
          <cell r="C647" t="str">
            <v>Wyodak</v>
          </cell>
          <cell r="E647">
            <v>24688253.699999996</v>
          </cell>
          <cell r="F647">
            <v>2083910.8</v>
          </cell>
          <cell r="G647">
            <v>2153578.5</v>
          </cell>
          <cell r="H647">
            <v>2154262</v>
          </cell>
          <cell r="I647">
            <v>2083227.5</v>
          </cell>
          <cell r="J647">
            <v>2154262.2000000002</v>
          </cell>
          <cell r="K647">
            <v>2127768.2000000002</v>
          </cell>
          <cell r="L647">
            <v>2189131.5</v>
          </cell>
          <cell r="M647">
            <v>2180253.2000000002</v>
          </cell>
          <cell r="N647">
            <v>1985544.4</v>
          </cell>
          <cell r="O647">
            <v>2197486.7999999998</v>
          </cell>
          <cell r="P647">
            <v>2127525.2000000002</v>
          </cell>
          <cell r="Q647">
            <v>1251303.3999999999</v>
          </cell>
        </row>
        <row r="649">
          <cell r="C649" t="str">
            <v>Hermiston Purchase p99563</v>
          </cell>
          <cell r="E649">
            <v>10261165.675000001</v>
          </cell>
          <cell r="F649">
            <v>71147.625</v>
          </cell>
          <cell r="G649">
            <v>1071818</v>
          </cell>
          <cell r="H649">
            <v>1160845.7999999998</v>
          </cell>
          <cell r="I649">
            <v>1040224.3</v>
          </cell>
          <cell r="J649">
            <v>1103198.3999999999</v>
          </cell>
          <cell r="K649">
            <v>1008416.2</v>
          </cell>
          <cell r="L649">
            <v>1029592.2000000001</v>
          </cell>
          <cell r="M649">
            <v>947956</v>
          </cell>
          <cell r="N649">
            <v>860248.25</v>
          </cell>
          <cell r="O649">
            <v>918448.85</v>
          </cell>
          <cell r="P649">
            <v>783706.25</v>
          </cell>
          <cell r="Q649">
            <v>265563.8</v>
          </cell>
        </row>
        <row r="650">
          <cell r="C650" t="str">
            <v>West Valley Toll</v>
          </cell>
          <cell r="E650">
            <v>1416967.31302</v>
          </cell>
          <cell r="F650">
            <v>34013.3802</v>
          </cell>
          <cell r="G650">
            <v>287993.77599999995</v>
          </cell>
          <cell r="H650">
            <v>418601.06599999999</v>
          </cell>
          <cell r="I650">
            <v>305658.88199999998</v>
          </cell>
          <cell r="J650">
            <v>120478.389</v>
          </cell>
          <cell r="K650">
            <v>56734.742299999998</v>
          </cell>
          <cell r="L650">
            <v>19413.654299999998</v>
          </cell>
          <cell r="M650">
            <v>123343.77653</v>
          </cell>
          <cell r="N650">
            <v>12886.640749999999</v>
          </cell>
          <cell r="O650">
            <v>0</v>
          </cell>
          <cell r="P650">
            <v>10710.9717</v>
          </cell>
          <cell r="Q650">
            <v>27132.034240000001</v>
          </cell>
        </row>
        <row r="652">
          <cell r="C652" t="str">
            <v>Chehalis</v>
          </cell>
          <cell r="E652">
            <v>13142175.4</v>
          </cell>
          <cell r="F652">
            <v>0</v>
          </cell>
          <cell r="G652">
            <v>1770832.6</v>
          </cell>
          <cell r="H652">
            <v>2323343.5</v>
          </cell>
          <cell r="I652">
            <v>2347257.7999999998</v>
          </cell>
          <cell r="J652">
            <v>2497551</v>
          </cell>
          <cell r="K652">
            <v>1509706.4</v>
          </cell>
          <cell r="L652">
            <v>906231.2</v>
          </cell>
          <cell r="M652">
            <v>888302.5</v>
          </cell>
          <cell r="N652">
            <v>0</v>
          </cell>
          <cell r="O652">
            <v>0</v>
          </cell>
          <cell r="P652">
            <v>898950.4</v>
          </cell>
          <cell r="Q652">
            <v>0</v>
          </cell>
        </row>
        <row r="653">
          <cell r="C653" t="str">
            <v>Currant Creek</v>
          </cell>
          <cell r="E653">
            <v>17596127.618000001</v>
          </cell>
          <cell r="F653">
            <v>835999.97499999998</v>
          </cell>
          <cell r="G653">
            <v>1879606.416</v>
          </cell>
          <cell r="H653">
            <v>2002582.33</v>
          </cell>
          <cell r="I653">
            <v>1767318.9300000002</v>
          </cell>
          <cell r="J653">
            <v>1556606.155</v>
          </cell>
          <cell r="K653">
            <v>1611023.76</v>
          </cell>
          <cell r="L653">
            <v>1353560.192</v>
          </cell>
          <cell r="M653">
            <v>1519027.17</v>
          </cell>
          <cell r="N653">
            <v>1211535.1800000002</v>
          </cell>
          <cell r="O653">
            <v>1593419.29</v>
          </cell>
          <cell r="P653">
            <v>1283020.8699999999</v>
          </cell>
          <cell r="Q653">
            <v>982427.35</v>
          </cell>
        </row>
        <row r="654">
          <cell r="C654" t="str">
            <v>Gadsby</v>
          </cell>
          <cell r="E654">
            <v>670350.73600000003</v>
          </cell>
          <cell r="F654">
            <v>0</v>
          </cell>
          <cell r="G654">
            <v>265491.826</v>
          </cell>
          <cell r="H654">
            <v>340336.9</v>
          </cell>
          <cell r="I654">
            <v>64522.009999999995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  <cell r="O654">
            <v>0</v>
          </cell>
          <cell r="P654">
            <v>0</v>
          </cell>
          <cell r="Q654">
            <v>0</v>
          </cell>
        </row>
        <row r="655">
          <cell r="C655" t="str">
            <v>Gadsby CT</v>
          </cell>
          <cell r="E655">
            <v>841870.43580000009</v>
          </cell>
          <cell r="F655">
            <v>18231.363399999998</v>
          </cell>
          <cell r="G655">
            <v>176236.61300000001</v>
          </cell>
          <cell r="H655">
            <v>244223.47</v>
          </cell>
          <cell r="I655">
            <v>206622.03</v>
          </cell>
          <cell r="J655">
            <v>62670.341</v>
          </cell>
          <cell r="K655">
            <v>59821.686999999991</v>
          </cell>
          <cell r="L655">
            <v>22029.566500000001</v>
          </cell>
          <cell r="M655">
            <v>44818.785000000003</v>
          </cell>
          <cell r="N655">
            <v>0</v>
          </cell>
          <cell r="O655">
            <v>0</v>
          </cell>
          <cell r="P655">
            <v>0</v>
          </cell>
          <cell r="Q655">
            <v>7216.5798999999997</v>
          </cell>
        </row>
        <row r="656">
          <cell r="C656" t="str">
            <v>Hermiston</v>
          </cell>
          <cell r="E656">
            <v>10261165.675000001</v>
          </cell>
          <cell r="F656">
            <v>71147.625</v>
          </cell>
          <cell r="G656">
            <v>1071818</v>
          </cell>
          <cell r="H656">
            <v>1160845.7999999998</v>
          </cell>
          <cell r="I656">
            <v>1040224.3</v>
          </cell>
          <cell r="J656">
            <v>1103198.3999999999</v>
          </cell>
          <cell r="K656">
            <v>1008416.2</v>
          </cell>
          <cell r="L656">
            <v>1029592.2000000001</v>
          </cell>
          <cell r="M656">
            <v>947956</v>
          </cell>
          <cell r="N656">
            <v>860248.25</v>
          </cell>
          <cell r="O656">
            <v>918448.85</v>
          </cell>
          <cell r="P656">
            <v>783706.25</v>
          </cell>
          <cell r="Q656">
            <v>265563.8</v>
          </cell>
        </row>
        <row r="657">
          <cell r="C657" t="str">
            <v>Lake Side</v>
          </cell>
          <cell r="E657">
            <v>21765708.943999995</v>
          </cell>
          <cell r="F657">
            <v>1329524.324</v>
          </cell>
          <cell r="G657">
            <v>2271781.35</v>
          </cell>
          <cell r="H657">
            <v>2360970.79</v>
          </cell>
          <cell r="I657">
            <v>2233189.1399999997</v>
          </cell>
          <cell r="J657">
            <v>1243560.75</v>
          </cell>
          <cell r="K657">
            <v>1887594.8399999999</v>
          </cell>
          <cell r="L657">
            <v>1955184.8299999998</v>
          </cell>
          <cell r="M657">
            <v>1998563.23</v>
          </cell>
          <cell r="N657">
            <v>1616097.9839999999</v>
          </cell>
          <cell r="O657">
            <v>1827082.74</v>
          </cell>
          <cell r="P657">
            <v>1741820.6300000001</v>
          </cell>
          <cell r="Q657">
            <v>1300338.3359999999</v>
          </cell>
        </row>
        <row r="658">
          <cell r="C658" t="str">
            <v>Lake Side II</v>
          </cell>
          <cell r="E658">
            <v>0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0</v>
          </cell>
          <cell r="L658">
            <v>0</v>
          </cell>
          <cell r="M658">
            <v>0</v>
          </cell>
          <cell r="N658">
            <v>0</v>
          </cell>
          <cell r="O658">
            <v>0</v>
          </cell>
          <cell r="P658">
            <v>0</v>
          </cell>
          <cell r="Q658">
            <v>0</v>
          </cell>
        </row>
        <row r="659">
          <cell r="C659" t="str">
            <v>Little Mountain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</row>
        <row r="661">
          <cell r="C661" t="str">
            <v>Not Used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</row>
        <row r="861">
          <cell r="J861" t="str">
            <v>Mills / kWh</v>
          </cell>
        </row>
        <row r="865">
          <cell r="C865" t="str">
            <v>Black Hills s27013/s28160</v>
          </cell>
          <cell r="E865">
            <v>35.976767291531729</v>
          </cell>
          <cell r="F865">
            <v>40.508358314145113</v>
          </cell>
          <cell r="G865">
            <v>35.528557307871964</v>
          </cell>
          <cell r="H865">
            <v>34.920620731244867</v>
          </cell>
          <cell r="I865">
            <v>35.858761045755394</v>
          </cell>
          <cell r="J865">
            <v>35.293201749091104</v>
          </cell>
          <cell r="K865">
            <v>35.671662585169841</v>
          </cell>
          <cell r="L865">
            <v>35.291865876366018</v>
          </cell>
          <cell r="M865">
            <v>34.883712969557713</v>
          </cell>
          <cell r="N865">
            <v>37.195244769171417</v>
          </cell>
          <cell r="O865">
            <v>35.239948888211394</v>
          </cell>
          <cell r="P865">
            <v>35.715382857678065</v>
          </cell>
          <cell r="Q865">
            <v>36.730444243498965</v>
          </cell>
        </row>
        <row r="866">
          <cell r="C866" t="str">
            <v>BPA Wind s42818</v>
          </cell>
          <cell r="E866">
            <v>71.684646145248138</v>
          </cell>
          <cell r="F866">
            <v>74.220081734151108</v>
          </cell>
          <cell r="G866">
            <v>74.21996424158381</v>
          </cell>
          <cell r="H866">
            <v>74.220356679329768</v>
          </cell>
          <cell r="I866">
            <v>74.220051448517921</v>
          </cell>
          <cell r="J866">
            <v>74.219610811175315</v>
          </cell>
          <cell r="K866">
            <v>74.220403575757203</v>
          </cell>
          <cell r="L866">
            <v>74.220053080016271</v>
          </cell>
          <cell r="M866">
            <v>68.999994910996634</v>
          </cell>
          <cell r="N866">
            <v>69.000115678196892</v>
          </cell>
          <cell r="O866">
            <v>68.999848228888794</v>
          </cell>
          <cell r="P866">
            <v>69.000085315677268</v>
          </cell>
          <cell r="Q866">
            <v>68.999976394678981</v>
          </cell>
        </row>
        <row r="867">
          <cell r="C867" t="str">
            <v>East Area Sales (WCA Sale)</v>
          </cell>
          <cell r="E867">
            <v>0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</row>
        <row r="868">
          <cell r="C868" t="str">
            <v>Hurricane Sale s393046</v>
          </cell>
          <cell r="E868">
            <v>75.000242999999202</v>
          </cell>
          <cell r="F868">
            <v>75.000214594589963</v>
          </cell>
          <cell r="G868">
            <v>75.000257202704233</v>
          </cell>
          <cell r="H868">
            <v>75.000257202704233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</row>
        <row r="869">
          <cell r="C869" t="str">
            <v>LADWP (IPP Layoff)</v>
          </cell>
          <cell r="E869">
            <v>52.510800610309325</v>
          </cell>
          <cell r="F869">
            <v>52.510407763284967</v>
          </cell>
          <cell r="G869">
            <v>52.51067207465838</v>
          </cell>
          <cell r="H869">
            <v>52.510696263516706</v>
          </cell>
          <cell r="I869">
            <v>52.510943810221519</v>
          </cell>
          <cell r="J869">
            <v>52.510803993705245</v>
          </cell>
          <cell r="K869">
            <v>52.511109353331889</v>
          </cell>
          <cell r="L869">
            <v>52.510434150585368</v>
          </cell>
          <cell r="M869">
            <v>52.510841816025739</v>
          </cell>
          <cell r="N869">
            <v>52.510712846358302</v>
          </cell>
          <cell r="O869">
            <v>52.51088238636008</v>
          </cell>
          <cell r="P869">
            <v>52.51112753344038</v>
          </cell>
          <cell r="Q869">
            <v>52.51115519159417</v>
          </cell>
        </row>
        <row r="870">
          <cell r="C870" t="str">
            <v>NVE s523485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</row>
        <row r="871">
          <cell r="C871" t="str">
            <v>NVE s811499</v>
          </cell>
          <cell r="E871">
            <v>29.612390350877192</v>
          </cell>
          <cell r="F871">
            <v>24.783103448275863</v>
          </cell>
          <cell r="G871">
            <v>27</v>
          </cell>
          <cell r="H871">
            <v>27.54</v>
          </cell>
          <cell r="I871">
            <v>30.910993055555554</v>
          </cell>
          <cell r="J871">
            <v>31.641290322580645</v>
          </cell>
          <cell r="K871">
            <v>30.333199074074074</v>
          </cell>
          <cell r="L871">
            <v>30.621532258064516</v>
          </cell>
          <cell r="M871">
            <v>0</v>
          </cell>
          <cell r="N871">
            <v>0</v>
          </cell>
          <cell r="O871">
            <v>0</v>
          </cell>
          <cell r="P871">
            <v>0</v>
          </cell>
          <cell r="Q871">
            <v>0</v>
          </cell>
        </row>
        <row r="872">
          <cell r="C872" t="str">
            <v>Pacific Gas &amp; Electric s524491</v>
          </cell>
          <cell r="E872">
            <v>30.250676229508198</v>
          </cell>
          <cell r="F872">
            <v>17.412777777777777</v>
          </cell>
          <cell r="G872">
            <v>0</v>
          </cell>
          <cell r="H872">
            <v>0</v>
          </cell>
          <cell r="I872">
            <v>0</v>
          </cell>
          <cell r="J872">
            <v>32.345806451612901</v>
          </cell>
          <cell r="K872">
            <v>34.511111111111113</v>
          </cell>
          <cell r="L872">
            <v>36.456317204301072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</row>
        <row r="873">
          <cell r="C873" t="str">
            <v>PSCO s100035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0</v>
          </cell>
          <cell r="L873">
            <v>0</v>
          </cell>
          <cell r="M873">
            <v>0</v>
          </cell>
          <cell r="N873">
            <v>0</v>
          </cell>
          <cell r="O873">
            <v>0</v>
          </cell>
          <cell r="P873">
            <v>0</v>
          </cell>
          <cell r="Q873">
            <v>0</v>
          </cell>
        </row>
        <row r="874">
          <cell r="C874" t="str">
            <v>Salt River Project s322940</v>
          </cell>
          <cell r="E874">
            <v>0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L874">
            <v>0</v>
          </cell>
          <cell r="M874">
            <v>0</v>
          </cell>
          <cell r="N874">
            <v>0</v>
          </cell>
          <cell r="O874">
            <v>0</v>
          </cell>
          <cell r="P874">
            <v>0</v>
          </cell>
          <cell r="Q874">
            <v>0</v>
          </cell>
        </row>
        <row r="875">
          <cell r="C875" t="str">
            <v>SCE s513948</v>
          </cell>
          <cell r="E875">
            <v>29.847971311475408</v>
          </cell>
          <cell r="F875">
            <v>26.710333333333335</v>
          </cell>
          <cell r="G875">
            <v>0</v>
          </cell>
          <cell r="H875">
            <v>0</v>
          </cell>
          <cell r="I875">
            <v>0</v>
          </cell>
          <cell r="J875">
            <v>31.641290322580645</v>
          </cell>
          <cell r="K875">
            <v>30.333333333333332</v>
          </cell>
          <cell r="L875">
            <v>30.621370967741935</v>
          </cell>
          <cell r="M875">
            <v>0</v>
          </cell>
          <cell r="N875">
            <v>0</v>
          </cell>
          <cell r="O875">
            <v>0</v>
          </cell>
          <cell r="P875">
            <v>0</v>
          </cell>
          <cell r="Q875">
            <v>0</v>
          </cell>
        </row>
        <row r="876">
          <cell r="C876" t="str">
            <v>SDG&amp;E s513949</v>
          </cell>
          <cell r="E876">
            <v>0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L876">
            <v>0</v>
          </cell>
          <cell r="M876">
            <v>0</v>
          </cell>
          <cell r="N876">
            <v>0</v>
          </cell>
          <cell r="O876">
            <v>0</v>
          </cell>
          <cell r="P876">
            <v>0</v>
          </cell>
          <cell r="Q876">
            <v>0</v>
          </cell>
        </row>
        <row r="877">
          <cell r="C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0</v>
          </cell>
          <cell r="L877">
            <v>0</v>
          </cell>
          <cell r="M877">
            <v>0</v>
          </cell>
          <cell r="N877">
            <v>0</v>
          </cell>
          <cell r="O877">
            <v>0</v>
          </cell>
          <cell r="P877">
            <v>0</v>
          </cell>
          <cell r="Q877">
            <v>0</v>
          </cell>
        </row>
        <row r="878">
          <cell r="C878" t="str">
            <v>SMUD s24296</v>
          </cell>
          <cell r="E878">
            <v>25.72</v>
          </cell>
          <cell r="F878">
            <v>25.72</v>
          </cell>
          <cell r="G878">
            <v>25.72</v>
          </cell>
          <cell r="H878">
            <v>25.72</v>
          </cell>
          <cell r="I878">
            <v>25.72</v>
          </cell>
          <cell r="J878">
            <v>25.72</v>
          </cell>
          <cell r="K878">
            <v>0</v>
          </cell>
          <cell r="L878">
            <v>0</v>
          </cell>
          <cell r="M878">
            <v>25.72</v>
          </cell>
          <cell r="N878">
            <v>25.72</v>
          </cell>
          <cell r="O878">
            <v>25.72</v>
          </cell>
          <cell r="P878">
            <v>25.72</v>
          </cell>
          <cell r="Q878">
            <v>25.72</v>
          </cell>
        </row>
        <row r="879">
          <cell r="C879" t="str">
            <v>UAMPS s223863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  <cell r="J879">
            <v>0</v>
          </cell>
          <cell r="K879">
            <v>0</v>
          </cell>
          <cell r="L879">
            <v>0</v>
          </cell>
          <cell r="M879">
            <v>0</v>
          </cell>
          <cell r="N879">
            <v>0</v>
          </cell>
          <cell r="O879">
            <v>0</v>
          </cell>
          <cell r="P879">
            <v>0</v>
          </cell>
          <cell r="Q879">
            <v>0</v>
          </cell>
        </row>
        <row r="880">
          <cell r="C880">
            <v>0</v>
          </cell>
          <cell r="E880">
            <v>0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  <cell r="J880">
            <v>0</v>
          </cell>
          <cell r="K880">
            <v>0</v>
          </cell>
          <cell r="L880">
            <v>0</v>
          </cell>
          <cell r="M880">
            <v>0</v>
          </cell>
          <cell r="N880">
            <v>0</v>
          </cell>
          <cell r="O880">
            <v>0</v>
          </cell>
          <cell r="P880">
            <v>0</v>
          </cell>
          <cell r="Q880">
            <v>0</v>
          </cell>
        </row>
        <row r="884">
          <cell r="C884" t="str">
            <v>UMPA II s45631</v>
          </cell>
          <cell r="E884">
            <v>43.760650319978716</v>
          </cell>
          <cell r="F884">
            <v>48.067093894009219</v>
          </cell>
          <cell r="G884">
            <v>42.567354260089687</v>
          </cell>
          <cell r="H884">
            <v>42.567466747738841</v>
          </cell>
          <cell r="I884">
            <v>43.212110886986864</v>
          </cell>
          <cell r="J884">
            <v>42.567354260089687</v>
          </cell>
          <cell r="K884">
            <v>43.212196478220577</v>
          </cell>
          <cell r="L884">
            <v>42.567354260089687</v>
          </cell>
          <cell r="M884">
            <v>42.567354260089687</v>
          </cell>
          <cell r="N884">
            <v>44.640198609731875</v>
          </cell>
          <cell r="O884">
            <v>42.567354260089687</v>
          </cell>
          <cell r="P884">
            <v>47.508018018018021</v>
          </cell>
          <cell r="Q884">
            <v>47.953302752293581</v>
          </cell>
        </row>
        <row r="886">
          <cell r="E886">
            <v>37.11781706365263</v>
          </cell>
          <cell r="F886">
            <v>31.117723573214349</v>
          </cell>
          <cell r="G886">
            <v>37.071913029442584</v>
          </cell>
          <cell r="H886">
            <v>36.269882503945688</v>
          </cell>
          <cell r="I886">
            <v>36.624033983433065</v>
          </cell>
          <cell r="J886">
            <v>36.694026958642588</v>
          </cell>
          <cell r="K886">
            <v>36.147938516323954</v>
          </cell>
          <cell r="L886">
            <v>36.915059684888057</v>
          </cell>
          <cell r="M886">
            <v>41.07605748890132</v>
          </cell>
          <cell r="N886">
            <v>41.092376982073475</v>
          </cell>
          <cell r="O886">
            <v>40.246936426286467</v>
          </cell>
          <cell r="P886">
            <v>40.277345465122735</v>
          </cell>
          <cell r="Q886">
            <v>43.562019098443663</v>
          </cell>
        </row>
        <row r="889">
          <cell r="C889" t="str">
            <v>COB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0</v>
          </cell>
          <cell r="L889">
            <v>0</v>
          </cell>
          <cell r="M889">
            <v>0</v>
          </cell>
          <cell r="N889">
            <v>0</v>
          </cell>
          <cell r="O889">
            <v>0</v>
          </cell>
          <cell r="P889">
            <v>0</v>
          </cell>
          <cell r="Q889">
            <v>0</v>
          </cell>
        </row>
        <row r="890">
          <cell r="C890" t="str">
            <v>Colorado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L890">
            <v>0</v>
          </cell>
          <cell r="M890">
            <v>0</v>
          </cell>
          <cell r="N890">
            <v>0</v>
          </cell>
          <cell r="O890">
            <v>0</v>
          </cell>
          <cell r="P890">
            <v>0</v>
          </cell>
          <cell r="Q890">
            <v>0</v>
          </cell>
        </row>
        <row r="891">
          <cell r="C891" t="str">
            <v>Four Corners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L891">
            <v>0</v>
          </cell>
          <cell r="M891">
            <v>0</v>
          </cell>
          <cell r="N891">
            <v>0</v>
          </cell>
          <cell r="O891">
            <v>0</v>
          </cell>
          <cell r="P891">
            <v>0</v>
          </cell>
          <cell r="Q891">
            <v>0</v>
          </cell>
        </row>
        <row r="892">
          <cell r="C892" t="str">
            <v>Idaho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</row>
        <row r="893">
          <cell r="C893" t="str">
            <v>Mead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</row>
        <row r="894">
          <cell r="C894" t="str">
            <v>Mid Columbia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L894">
            <v>0</v>
          </cell>
          <cell r="M894">
            <v>0</v>
          </cell>
          <cell r="N894">
            <v>0</v>
          </cell>
          <cell r="O894">
            <v>0</v>
          </cell>
          <cell r="P894">
            <v>0</v>
          </cell>
          <cell r="Q894">
            <v>0</v>
          </cell>
        </row>
        <row r="895">
          <cell r="C895" t="str">
            <v>Mona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</row>
        <row r="896">
          <cell r="C896" t="str">
            <v>NOB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L896">
            <v>0</v>
          </cell>
          <cell r="M896">
            <v>0</v>
          </cell>
          <cell r="N896">
            <v>0</v>
          </cell>
          <cell r="O896">
            <v>0</v>
          </cell>
          <cell r="P896">
            <v>0</v>
          </cell>
          <cell r="Q896">
            <v>0</v>
          </cell>
        </row>
        <row r="897">
          <cell r="C897" t="str">
            <v>Palo Verde</v>
          </cell>
          <cell r="E897">
            <v>37.944586496204558</v>
          </cell>
          <cell r="F897">
            <v>43.387351778656125</v>
          </cell>
          <cell r="G897">
            <v>32.065296367112808</v>
          </cell>
          <cell r="H897">
            <v>36.736557377049181</v>
          </cell>
          <cell r="I897">
            <v>33.003289473684212</v>
          </cell>
          <cell r="J897">
            <v>39.626879699248121</v>
          </cell>
          <cell r="K897">
            <v>40.167597765363126</v>
          </cell>
          <cell r="L897">
            <v>40.097483407079643</v>
          </cell>
          <cell r="M897">
            <v>32.700000000000003</v>
          </cell>
          <cell r="N897">
            <v>32.700000000000003</v>
          </cell>
          <cell r="O897">
            <v>32.700000000000003</v>
          </cell>
          <cell r="P897">
            <v>0</v>
          </cell>
          <cell r="Q897">
            <v>0</v>
          </cell>
        </row>
        <row r="898">
          <cell r="C898" t="str">
            <v>SP15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  <cell r="J898">
            <v>0</v>
          </cell>
          <cell r="K898">
            <v>0</v>
          </cell>
          <cell r="L898">
            <v>0</v>
          </cell>
          <cell r="M898">
            <v>0</v>
          </cell>
          <cell r="N898">
            <v>0</v>
          </cell>
          <cell r="O898">
            <v>0</v>
          </cell>
          <cell r="P898">
            <v>0</v>
          </cell>
          <cell r="Q898">
            <v>0</v>
          </cell>
        </row>
        <row r="899">
          <cell r="C899" t="str">
            <v>Utah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  <cell r="J899">
            <v>0</v>
          </cell>
          <cell r="K899">
            <v>0</v>
          </cell>
          <cell r="L899">
            <v>0</v>
          </cell>
          <cell r="M899">
            <v>0</v>
          </cell>
          <cell r="N899">
            <v>0</v>
          </cell>
          <cell r="O899">
            <v>0</v>
          </cell>
          <cell r="P899">
            <v>0</v>
          </cell>
          <cell r="Q899">
            <v>0</v>
          </cell>
        </row>
        <row r="900">
          <cell r="C900" t="str">
            <v>Washington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  <cell r="J900">
            <v>0</v>
          </cell>
          <cell r="K900">
            <v>0</v>
          </cell>
          <cell r="L900">
            <v>0</v>
          </cell>
          <cell r="M900">
            <v>0</v>
          </cell>
          <cell r="N900">
            <v>0</v>
          </cell>
          <cell r="O900">
            <v>0</v>
          </cell>
          <cell r="P900">
            <v>0</v>
          </cell>
          <cell r="Q900">
            <v>0</v>
          </cell>
        </row>
        <row r="901">
          <cell r="C901" t="str">
            <v>West Main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</row>
        <row r="902">
          <cell r="C902" t="str">
            <v>Wyoming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L902">
            <v>0</v>
          </cell>
          <cell r="M902">
            <v>0</v>
          </cell>
          <cell r="N902">
            <v>0</v>
          </cell>
          <cell r="O902">
            <v>0</v>
          </cell>
          <cell r="P902">
            <v>0</v>
          </cell>
          <cell r="Q902">
            <v>0</v>
          </cell>
        </row>
        <row r="904">
          <cell r="C904" t="str">
            <v>STF Trading Margin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</row>
        <row r="905">
          <cell r="C905" t="str">
            <v>STF Index Trades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</row>
        <row r="907">
          <cell r="E907">
            <v>54.703695065920897</v>
          </cell>
          <cell r="F907">
            <v>77.188142292490113</v>
          </cell>
          <cell r="G907">
            <v>74.876032504780113</v>
          </cell>
          <cell r="H907">
            <v>56.957278688524589</v>
          </cell>
          <cell r="I907">
            <v>46.355394736842108</v>
          </cell>
          <cell r="J907">
            <v>47.572355889724314</v>
          </cell>
          <cell r="K907">
            <v>50.922898044692737</v>
          </cell>
          <cell r="L907">
            <v>50.744648783185838</v>
          </cell>
          <cell r="M907">
            <v>72.987083333333331</v>
          </cell>
          <cell r="N907">
            <v>78.247916666666669</v>
          </cell>
          <cell r="O907">
            <v>90.662743902439018</v>
          </cell>
          <cell r="P907">
            <v>0</v>
          </cell>
          <cell r="Q907">
            <v>0</v>
          </cell>
        </row>
        <row r="910">
          <cell r="C910" t="str">
            <v>COB</v>
          </cell>
          <cell r="E910">
            <v>33.584980260911166</v>
          </cell>
          <cell r="F910">
            <v>17.388192835209786</v>
          </cell>
          <cell r="G910">
            <v>28.191392238501148</v>
          </cell>
          <cell r="H910">
            <v>34.860391697606055</v>
          </cell>
          <cell r="I910">
            <v>35.593860689180119</v>
          </cell>
          <cell r="J910">
            <v>32.658263189714447</v>
          </cell>
          <cell r="K910">
            <v>35.458771246477781</v>
          </cell>
          <cell r="L910">
            <v>37.243981420958534</v>
          </cell>
          <cell r="M910">
            <v>36.743658476077563</v>
          </cell>
          <cell r="N910">
            <v>35.168265665334928</v>
          </cell>
          <cell r="O910">
            <v>32.929175332526356</v>
          </cell>
          <cell r="P910">
            <v>31.597323673811523</v>
          </cell>
          <cell r="Q910">
            <v>22.751500223927142</v>
          </cell>
        </row>
        <row r="911">
          <cell r="C911" t="str">
            <v>Four Corners</v>
          </cell>
          <cell r="E911">
            <v>32.803353583246505</v>
          </cell>
          <cell r="F911">
            <v>25.868559896803948</v>
          </cell>
          <cell r="G911">
            <v>37.24263077713767</v>
          </cell>
          <cell r="H911">
            <v>38.058585667229835</v>
          </cell>
          <cell r="I911">
            <v>33.317737652481455</v>
          </cell>
          <cell r="J911">
            <v>32.210388401719193</v>
          </cell>
          <cell r="K911">
            <v>30.563188910281458</v>
          </cell>
          <cell r="L911">
            <v>30.691970735051598</v>
          </cell>
          <cell r="M911">
            <v>33.851665568946657</v>
          </cell>
          <cell r="N911">
            <v>32.685980793700672</v>
          </cell>
          <cell r="O911">
            <v>31.618806599798599</v>
          </cell>
          <cell r="P911">
            <v>32.277113304783441</v>
          </cell>
          <cell r="Q911">
            <v>28.030493124171524</v>
          </cell>
        </row>
        <row r="912">
          <cell r="C912" t="str">
            <v>Mead</v>
          </cell>
          <cell r="E912">
            <v>34.466984923387109</v>
          </cell>
          <cell r="F912">
            <v>31.695067954526024</v>
          </cell>
          <cell r="G912">
            <v>40.222211238780126</v>
          </cell>
          <cell r="H912">
            <v>40.483699093611676</v>
          </cell>
          <cell r="I912">
            <v>37.970625615789899</v>
          </cell>
          <cell r="J912">
            <v>33.520113660130633</v>
          </cell>
          <cell r="K912">
            <v>31.517551020408163</v>
          </cell>
          <cell r="L912">
            <v>32.080892858832549</v>
          </cell>
          <cell r="M912">
            <v>34.809668214251396</v>
          </cell>
          <cell r="N912">
            <v>33.872881615176979</v>
          </cell>
          <cell r="O912">
            <v>32.311510562179841</v>
          </cell>
          <cell r="P912">
            <v>32.481906737053798</v>
          </cell>
          <cell r="Q912">
            <v>30.729603833364525</v>
          </cell>
        </row>
        <row r="913">
          <cell r="C913" t="str">
            <v>Mid Columbia</v>
          </cell>
          <cell r="E913">
            <v>30.034863505910863</v>
          </cell>
          <cell r="F913">
            <v>4.1753472162136909</v>
          </cell>
          <cell r="G913">
            <v>20.514971036628783</v>
          </cell>
          <cell r="H913">
            <v>25.35974432751328</v>
          </cell>
          <cell r="I913">
            <v>29.560685859591782</v>
          </cell>
          <cell r="J913">
            <v>29.520168799953545</v>
          </cell>
          <cell r="K913">
            <v>32.332747469931583</v>
          </cell>
          <cell r="L913">
            <v>35.226069373472029</v>
          </cell>
          <cell r="M913">
            <v>32.470654976880105</v>
          </cell>
          <cell r="N913">
            <v>30.174558688218369</v>
          </cell>
          <cell r="O913">
            <v>25.632135584017004</v>
          </cell>
          <cell r="P913">
            <v>22.505139556386407</v>
          </cell>
          <cell r="Q913">
            <v>0</v>
          </cell>
        </row>
        <row r="914">
          <cell r="C914" t="str">
            <v>Mona</v>
          </cell>
          <cell r="E914">
            <v>32.806578156003667</v>
          </cell>
          <cell r="F914">
            <v>27.48917901023815</v>
          </cell>
          <cell r="G914">
            <v>37.343770817796234</v>
          </cell>
          <cell r="H914">
            <v>37.997560149562396</v>
          </cell>
          <cell r="I914">
            <v>33.922044107204087</v>
          </cell>
          <cell r="J914">
            <v>31.490409936644998</v>
          </cell>
          <cell r="K914">
            <v>29.050703807265467</v>
          </cell>
          <cell r="L914">
            <v>27.378568585508404</v>
          </cell>
          <cell r="M914">
            <v>32.547802284564682</v>
          </cell>
          <cell r="N914">
            <v>31.916207562026738</v>
          </cell>
          <cell r="O914">
            <v>29.84763876475705</v>
          </cell>
          <cell r="P914">
            <v>33.486522366732324</v>
          </cell>
          <cell r="Q914">
            <v>30.876483673721538</v>
          </cell>
        </row>
        <row r="915">
          <cell r="C915" t="str">
            <v>NOB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0</v>
          </cell>
          <cell r="L915">
            <v>0</v>
          </cell>
          <cell r="M915">
            <v>0</v>
          </cell>
          <cell r="N915">
            <v>0</v>
          </cell>
          <cell r="O915">
            <v>0</v>
          </cell>
          <cell r="P915">
            <v>0</v>
          </cell>
          <cell r="Q915">
            <v>0</v>
          </cell>
        </row>
        <row r="916">
          <cell r="C916" t="str">
            <v>Palo Verde</v>
          </cell>
          <cell r="E916">
            <v>30.387773423228175</v>
          </cell>
          <cell r="F916">
            <v>25.045542520128524</v>
          </cell>
          <cell r="G916">
            <v>32.328073887051552</v>
          </cell>
          <cell r="H916">
            <v>28.755975439437979</v>
          </cell>
          <cell r="I916">
            <v>33.186589565478947</v>
          </cell>
          <cell r="J916">
            <v>26.641996590112196</v>
          </cell>
          <cell r="K916">
            <v>26.134997308708556</v>
          </cell>
          <cell r="L916">
            <v>27.030533633689952</v>
          </cell>
          <cell r="M916">
            <v>34.555474623565402</v>
          </cell>
          <cell r="N916">
            <v>33.951294330900375</v>
          </cell>
          <cell r="O916">
            <v>32.33894088525475</v>
          </cell>
          <cell r="P916">
            <v>30.473247411294288</v>
          </cell>
          <cell r="Q916">
            <v>28.854236236420221</v>
          </cell>
        </row>
        <row r="917">
          <cell r="C917" t="str">
            <v>SP15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L917">
            <v>0</v>
          </cell>
          <cell r="M917">
            <v>0</v>
          </cell>
          <cell r="N917">
            <v>0</v>
          </cell>
          <cell r="O917">
            <v>0</v>
          </cell>
          <cell r="P917">
            <v>0</v>
          </cell>
          <cell r="Q917">
            <v>0</v>
          </cell>
        </row>
        <row r="918">
          <cell r="C918" t="str">
            <v>Trapped Energy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0</v>
          </cell>
          <cell r="L918">
            <v>0</v>
          </cell>
          <cell r="M918">
            <v>0</v>
          </cell>
          <cell r="N918">
            <v>0</v>
          </cell>
          <cell r="O918">
            <v>0</v>
          </cell>
          <cell r="P918">
            <v>0</v>
          </cell>
          <cell r="Q918">
            <v>0</v>
          </cell>
        </row>
        <row r="920">
          <cell r="E920">
            <v>31.747492055640219</v>
          </cell>
          <cell r="F920">
            <v>23.610425982418139</v>
          </cell>
          <cell r="G920">
            <v>33.634803042475433</v>
          </cell>
          <cell r="H920">
            <v>34.286213141740177</v>
          </cell>
          <cell r="I920">
            <v>32.738425026290585</v>
          </cell>
          <cell r="J920">
            <v>30.599307142679066</v>
          </cell>
          <cell r="K920">
            <v>31.424742832140517</v>
          </cell>
          <cell r="L920">
            <v>33.22798432340393</v>
          </cell>
          <cell r="M920">
            <v>34.245275851021255</v>
          </cell>
          <cell r="N920">
            <v>33.138275017530553</v>
          </cell>
          <cell r="O920">
            <v>31.440002945037733</v>
          </cell>
          <cell r="P920">
            <v>30.345065238746301</v>
          </cell>
          <cell r="Q920">
            <v>28.647504010424228</v>
          </cell>
        </row>
        <row r="922">
          <cell r="E922">
            <v>35.811598167669366</v>
          </cell>
          <cell r="F922">
            <v>31.483046152864642</v>
          </cell>
          <cell r="G922">
            <v>38.260959962901275</v>
          </cell>
          <cell r="H922">
            <v>37.958696056613206</v>
          </cell>
          <cell r="I922">
            <v>36.158727228146745</v>
          </cell>
          <cell r="J922">
            <v>36.661455185574312</v>
          </cell>
          <cell r="K922">
            <v>36.428571796526931</v>
          </cell>
          <cell r="L922">
            <v>37.793155744610289</v>
          </cell>
          <cell r="M922">
            <v>36.659388723134825</v>
          </cell>
          <cell r="N922">
            <v>35.979960686203306</v>
          </cell>
          <cell r="O922">
            <v>35.329314238274399</v>
          </cell>
          <cell r="P922">
            <v>31.499120157710003</v>
          </cell>
          <cell r="Q922">
            <v>30.752305201662178</v>
          </cell>
        </row>
        <row r="926">
          <cell r="C926" t="str">
            <v>APS Supplemental p27875</v>
          </cell>
          <cell r="E926">
            <v>27.436850631313135</v>
          </cell>
          <cell r="F926">
            <v>0</v>
          </cell>
          <cell r="G926">
            <v>34.479999999999997</v>
          </cell>
          <cell r="H926">
            <v>31.44</v>
          </cell>
          <cell r="I926">
            <v>28.34</v>
          </cell>
          <cell r="J926">
            <v>0</v>
          </cell>
          <cell r="K926">
            <v>25.02</v>
          </cell>
          <cell r="L926">
            <v>25.129997660818713</v>
          </cell>
          <cell r="M926">
            <v>26.06206029411765</v>
          </cell>
          <cell r="N926">
            <v>27.151434812286691</v>
          </cell>
          <cell r="O926">
            <v>26.704372013651877</v>
          </cell>
          <cell r="P926">
            <v>28.87</v>
          </cell>
          <cell r="Q926">
            <v>0</v>
          </cell>
        </row>
        <row r="927">
          <cell r="C927" t="str">
            <v>Avoided Cost Resource</v>
          </cell>
          <cell r="E927">
            <v>0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</row>
        <row r="928">
          <cell r="C928" t="str">
            <v>Blanding Purchase p379174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  <cell r="J928">
            <v>0</v>
          </cell>
          <cell r="K928">
            <v>0</v>
          </cell>
          <cell r="L928">
            <v>0</v>
          </cell>
          <cell r="M928">
            <v>0</v>
          </cell>
          <cell r="N928">
            <v>0</v>
          </cell>
          <cell r="O928">
            <v>0</v>
          </cell>
          <cell r="P928">
            <v>0</v>
          </cell>
          <cell r="Q928">
            <v>0</v>
          </cell>
        </row>
        <row r="929">
          <cell r="C929" t="str">
            <v>BPA Reserve Purchase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</row>
        <row r="930">
          <cell r="C930" t="str">
            <v>Chehalis Station Service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L930">
            <v>0</v>
          </cell>
          <cell r="M930">
            <v>0</v>
          </cell>
          <cell r="N930">
            <v>0</v>
          </cell>
          <cell r="O930">
            <v>0</v>
          </cell>
          <cell r="P930">
            <v>0</v>
          </cell>
          <cell r="Q930">
            <v>0</v>
          </cell>
        </row>
        <row r="931">
          <cell r="C931" t="str">
            <v xml:space="preserve">Combine Hills Wind p160595 </v>
          </cell>
          <cell r="E931">
            <v>42.455676825224998</v>
          </cell>
          <cell r="F931">
            <v>45.279992697759816</v>
          </cell>
          <cell r="G931">
            <v>45.279890532903593</v>
          </cell>
          <cell r="H931">
            <v>45.279860067561884</v>
          </cell>
          <cell r="I931">
            <v>45.280127620999025</v>
          </cell>
          <cell r="J931">
            <v>45.280009783282864</v>
          </cell>
          <cell r="K931">
            <v>45.279919360224135</v>
          </cell>
          <cell r="L931">
            <v>45.27979972321797</v>
          </cell>
          <cell r="M931">
            <v>38.539858377289157</v>
          </cell>
          <cell r="N931">
            <v>38.540065676535029</v>
          </cell>
          <cell r="O931">
            <v>38.540210181120401</v>
          </cell>
          <cell r="P931">
            <v>38.539991319413204</v>
          </cell>
          <cell r="Q931">
            <v>38.54013085938815</v>
          </cell>
        </row>
        <row r="932">
          <cell r="C932">
            <v>0</v>
          </cell>
          <cell r="E932">
            <v>0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  <cell r="J932">
            <v>0</v>
          </cell>
          <cell r="K932">
            <v>0</v>
          </cell>
          <cell r="L932">
            <v>0</v>
          </cell>
          <cell r="M932">
            <v>0</v>
          </cell>
          <cell r="N932">
            <v>0</v>
          </cell>
          <cell r="O932">
            <v>0</v>
          </cell>
          <cell r="P932">
            <v>0</v>
          </cell>
          <cell r="Q932">
            <v>0</v>
          </cell>
        </row>
        <row r="933">
          <cell r="C933">
            <v>0</v>
          </cell>
          <cell r="E933">
            <v>0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L933">
            <v>0</v>
          </cell>
          <cell r="M933">
            <v>0</v>
          </cell>
          <cell r="N933">
            <v>0</v>
          </cell>
          <cell r="O933">
            <v>0</v>
          </cell>
          <cell r="P933">
            <v>0</v>
          </cell>
          <cell r="Q933">
            <v>0</v>
          </cell>
        </row>
        <row r="934">
          <cell r="C934">
            <v>0</v>
          </cell>
          <cell r="E934">
            <v>0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L934">
            <v>0</v>
          </cell>
          <cell r="M934">
            <v>0</v>
          </cell>
          <cell r="N934">
            <v>0</v>
          </cell>
          <cell r="O934">
            <v>0</v>
          </cell>
          <cell r="P934">
            <v>0</v>
          </cell>
          <cell r="Q934">
            <v>0</v>
          </cell>
        </row>
        <row r="935">
          <cell r="C935" t="str">
            <v>Deseret Purchase p194277</v>
          </cell>
          <cell r="E935">
            <v>45.258956366636966</v>
          </cell>
          <cell r="F935">
            <v>59.181714175791356</v>
          </cell>
          <cell r="G935">
            <v>41.916387488199668</v>
          </cell>
          <cell r="H935">
            <v>41.916387488199668</v>
          </cell>
          <cell r="I935">
            <v>42.674770996906972</v>
          </cell>
          <cell r="J935">
            <v>41.916387488199668</v>
          </cell>
          <cell r="K935">
            <v>42.674770996906972</v>
          </cell>
          <cell r="L935">
            <v>41.916387488199668</v>
          </cell>
          <cell r="M935">
            <v>43.047787006976577</v>
          </cell>
          <cell r="N935">
            <v>45.550173026919545</v>
          </cell>
          <cell r="O935">
            <v>43.047787006976577</v>
          </cell>
          <cell r="P935">
            <v>51.2859684640841</v>
          </cell>
          <cell r="Q935">
            <v>64.943985322983579</v>
          </cell>
        </row>
        <row r="936">
          <cell r="C936" t="str">
            <v>Douglas PUD Settlement p38185</v>
          </cell>
          <cell r="E936">
            <v>29.465176430045332</v>
          </cell>
          <cell r="F936">
            <v>28.535786111558924</v>
          </cell>
          <cell r="G936">
            <v>29.866910043130009</v>
          </cell>
          <cell r="H936">
            <v>30.166467696629212</v>
          </cell>
          <cell r="I936">
            <v>29.708112646001798</v>
          </cell>
          <cell r="J936">
            <v>29.891798751200771</v>
          </cell>
          <cell r="K936">
            <v>31.155127450980391</v>
          </cell>
          <cell r="L936">
            <v>30.959115196078432</v>
          </cell>
          <cell r="M936">
            <v>30.735225113589426</v>
          </cell>
          <cell r="N936">
            <v>30.729036219418958</v>
          </cell>
          <cell r="O936">
            <v>30.321099154496544</v>
          </cell>
          <cell r="P936">
            <v>28.802395959902796</v>
          </cell>
          <cell r="Q936">
            <v>28.802154817458135</v>
          </cell>
        </row>
        <row r="937">
          <cell r="C937" t="str">
            <v>Gemstate p99489</v>
          </cell>
          <cell r="E937">
            <v>62.986883700971006</v>
          </cell>
          <cell r="F937">
            <v>15.0421101523385</v>
          </cell>
          <cell r="G937">
            <v>15.856847813589276</v>
          </cell>
          <cell r="H937">
            <v>17.801936841734964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107.11297190642088</v>
          </cell>
        </row>
        <row r="938">
          <cell r="C938" t="str">
            <v>Georgia-Pacific Camas</v>
          </cell>
          <cell r="E938">
            <v>84.68399201935712</v>
          </cell>
          <cell r="F938">
            <v>82.76073852403124</v>
          </cell>
          <cell r="G938">
            <v>82.760756565969785</v>
          </cell>
          <cell r="H938">
            <v>82.760756565969785</v>
          </cell>
          <cell r="I938">
            <v>82.76073852403124</v>
          </cell>
          <cell r="J938">
            <v>82.760756565969785</v>
          </cell>
          <cell r="K938">
            <v>82.76073852403124</v>
          </cell>
          <cell r="L938">
            <v>82.760756565969785</v>
          </cell>
          <cell r="M938">
            <v>87.409644813670923</v>
          </cell>
          <cell r="N938">
            <v>87.409656568794986</v>
          </cell>
          <cell r="O938">
            <v>87.409644813670923</v>
          </cell>
          <cell r="P938">
            <v>87.409648470820642</v>
          </cell>
          <cell r="Q938">
            <v>87.409644813670923</v>
          </cell>
        </row>
        <row r="939">
          <cell r="C939" t="str">
            <v>Grant County 10 aMW p66274</v>
          </cell>
          <cell r="E939">
            <v>69.831235977247587</v>
          </cell>
          <cell r="F939">
            <v>65.400110044017609</v>
          </cell>
          <cell r="G939">
            <v>71.419708171206224</v>
          </cell>
          <cell r="H939">
            <v>75.379656746031742</v>
          </cell>
          <cell r="I939">
            <v>0</v>
          </cell>
          <cell r="J939">
            <v>0</v>
          </cell>
          <cell r="K939">
            <v>0</v>
          </cell>
          <cell r="L939">
            <v>0</v>
          </cell>
          <cell r="M939">
            <v>0</v>
          </cell>
          <cell r="N939">
            <v>0</v>
          </cell>
          <cell r="O939">
            <v>0</v>
          </cell>
          <cell r="P939">
            <v>0</v>
          </cell>
          <cell r="Q939">
            <v>0</v>
          </cell>
        </row>
        <row r="940">
          <cell r="C940" t="str">
            <v>Hermiston Purchase p99563</v>
          </cell>
          <cell r="E940">
            <v>74.059249345752292</v>
          </cell>
          <cell r="F940">
            <v>506.63273325977588</v>
          </cell>
          <cell r="G940">
            <v>63.483820617926646</v>
          </cell>
          <cell r="H940">
            <v>59.924819974269305</v>
          </cell>
          <cell r="I940">
            <v>64.866207314957421</v>
          </cell>
          <cell r="J940">
            <v>56.184547220943273</v>
          </cell>
          <cell r="K940">
            <v>67.688011320653132</v>
          </cell>
          <cell r="L940">
            <v>70.9039508226886</v>
          </cell>
          <cell r="M940">
            <v>75.85299956583421</v>
          </cell>
          <cell r="N940">
            <v>79.384129298745663</v>
          </cell>
          <cell r="O940">
            <v>76.566709493535171</v>
          </cell>
          <cell r="P940">
            <v>76.852100823727483</v>
          </cell>
          <cell r="Q940">
            <v>169.04496382735559</v>
          </cell>
        </row>
        <row r="941">
          <cell r="C941" t="str">
            <v>Hurricane Purchase p393045</v>
          </cell>
          <cell r="E941">
            <v>74.999929172844418</v>
          </cell>
          <cell r="F941">
            <v>75.000218858139064</v>
          </cell>
          <cell r="G941">
            <v>74.999784330200953</v>
          </cell>
          <cell r="H941">
            <v>74.999784330200953</v>
          </cell>
          <cell r="I941">
            <v>0</v>
          </cell>
          <cell r="J941">
            <v>0</v>
          </cell>
          <cell r="K941">
            <v>0</v>
          </cell>
          <cell r="L941">
            <v>0</v>
          </cell>
          <cell r="M941">
            <v>0</v>
          </cell>
          <cell r="N941">
            <v>0</v>
          </cell>
          <cell r="O941">
            <v>0</v>
          </cell>
          <cell r="P941">
            <v>0</v>
          </cell>
          <cell r="Q941">
            <v>0</v>
          </cell>
        </row>
        <row r="942">
          <cell r="C942" t="str">
            <v>Idaho Power p278538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L942">
            <v>0</v>
          </cell>
          <cell r="M942">
            <v>0</v>
          </cell>
          <cell r="N942">
            <v>0</v>
          </cell>
          <cell r="O942">
            <v>0</v>
          </cell>
          <cell r="P942">
            <v>0</v>
          </cell>
          <cell r="Q942">
            <v>0</v>
          </cell>
        </row>
        <row r="943">
          <cell r="C943" t="str">
            <v>IPP Purchase</v>
          </cell>
          <cell r="E943">
            <v>52.510800610309325</v>
          </cell>
          <cell r="F943">
            <v>52.510407763284967</v>
          </cell>
          <cell r="G943">
            <v>52.51067207465838</v>
          </cell>
          <cell r="H943">
            <v>52.510696263516706</v>
          </cell>
          <cell r="I943">
            <v>52.510943810221519</v>
          </cell>
          <cell r="J943">
            <v>52.510803993705245</v>
          </cell>
          <cell r="K943">
            <v>52.511109353331889</v>
          </cell>
          <cell r="L943">
            <v>52.510434150585368</v>
          </cell>
          <cell r="M943">
            <v>52.510841816025739</v>
          </cell>
          <cell r="N943">
            <v>52.510712846358302</v>
          </cell>
          <cell r="O943">
            <v>52.51088238636008</v>
          </cell>
          <cell r="P943">
            <v>52.51112753344038</v>
          </cell>
          <cell r="Q943">
            <v>52.51115519159417</v>
          </cell>
        </row>
        <row r="944">
          <cell r="C944" t="str">
            <v>Kennecott Generation Incentive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L944">
            <v>0</v>
          </cell>
          <cell r="M944">
            <v>0</v>
          </cell>
          <cell r="N944">
            <v>0</v>
          </cell>
          <cell r="O944">
            <v>0</v>
          </cell>
          <cell r="P944">
            <v>0</v>
          </cell>
          <cell r="Q944">
            <v>0</v>
          </cell>
        </row>
        <row r="945">
          <cell r="C945" t="str">
            <v>LADWP p491303-4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0</v>
          </cell>
          <cell r="L945">
            <v>0</v>
          </cell>
          <cell r="M945">
            <v>0</v>
          </cell>
          <cell r="N945">
            <v>0</v>
          </cell>
          <cell r="O945">
            <v>0</v>
          </cell>
          <cell r="P945">
            <v>0</v>
          </cell>
          <cell r="Q945">
            <v>0</v>
          </cell>
        </row>
        <row r="946">
          <cell r="C946" t="str">
            <v>MagCorp p229846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0</v>
          </cell>
          <cell r="L946">
            <v>0</v>
          </cell>
          <cell r="M946">
            <v>0</v>
          </cell>
          <cell r="N946">
            <v>0</v>
          </cell>
          <cell r="O946">
            <v>0</v>
          </cell>
          <cell r="P946">
            <v>0</v>
          </cell>
          <cell r="Q946">
            <v>0</v>
          </cell>
        </row>
        <row r="947">
          <cell r="C947" t="str">
            <v>MagCorp Reserves p510378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L947">
            <v>0</v>
          </cell>
          <cell r="M947">
            <v>0</v>
          </cell>
          <cell r="N947">
            <v>0</v>
          </cell>
          <cell r="O947">
            <v>0</v>
          </cell>
          <cell r="P947">
            <v>0</v>
          </cell>
          <cell r="Q947">
            <v>0</v>
          </cell>
        </row>
        <row r="948">
          <cell r="C948" t="str">
            <v>Morgan Stanley p189046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0</v>
          </cell>
          <cell r="L948">
            <v>0</v>
          </cell>
          <cell r="M948">
            <v>0</v>
          </cell>
          <cell r="N948">
            <v>0</v>
          </cell>
          <cell r="O948">
            <v>0</v>
          </cell>
          <cell r="P948">
            <v>0</v>
          </cell>
          <cell r="Q948">
            <v>0</v>
          </cell>
        </row>
        <row r="949">
          <cell r="C949" t="str">
            <v>Morgan Stanley p272153-6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  <cell r="J949">
            <v>0</v>
          </cell>
          <cell r="K949">
            <v>0</v>
          </cell>
          <cell r="L949">
            <v>0</v>
          </cell>
          <cell r="M949">
            <v>0</v>
          </cell>
          <cell r="N949">
            <v>0</v>
          </cell>
          <cell r="O949">
            <v>0</v>
          </cell>
          <cell r="P949">
            <v>0</v>
          </cell>
          <cell r="Q949">
            <v>0</v>
          </cell>
        </row>
        <row r="950">
          <cell r="C950" t="str">
            <v>Morgan Stanley p272154-7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L950">
            <v>0</v>
          </cell>
          <cell r="M950">
            <v>0</v>
          </cell>
          <cell r="N950">
            <v>0</v>
          </cell>
          <cell r="O950">
            <v>0</v>
          </cell>
          <cell r="P950">
            <v>0</v>
          </cell>
          <cell r="Q950">
            <v>0</v>
          </cell>
        </row>
        <row r="951">
          <cell r="C951">
            <v>0</v>
          </cell>
          <cell r="E951">
            <v>0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L951">
            <v>0</v>
          </cell>
          <cell r="M951">
            <v>0</v>
          </cell>
          <cell r="N951">
            <v>0</v>
          </cell>
          <cell r="O951">
            <v>0</v>
          </cell>
          <cell r="P951">
            <v>0</v>
          </cell>
          <cell r="Q951">
            <v>0</v>
          </cell>
        </row>
        <row r="952">
          <cell r="C952" t="str">
            <v>Nucor p346856</v>
          </cell>
          <cell r="E952">
            <v>0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L952">
            <v>0</v>
          </cell>
          <cell r="M952">
            <v>0</v>
          </cell>
          <cell r="N952">
            <v>0</v>
          </cell>
          <cell r="O952">
            <v>0</v>
          </cell>
          <cell r="P952">
            <v>0</v>
          </cell>
          <cell r="Q952">
            <v>0</v>
          </cell>
        </row>
        <row r="953">
          <cell r="C953" t="str">
            <v>P4 Production p137215/p145258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</row>
        <row r="954">
          <cell r="C954" t="str">
            <v>PGE Cove p83984</v>
          </cell>
          <cell r="E954">
            <v>28.75</v>
          </cell>
          <cell r="F954">
            <v>29.040404040404042</v>
          </cell>
          <cell r="G954">
            <v>28.353057199211044</v>
          </cell>
          <cell r="H954">
            <v>28.353057199211044</v>
          </cell>
          <cell r="I954">
            <v>29.040404040404042</v>
          </cell>
          <cell r="J954">
            <v>28.353057199211044</v>
          </cell>
          <cell r="K954">
            <v>29.040404040404042</v>
          </cell>
          <cell r="L954">
            <v>28.353057199211044</v>
          </cell>
          <cell r="M954">
            <v>28.353057199211044</v>
          </cell>
          <cell r="N954">
            <v>30.520169851380043</v>
          </cell>
          <cell r="O954">
            <v>28.353057199211044</v>
          </cell>
          <cell r="P954">
            <v>29.040404040404042</v>
          </cell>
          <cell r="Q954">
            <v>28.353057199211044</v>
          </cell>
        </row>
        <row r="955">
          <cell r="C955" t="str">
            <v>Rock River Wind p100371</v>
          </cell>
          <cell r="E955">
            <v>35.479997256635968</v>
          </cell>
          <cell r="F955">
            <v>35.480085003214981</v>
          </cell>
          <cell r="G955">
            <v>35.480055447075522</v>
          </cell>
          <cell r="H955">
            <v>35.480109327346341</v>
          </cell>
          <cell r="I955">
            <v>35.479948016645004</v>
          </cell>
          <cell r="J955">
            <v>35.479885010188269</v>
          </cell>
          <cell r="K955">
            <v>35.480000971922813</v>
          </cell>
          <cell r="L955">
            <v>35.480004776900053</v>
          </cell>
          <cell r="M955">
            <v>35.479900088457725</v>
          </cell>
          <cell r="N955">
            <v>35.480022190003183</v>
          </cell>
          <cell r="O955">
            <v>35.480012304281779</v>
          </cell>
          <cell r="P955">
            <v>35.480094795789775</v>
          </cell>
          <cell r="Q955">
            <v>35.479992976902139</v>
          </cell>
        </row>
        <row r="956">
          <cell r="C956" t="str">
            <v>Roseburg Forest Products p312292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L956">
            <v>0</v>
          </cell>
          <cell r="M956">
            <v>0</v>
          </cell>
          <cell r="N956">
            <v>0</v>
          </cell>
          <cell r="O956">
            <v>0</v>
          </cell>
          <cell r="P956">
            <v>0</v>
          </cell>
          <cell r="Q956">
            <v>0</v>
          </cell>
        </row>
        <row r="957">
          <cell r="C957" t="str">
            <v>Small Purchases east</v>
          </cell>
          <cell r="E957">
            <v>39.33463820684878</v>
          </cell>
          <cell r="F957">
            <v>54.725593810378186</v>
          </cell>
          <cell r="G957">
            <v>39.915120775217282</v>
          </cell>
          <cell r="H957">
            <v>74.492655038036332</v>
          </cell>
          <cell r="I957">
            <v>72.140028375608551</v>
          </cell>
          <cell r="J957">
            <v>50.487295232385868</v>
          </cell>
          <cell r="K957">
            <v>33.335981275518066</v>
          </cell>
          <cell r="L957">
            <v>31.877361250285954</v>
          </cell>
          <cell r="M957">
            <v>36.04973460952462</v>
          </cell>
          <cell r="N957">
            <v>30.87819484331143</v>
          </cell>
          <cell r="O957">
            <v>36.726908308015751</v>
          </cell>
          <cell r="P957">
            <v>35.15205349794239</v>
          </cell>
          <cell r="Q957">
            <v>40.608765699869387</v>
          </cell>
        </row>
        <row r="958">
          <cell r="C958" t="str">
            <v>Small Purchases west</v>
          </cell>
          <cell r="E958">
            <v>24.212778254151861</v>
          </cell>
          <cell r="F958">
            <v>24.60725108264997</v>
          </cell>
          <cell r="G958">
            <v>23.674515838613658</v>
          </cell>
          <cell r="H958">
            <v>24.063429975389742</v>
          </cell>
          <cell r="I958">
            <v>23.249912567311053</v>
          </cell>
          <cell r="J958">
            <v>23.872573109233901</v>
          </cell>
          <cell r="K958">
            <v>22.178410080616857</v>
          </cell>
          <cell r="L958">
            <v>21.56509095180547</v>
          </cell>
          <cell r="M958">
            <v>22.363523994180021</v>
          </cell>
          <cell r="N958">
            <v>24.545615064472152</v>
          </cell>
          <cell r="O958">
            <v>36.000262576004204</v>
          </cell>
          <cell r="P958">
            <v>25.577415781153977</v>
          </cell>
          <cell r="Q958">
            <v>24.556547895965817</v>
          </cell>
        </row>
        <row r="959">
          <cell r="C959" t="str">
            <v>Three Buttes Wind p460457</v>
          </cell>
          <cell r="E959">
            <v>63.800018758090971</v>
          </cell>
          <cell r="F959">
            <v>63.799985760053417</v>
          </cell>
          <cell r="G959">
            <v>63.800281706669601</v>
          </cell>
          <cell r="H959">
            <v>63.799840027212653</v>
          </cell>
          <cell r="I959">
            <v>63.799791462733531</v>
          </cell>
          <cell r="J959">
            <v>63.800195049636912</v>
          </cell>
          <cell r="K959">
            <v>63.799989619287302</v>
          </cell>
          <cell r="L959">
            <v>63.799902058961614</v>
          </cell>
          <cell r="M959">
            <v>63.800142940430817</v>
          </cell>
          <cell r="N959">
            <v>63.800132298383211</v>
          </cell>
          <cell r="O959">
            <v>63.800015009584527</v>
          </cell>
          <cell r="P959">
            <v>63.800157108694393</v>
          </cell>
          <cell r="Q959">
            <v>63.799790719378414</v>
          </cell>
        </row>
        <row r="960">
          <cell r="C960" t="str">
            <v>Top of the World Wind p522807</v>
          </cell>
          <cell r="E960">
            <v>65.999967693508069</v>
          </cell>
          <cell r="F960">
            <v>65.999820462667927</v>
          </cell>
          <cell r="G960">
            <v>66.000020827200373</v>
          </cell>
          <cell r="H960">
            <v>66.000070660139883</v>
          </cell>
          <cell r="I960">
            <v>66.000021204432599</v>
          </cell>
          <cell r="J960">
            <v>65.999938487133107</v>
          </cell>
          <cell r="K960">
            <v>66.000079772536367</v>
          </cell>
          <cell r="L960">
            <v>65.999807899708685</v>
          </cell>
          <cell r="M960">
            <v>65.9999025595977</v>
          </cell>
          <cell r="N960">
            <v>66.000158450943715</v>
          </cell>
          <cell r="O960">
            <v>66.000020527336986</v>
          </cell>
          <cell r="P960">
            <v>66.000025771868792</v>
          </cell>
          <cell r="Q960">
            <v>65.999824495803765</v>
          </cell>
        </row>
        <row r="961">
          <cell r="C961" t="str">
            <v>Tri-State Purchase p27057</v>
          </cell>
          <cell r="E961">
            <v>69.949344364592463</v>
          </cell>
          <cell r="F961">
            <v>81.027974783293928</v>
          </cell>
          <cell r="G961">
            <v>64.583842382758306</v>
          </cell>
          <cell r="H961">
            <v>63.935445465296091</v>
          </cell>
          <cell r="I961">
            <v>68.575639588217314</v>
          </cell>
          <cell r="J961">
            <v>67.465692154915587</v>
          </cell>
          <cell r="K961">
            <v>89.445262362014219</v>
          </cell>
          <cell r="L961">
            <v>82.497249932596389</v>
          </cell>
          <cell r="M961">
            <v>64.773127614090527</v>
          </cell>
          <cell r="N961">
            <v>69.322928245541277</v>
          </cell>
          <cell r="O961">
            <v>65.060507443123299</v>
          </cell>
          <cell r="P961">
            <v>66.351964423820576</v>
          </cell>
          <cell r="Q961">
            <v>70.742162277884816</v>
          </cell>
        </row>
        <row r="962">
          <cell r="C962" t="str">
            <v>West Valley Toll</v>
          </cell>
          <cell r="E962">
            <v>121.84979593180779</v>
          </cell>
          <cell r="F962">
            <v>261.68577558380224</v>
          </cell>
          <cell r="G962">
            <v>73.1326801233905</v>
          </cell>
          <cell r="H962">
            <v>64.804837058117627</v>
          </cell>
          <cell r="I962">
            <v>84.494012171587414</v>
          </cell>
          <cell r="J962">
            <v>115.36068395198895</v>
          </cell>
          <cell r="K962">
            <v>196.94993873156341</v>
          </cell>
          <cell r="L962">
            <v>449.26258560344826</v>
          </cell>
          <cell r="M962">
            <v>159.69919894165537</v>
          </cell>
          <cell r="N962">
            <v>875.39563961038959</v>
          </cell>
          <cell r="O962">
            <v>0</v>
          </cell>
          <cell r="P962">
            <v>1036.468918625</v>
          </cell>
          <cell r="Q962">
            <v>453.22529694537508</v>
          </cell>
        </row>
        <row r="963">
          <cell r="C963" t="str">
            <v>Wolverine Creek Wind p244520</v>
          </cell>
          <cell r="E963">
            <v>56.472883072923288</v>
          </cell>
          <cell r="F963">
            <v>56.199863304980326</v>
          </cell>
          <cell r="G963">
            <v>56.199859058341382</v>
          </cell>
          <cell r="H963">
            <v>56.199892492331017</v>
          </cell>
          <cell r="I963">
            <v>56.199852328844443</v>
          </cell>
          <cell r="J963">
            <v>56.200077168940716</v>
          </cell>
          <cell r="K963">
            <v>56.200031201278527</v>
          </cell>
          <cell r="L963">
            <v>56.199950650940444</v>
          </cell>
          <cell r="M963">
            <v>56.780194932982333</v>
          </cell>
          <cell r="N963">
            <v>56.779887332887597</v>
          </cell>
          <cell r="O963">
            <v>56.78000744628924</v>
          </cell>
          <cell r="P963">
            <v>56.779829973173513</v>
          </cell>
          <cell r="Q963">
            <v>56.780108476452583</v>
          </cell>
        </row>
        <row r="966">
          <cell r="E966">
            <v>68.721987783124931</v>
          </cell>
          <cell r="F966">
            <v>85.141456066956721</v>
          </cell>
          <cell r="G966">
            <v>64.301704852415583</v>
          </cell>
          <cell r="H966">
            <v>62.578179135954521</v>
          </cell>
          <cell r="I966">
            <v>65.972318000402339</v>
          </cell>
          <cell r="J966">
            <v>62.179406949808673</v>
          </cell>
          <cell r="K966">
            <v>66.596221836391791</v>
          </cell>
          <cell r="L966">
            <v>66.893159724661928</v>
          </cell>
          <cell r="M966">
            <v>67.924096000871373</v>
          </cell>
          <cell r="N966">
            <v>70.606423844123427</v>
          </cell>
          <cell r="O966">
            <v>68.13942109618165</v>
          </cell>
          <cell r="P966">
            <v>72.673378298005559</v>
          </cell>
          <cell r="Q966">
            <v>86.424165628329263</v>
          </cell>
        </row>
        <row r="969">
          <cell r="C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</row>
        <row r="970">
          <cell r="C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L970">
            <v>0</v>
          </cell>
          <cell r="M970">
            <v>0</v>
          </cell>
          <cell r="N970">
            <v>0</v>
          </cell>
          <cell r="O970">
            <v>0</v>
          </cell>
          <cell r="P970">
            <v>0</v>
          </cell>
          <cell r="Q970">
            <v>0</v>
          </cell>
        </row>
        <row r="974">
          <cell r="C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  <cell r="J974">
            <v>0</v>
          </cell>
          <cell r="K974">
            <v>0</v>
          </cell>
          <cell r="L974">
            <v>0</v>
          </cell>
          <cell r="M974">
            <v>0</v>
          </cell>
          <cell r="N974">
            <v>0</v>
          </cell>
          <cell r="O974">
            <v>0</v>
          </cell>
          <cell r="P974">
            <v>0</v>
          </cell>
          <cell r="Q974">
            <v>0</v>
          </cell>
        </row>
        <row r="975">
          <cell r="C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  <cell r="J975">
            <v>0</v>
          </cell>
          <cell r="K975">
            <v>0</v>
          </cell>
          <cell r="L975">
            <v>0</v>
          </cell>
          <cell r="M975">
            <v>0</v>
          </cell>
          <cell r="N975">
            <v>0</v>
          </cell>
          <cell r="O975">
            <v>0</v>
          </cell>
          <cell r="P975">
            <v>0</v>
          </cell>
          <cell r="Q975">
            <v>0</v>
          </cell>
        </row>
        <row r="977"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L977">
            <v>0</v>
          </cell>
          <cell r="M977">
            <v>0</v>
          </cell>
          <cell r="N977">
            <v>0</v>
          </cell>
          <cell r="O977">
            <v>0</v>
          </cell>
          <cell r="P977">
            <v>0</v>
          </cell>
          <cell r="Q977">
            <v>0</v>
          </cell>
        </row>
        <row r="980">
          <cell r="C980" t="str">
            <v>QF California</v>
          </cell>
          <cell r="E980">
            <v>125.30609758595449</v>
          </cell>
          <cell r="F980">
            <v>102.43409342498438</v>
          </cell>
          <cell r="G980">
            <v>145.77517242345215</v>
          </cell>
          <cell r="H980">
            <v>184.28844405766654</v>
          </cell>
          <cell r="I980">
            <v>201.73779229382487</v>
          </cell>
          <cell r="J980">
            <v>209.85643719303997</v>
          </cell>
          <cell r="K980">
            <v>167.83707657106035</v>
          </cell>
          <cell r="L980">
            <v>134.68715217466035</v>
          </cell>
          <cell r="M980">
            <v>127.82836851319553</v>
          </cell>
          <cell r="N980">
            <v>125.64546335083183</v>
          </cell>
          <cell r="O980">
            <v>123.73669190818647</v>
          </cell>
          <cell r="P980">
            <v>122.70326010253417</v>
          </cell>
          <cell r="Q980">
            <v>123.38457048231487</v>
          </cell>
        </row>
        <row r="981">
          <cell r="C981" t="str">
            <v>QF Idaho</v>
          </cell>
          <cell r="E981">
            <v>59.042773190440769</v>
          </cell>
          <cell r="F981">
            <v>56.724934222542529</v>
          </cell>
          <cell r="G981">
            <v>59.681305201514888</v>
          </cell>
          <cell r="H981">
            <v>59.872139857162914</v>
          </cell>
          <cell r="I981">
            <v>59.117755521622605</v>
          </cell>
          <cell r="J981">
            <v>59.407021004291124</v>
          </cell>
          <cell r="K981">
            <v>59.120110196744662</v>
          </cell>
          <cell r="L981">
            <v>59.621177514889411</v>
          </cell>
          <cell r="M981">
            <v>59.670684884053053</v>
          </cell>
          <cell r="N981">
            <v>59.668797776285125</v>
          </cell>
          <cell r="O981">
            <v>59.287904673413877</v>
          </cell>
          <cell r="P981">
            <v>59.146726465520196</v>
          </cell>
          <cell r="Q981">
            <v>58.647056438326153</v>
          </cell>
        </row>
        <row r="982">
          <cell r="C982" t="str">
            <v>QF Oregon</v>
          </cell>
          <cell r="E982">
            <v>84.160956227044167</v>
          </cell>
          <cell r="F982">
            <v>84.804637643713562</v>
          </cell>
          <cell r="G982">
            <v>82.962005616369865</v>
          </cell>
          <cell r="H982">
            <v>82.979108139572219</v>
          </cell>
          <cell r="I982">
            <v>84.190680664801903</v>
          </cell>
          <cell r="J982">
            <v>87.760818338209688</v>
          </cell>
          <cell r="K982">
            <v>83.378174624726199</v>
          </cell>
          <cell r="L982">
            <v>84.840607277603084</v>
          </cell>
          <cell r="M982">
            <v>86.320394474445791</v>
          </cell>
          <cell r="N982">
            <v>86.03440589890053</v>
          </cell>
          <cell r="O982">
            <v>83.591582692432951</v>
          </cell>
          <cell r="P982">
            <v>83.876781825208397</v>
          </cell>
          <cell r="Q982">
            <v>81.053457633272231</v>
          </cell>
        </row>
        <row r="983">
          <cell r="C983" t="str">
            <v>QF Utah</v>
          </cell>
          <cell r="E983">
            <v>54.037301194809949</v>
          </cell>
          <cell r="F983">
            <v>52.016527011359763</v>
          </cell>
          <cell r="G983">
            <v>52.17868923594903</v>
          </cell>
          <cell r="H983">
            <v>51.57406166142237</v>
          </cell>
          <cell r="I983">
            <v>52.012952418657456</v>
          </cell>
          <cell r="J983">
            <v>52.69780500281184</v>
          </cell>
          <cell r="K983">
            <v>53.087101213881787</v>
          </cell>
          <cell r="L983">
            <v>52.389995051840636</v>
          </cell>
          <cell r="M983">
            <v>55.548543879952327</v>
          </cell>
          <cell r="N983">
            <v>56.573967019436715</v>
          </cell>
          <cell r="O983">
            <v>57.10265198883657</v>
          </cell>
          <cell r="P983">
            <v>57.1819958405761</v>
          </cell>
          <cell r="Q983">
            <v>55.66689668503011</v>
          </cell>
        </row>
        <row r="984">
          <cell r="C984" t="str">
            <v>QF Washington</v>
          </cell>
          <cell r="E984">
            <v>93.90332759971065</v>
          </cell>
          <cell r="F984">
            <v>90.497792822122889</v>
          </cell>
          <cell r="G984">
            <v>84.439591910509577</v>
          </cell>
          <cell r="H984">
            <v>81.110487624622834</v>
          </cell>
          <cell r="I984">
            <v>85.501575990718806</v>
          </cell>
          <cell r="J984">
            <v>102.91160772424365</v>
          </cell>
          <cell r="K984">
            <v>122.2199003005848</v>
          </cell>
          <cell r="L984">
            <v>120.55254429358295</v>
          </cell>
          <cell r="M984">
            <v>54.599999999999994</v>
          </cell>
          <cell r="N984">
            <v>54.6</v>
          </cell>
          <cell r="O984">
            <v>54.599412119384986</v>
          </cell>
          <cell r="P984">
            <v>54.6</v>
          </cell>
          <cell r="Q984">
            <v>54.6</v>
          </cell>
        </row>
        <row r="985">
          <cell r="C985" t="str">
            <v>QF Wyoming</v>
          </cell>
          <cell r="E985">
            <v>65.718821464429581</v>
          </cell>
          <cell r="F985">
            <v>54.096646248976192</v>
          </cell>
          <cell r="G985">
            <v>53.729335698090118</v>
          </cell>
          <cell r="H985">
            <v>53.988819465216437</v>
          </cell>
          <cell r="I985">
            <v>55.217293108740336</v>
          </cell>
          <cell r="J985">
            <v>70.456861900319453</v>
          </cell>
          <cell r="K985">
            <v>174.86533214475079</v>
          </cell>
          <cell r="L985">
            <v>166.0489203622804</v>
          </cell>
          <cell r="M985">
            <v>174.1086741575873</v>
          </cell>
          <cell r="N985">
            <v>178.63803724676575</v>
          </cell>
          <cell r="O985">
            <v>187.00112980232544</v>
          </cell>
          <cell r="P985">
            <v>82.532196399623999</v>
          </cell>
          <cell r="Q985">
            <v>55.828389852111364</v>
          </cell>
        </row>
        <row r="986">
          <cell r="C986" t="str">
            <v>Biomass One QF</v>
          </cell>
          <cell r="E986">
            <v>68.396091912792059</v>
          </cell>
          <cell r="F986">
            <v>68.746971418545769</v>
          </cell>
          <cell r="G986">
            <v>67.960756267765262</v>
          </cell>
          <cell r="H986">
            <v>68.799110515832126</v>
          </cell>
          <cell r="I986">
            <v>67.541849995900719</v>
          </cell>
          <cell r="J986">
            <v>68.799115566275958</v>
          </cell>
          <cell r="K986">
            <v>68.335435010482186</v>
          </cell>
          <cell r="L986">
            <v>68.001325717495007</v>
          </cell>
          <cell r="M986">
            <v>68.399109936412458</v>
          </cell>
          <cell r="N986">
            <v>68.654819009996771</v>
          </cell>
          <cell r="O986">
            <v>68.399079579537045</v>
          </cell>
          <cell r="P986">
            <v>68.80311903685849</v>
          </cell>
          <cell r="Q986">
            <v>68.092281255733695</v>
          </cell>
        </row>
        <row r="987">
          <cell r="C987" t="str">
            <v>Blue Mountain Wind QF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  <cell r="J987">
            <v>0</v>
          </cell>
          <cell r="K987">
            <v>0</v>
          </cell>
          <cell r="L987">
            <v>0</v>
          </cell>
          <cell r="M987">
            <v>0</v>
          </cell>
          <cell r="N987">
            <v>0</v>
          </cell>
          <cell r="O987">
            <v>0</v>
          </cell>
          <cell r="P987">
            <v>0</v>
          </cell>
          <cell r="Q987">
            <v>0</v>
          </cell>
        </row>
        <row r="988">
          <cell r="C988" t="str">
            <v>Butter Creek Wind QF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  <cell r="J988">
            <v>0</v>
          </cell>
          <cell r="K988">
            <v>0</v>
          </cell>
          <cell r="L988">
            <v>0</v>
          </cell>
          <cell r="M988">
            <v>0</v>
          </cell>
          <cell r="N988">
            <v>0</v>
          </cell>
          <cell r="O988">
            <v>0</v>
          </cell>
          <cell r="P988">
            <v>0</v>
          </cell>
          <cell r="Q988">
            <v>0</v>
          </cell>
        </row>
        <row r="989">
          <cell r="C989" t="str">
            <v>Chevron Wind p499335 QF</v>
          </cell>
          <cell r="E989">
            <v>65.895364247785821</v>
          </cell>
          <cell r="F989">
            <v>69.28993053336319</v>
          </cell>
          <cell r="G989">
            <v>88.047057123434058</v>
          </cell>
          <cell r="H989">
            <v>93.989178233467172</v>
          </cell>
          <cell r="I989">
            <v>71.254920582016695</v>
          </cell>
          <cell r="J989">
            <v>60.868598137041332</v>
          </cell>
          <cell r="K989">
            <v>58.422257307946289</v>
          </cell>
          <cell r="L989">
            <v>61.488263319871812</v>
          </cell>
          <cell r="M989">
            <v>66.806295365048499</v>
          </cell>
          <cell r="N989">
            <v>67.177788465335325</v>
          </cell>
          <cell r="O989">
            <v>66.690106188350867</v>
          </cell>
          <cell r="P989">
            <v>54.397591696874535</v>
          </cell>
          <cell r="Q989">
            <v>56.871284381940676</v>
          </cell>
        </row>
        <row r="990">
          <cell r="C990" t="str">
            <v>Co-Gen II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  <cell r="J990">
            <v>0</v>
          </cell>
          <cell r="K990">
            <v>0</v>
          </cell>
          <cell r="L990">
            <v>0</v>
          </cell>
          <cell r="M990">
            <v>0</v>
          </cell>
          <cell r="N990">
            <v>0</v>
          </cell>
          <cell r="O990">
            <v>0</v>
          </cell>
          <cell r="P990">
            <v>0</v>
          </cell>
          <cell r="Q990">
            <v>0</v>
          </cell>
        </row>
        <row r="991">
          <cell r="C991" t="str">
            <v>DCFP p316701 QF</v>
          </cell>
          <cell r="E991">
            <v>25.921519500720017</v>
          </cell>
          <cell r="F991">
            <v>12.16664690061144</v>
          </cell>
          <cell r="G991">
            <v>24.02440981738885</v>
          </cell>
          <cell r="H991">
            <v>29.122551729286876</v>
          </cell>
          <cell r="I991">
            <v>29.056585449837307</v>
          </cell>
          <cell r="J991">
            <v>27.715057197114461</v>
          </cell>
          <cell r="K991">
            <v>29.779209575598202</v>
          </cell>
          <cell r="L991">
            <v>31.985506197537713</v>
          </cell>
          <cell r="M991">
            <v>31.864868272026975</v>
          </cell>
          <cell r="N991">
            <v>30.320502976223207</v>
          </cell>
          <cell r="O991">
            <v>27.057132099686488</v>
          </cell>
          <cell r="P991">
            <v>25.212897818489992</v>
          </cell>
          <cell r="Q991">
            <v>18.885295603540524</v>
          </cell>
        </row>
        <row r="992">
          <cell r="C992" t="str">
            <v>Co-Gen II p349170 QF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  <cell r="J992">
            <v>0</v>
          </cell>
          <cell r="K992">
            <v>0</v>
          </cell>
          <cell r="L992">
            <v>0</v>
          </cell>
          <cell r="M992">
            <v>0</v>
          </cell>
          <cell r="N992">
            <v>0</v>
          </cell>
          <cell r="O992">
            <v>0</v>
          </cell>
          <cell r="P992">
            <v>0</v>
          </cell>
          <cell r="Q992">
            <v>0</v>
          </cell>
        </row>
        <row r="993">
          <cell r="C993" t="str">
            <v>Evergreen BioPower p351030 QF</v>
          </cell>
          <cell r="E993">
            <v>62.984110846471481</v>
          </cell>
          <cell r="F993">
            <v>62.323853432884661</v>
          </cell>
          <cell r="G993">
            <v>61.454493524295998</v>
          </cell>
          <cell r="H993">
            <v>62.363070839634517</v>
          </cell>
          <cell r="I993">
            <v>61.399559881736387</v>
          </cell>
          <cell r="J993">
            <v>62.363510092192399</v>
          </cell>
          <cell r="K993">
            <v>61.891034236166973</v>
          </cell>
          <cell r="L993">
            <v>61.300530188240955</v>
          </cell>
          <cell r="M993">
            <v>64.692316364479595</v>
          </cell>
          <cell r="N993">
            <v>64.879378852383553</v>
          </cell>
          <cell r="O993">
            <v>64.594821018182685</v>
          </cell>
          <cell r="P993">
            <v>65.029264133229873</v>
          </cell>
          <cell r="Q993">
            <v>64.636699993395865</v>
          </cell>
        </row>
        <row r="994">
          <cell r="C994" t="str">
            <v>ExxonMobil p255042 QF</v>
          </cell>
          <cell r="E994">
            <v>0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  <cell r="J994">
            <v>0</v>
          </cell>
          <cell r="K994">
            <v>0</v>
          </cell>
          <cell r="L994">
            <v>0</v>
          </cell>
          <cell r="M994">
            <v>0</v>
          </cell>
          <cell r="N994">
            <v>0</v>
          </cell>
          <cell r="O994">
            <v>0</v>
          </cell>
          <cell r="P994">
            <v>0</v>
          </cell>
          <cell r="Q994">
            <v>0</v>
          </cell>
        </row>
        <row r="995">
          <cell r="C995" t="str">
            <v>Five Pine Wind QF</v>
          </cell>
          <cell r="E995">
            <v>54.537794112162373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  <cell r="J995">
            <v>0</v>
          </cell>
          <cell r="K995">
            <v>0</v>
          </cell>
          <cell r="L995">
            <v>73.993263552440581</v>
          </cell>
          <cell r="M995">
            <v>60.237075861085252</v>
          </cell>
          <cell r="N995">
            <v>61.922268774500886</v>
          </cell>
          <cell r="O995">
            <v>52.980360866102096</v>
          </cell>
          <cell r="P995">
            <v>51.750048357310547</v>
          </cell>
          <cell r="Q995">
            <v>46.65698481482756</v>
          </cell>
        </row>
        <row r="996">
          <cell r="C996" t="str">
            <v>Kennecott Refinery QF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  <cell r="J996">
            <v>0</v>
          </cell>
          <cell r="K996">
            <v>0</v>
          </cell>
          <cell r="L996">
            <v>0</v>
          </cell>
          <cell r="M996">
            <v>0</v>
          </cell>
          <cell r="N996">
            <v>0</v>
          </cell>
          <cell r="O996">
            <v>0</v>
          </cell>
          <cell r="P996">
            <v>0</v>
          </cell>
          <cell r="Q996">
            <v>0</v>
          </cell>
        </row>
        <row r="997">
          <cell r="C997" t="str">
            <v>Kennecott Smelter QF</v>
          </cell>
          <cell r="E997">
            <v>0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  <cell r="J997">
            <v>0</v>
          </cell>
          <cell r="K997">
            <v>0</v>
          </cell>
          <cell r="L997">
            <v>0</v>
          </cell>
          <cell r="M997">
            <v>0</v>
          </cell>
          <cell r="N997">
            <v>0</v>
          </cell>
          <cell r="O997">
            <v>0</v>
          </cell>
          <cell r="P997">
            <v>0</v>
          </cell>
          <cell r="Q997">
            <v>0</v>
          </cell>
        </row>
        <row r="998">
          <cell r="C998" t="str">
            <v>Mountain Wind 1 p367721 QF</v>
          </cell>
          <cell r="E998">
            <v>55.555204936801864</v>
          </cell>
          <cell r="F998">
            <v>50.948010974470357</v>
          </cell>
          <cell r="G998">
            <v>62.953080093004665</v>
          </cell>
          <cell r="H998">
            <v>66.133132131043595</v>
          </cell>
          <cell r="I998">
            <v>56.927899448654443</v>
          </cell>
          <cell r="J998">
            <v>52.728208270745263</v>
          </cell>
          <cell r="K998">
            <v>52.581396028179725</v>
          </cell>
          <cell r="L998">
            <v>57.311687419983187</v>
          </cell>
          <cell r="M998">
            <v>61.043444073082938</v>
          </cell>
          <cell r="N998">
            <v>58.082851057892363</v>
          </cell>
          <cell r="O998">
            <v>52.285630587271392</v>
          </cell>
          <cell r="P998">
            <v>47.812145094264245</v>
          </cell>
          <cell r="Q998">
            <v>49.463040704823129</v>
          </cell>
        </row>
        <row r="999">
          <cell r="C999" t="str">
            <v>Mountain Wind 2 p398449 QF</v>
          </cell>
          <cell r="E999">
            <v>64.414376669806785</v>
          </cell>
          <cell r="F999">
            <v>64.620117897981146</v>
          </cell>
          <cell r="G999">
            <v>85.266377763042541</v>
          </cell>
          <cell r="H999">
            <v>83.150464005003911</v>
          </cell>
          <cell r="I999">
            <v>67.302240985897953</v>
          </cell>
          <cell r="J999">
            <v>57.620806901197923</v>
          </cell>
          <cell r="K999">
            <v>60.04379017341298</v>
          </cell>
          <cell r="L999">
            <v>64.737980073943092</v>
          </cell>
          <cell r="M999">
            <v>69.033301816629063</v>
          </cell>
          <cell r="N999">
            <v>64.966072075380808</v>
          </cell>
          <cell r="O999">
            <v>60.729084892227569</v>
          </cell>
          <cell r="P999">
            <v>53.872686556008667</v>
          </cell>
          <cell r="Q999">
            <v>55.127083366793833</v>
          </cell>
        </row>
        <row r="1000">
          <cell r="C1000" t="str">
            <v>North Point Wind QF</v>
          </cell>
          <cell r="E1000">
            <v>54.516052838163148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  <cell r="J1000">
            <v>0</v>
          </cell>
          <cell r="K1000">
            <v>0</v>
          </cell>
          <cell r="L1000">
            <v>73.991341832477687</v>
          </cell>
          <cell r="M1000">
            <v>60.236599179061777</v>
          </cell>
          <cell r="N1000">
            <v>61.918950840187954</v>
          </cell>
          <cell r="O1000">
            <v>52.969088191130652</v>
          </cell>
          <cell r="P1000">
            <v>51.758687615542883</v>
          </cell>
          <cell r="Q1000">
            <v>46.597512458116007</v>
          </cell>
        </row>
        <row r="1001">
          <cell r="C1001" t="str">
            <v>Oregon Wind Farm QF</v>
          </cell>
          <cell r="E1001">
            <v>67.85015114526918</v>
          </cell>
          <cell r="F1001">
            <v>67.642772572437366</v>
          </cell>
          <cell r="G1001">
            <v>66.627132820762611</v>
          </cell>
          <cell r="H1001">
            <v>66.978562156751011</v>
          </cell>
          <cell r="I1001">
            <v>66.739428602556842</v>
          </cell>
          <cell r="J1001">
            <v>67.982549640311248</v>
          </cell>
          <cell r="K1001">
            <v>68.45921319548907</v>
          </cell>
          <cell r="L1001">
            <v>69.038070236200014</v>
          </cell>
          <cell r="M1001">
            <v>69.179604343375047</v>
          </cell>
          <cell r="N1001">
            <v>68.941670044765502</v>
          </cell>
          <cell r="O1001">
            <v>68.599599426570165</v>
          </cell>
          <cell r="P1001">
            <v>68.443509646866033</v>
          </cell>
          <cell r="Q1001">
            <v>67.598208376873671</v>
          </cell>
        </row>
        <row r="1002">
          <cell r="C1002" t="str">
            <v>Pioneer Wind Park I QF</v>
          </cell>
          <cell r="E1002">
            <v>63.223189343641074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  <cell r="J1002">
            <v>66.407856021758562</v>
          </cell>
          <cell r="K1002">
            <v>65.380401795040655</v>
          </cell>
          <cell r="L1002">
            <v>62.9501835911923</v>
          </cell>
          <cell r="M1002">
            <v>59.7517104125332</v>
          </cell>
          <cell r="N1002">
            <v>69.200597284929074</v>
          </cell>
          <cell r="O1002">
            <v>67.320655335904661</v>
          </cell>
          <cell r="P1002">
            <v>57.343800253888162</v>
          </cell>
          <cell r="Q1002">
            <v>57.380908927759812</v>
          </cell>
        </row>
        <row r="1003">
          <cell r="C1003" t="str">
            <v>Pioneer Wind Park II QF</v>
          </cell>
          <cell r="E1003">
            <v>64.953374490950353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  <cell r="J1003">
            <v>0</v>
          </cell>
          <cell r="K1003">
            <v>0</v>
          </cell>
          <cell r="L1003">
            <v>64.580444735293554</v>
          </cell>
          <cell r="M1003">
            <v>61.527370648422874</v>
          </cell>
          <cell r="N1003">
            <v>71.383558216420283</v>
          </cell>
          <cell r="O1003">
            <v>69.53212381204186</v>
          </cell>
          <cell r="P1003">
            <v>60.206821147208451</v>
          </cell>
          <cell r="Q1003">
            <v>60.149853054265435</v>
          </cell>
        </row>
        <row r="1004">
          <cell r="C1004" t="str">
            <v>Power County North Wind QF p575612</v>
          </cell>
          <cell r="E1004">
            <v>58.945038176328964</v>
          </cell>
          <cell r="F1004">
            <v>45.879425967766871</v>
          </cell>
          <cell r="G1004">
            <v>62.355282930771764</v>
          </cell>
          <cell r="H1004">
            <v>66.877551861760196</v>
          </cell>
          <cell r="I1004">
            <v>60.075260572103858</v>
          </cell>
          <cell r="J1004">
            <v>64.308957531310838</v>
          </cell>
          <cell r="K1004">
            <v>59.867748430742218</v>
          </cell>
          <cell r="L1004">
            <v>73.35004527025967</v>
          </cell>
          <cell r="M1004">
            <v>60.274680845288188</v>
          </cell>
          <cell r="N1004">
            <v>61.98314154767732</v>
          </cell>
          <cell r="O1004">
            <v>53.087938830781219</v>
          </cell>
          <cell r="P1004">
            <v>52.225170872940708</v>
          </cell>
          <cell r="Q1004">
            <v>47.137377194366202</v>
          </cell>
        </row>
        <row r="1005">
          <cell r="C1005" t="str">
            <v>Power County South Wind QF p575614</v>
          </cell>
          <cell r="E1005">
            <v>58.945806960228659</v>
          </cell>
          <cell r="F1005">
            <v>45.902087116272433</v>
          </cell>
          <cell r="G1005">
            <v>62.345007601492256</v>
          </cell>
          <cell r="H1005">
            <v>66.884296371009896</v>
          </cell>
          <cell r="I1005">
            <v>60.068225466938543</v>
          </cell>
          <cell r="J1005">
            <v>64.30122668377372</v>
          </cell>
          <cell r="K1005">
            <v>59.867041042533856</v>
          </cell>
          <cell r="L1005">
            <v>73.355953774542471</v>
          </cell>
          <cell r="M1005">
            <v>60.275019841333695</v>
          </cell>
          <cell r="N1005">
            <v>61.979638436291857</v>
          </cell>
          <cell r="O1005">
            <v>53.089543372882865</v>
          </cell>
          <cell r="P1005">
            <v>52.228153572367241</v>
          </cell>
          <cell r="Q1005">
            <v>47.121645871123775</v>
          </cell>
        </row>
        <row r="1006">
          <cell r="C1006" t="str">
            <v>Roseburg Dillard QF</v>
          </cell>
          <cell r="E1006">
            <v>33.057776059220515</v>
          </cell>
          <cell r="F1006">
            <v>0</v>
          </cell>
          <cell r="G1006">
            <v>27.561762440988197</v>
          </cell>
          <cell r="H1006">
            <v>33.045880528734088</v>
          </cell>
          <cell r="I1006">
            <v>33.637726762131656</v>
          </cell>
          <cell r="J1006">
            <v>31.375633502010135</v>
          </cell>
          <cell r="K1006">
            <v>33.475755937321168</v>
          </cell>
          <cell r="L1006">
            <v>35.362646565802343</v>
          </cell>
          <cell r="M1006">
            <v>35.590976569455627</v>
          </cell>
          <cell r="N1006">
            <v>33.984777042988682</v>
          </cell>
          <cell r="O1006">
            <v>31.610460505767367</v>
          </cell>
          <cell r="P1006">
            <v>30.720951966140927</v>
          </cell>
          <cell r="Q1006">
            <v>0</v>
          </cell>
        </row>
        <row r="1007">
          <cell r="C1007" t="str">
            <v>SF Phosphates</v>
          </cell>
          <cell r="E1007">
            <v>62.091309573778013</v>
          </cell>
          <cell r="F1007">
            <v>60.848855803369169</v>
          </cell>
          <cell r="G1007">
            <v>59.577687270251076</v>
          </cell>
          <cell r="H1007">
            <v>59.779335764484813</v>
          </cell>
          <cell r="I1007">
            <v>59.891584949846191</v>
          </cell>
          <cell r="J1007">
            <v>59.410538428137514</v>
          </cell>
          <cell r="K1007">
            <v>62.483538114061695</v>
          </cell>
          <cell r="L1007">
            <v>62.776457357810756</v>
          </cell>
          <cell r="M1007">
            <v>65.649045453482003</v>
          </cell>
          <cell r="N1007">
            <v>66.832596415482598</v>
          </cell>
          <cell r="O1007">
            <v>63.683627071914252</v>
          </cell>
          <cell r="P1007">
            <v>63.021872074624802</v>
          </cell>
          <cell r="Q1007">
            <v>65.218429900182699</v>
          </cell>
        </row>
        <row r="1008">
          <cell r="C1008" t="str">
            <v>Spanish Fork Wind 2 p311681 QF</v>
          </cell>
          <cell r="E1008">
            <v>53.691995335823648</v>
          </cell>
          <cell r="F1008">
            <v>50.87798328623488</v>
          </cell>
          <cell r="G1008">
            <v>59.807132831384152</v>
          </cell>
          <cell r="H1008">
            <v>62.558465115369174</v>
          </cell>
          <cell r="I1008">
            <v>54.524028430804336</v>
          </cell>
          <cell r="J1008">
            <v>50.524774347149958</v>
          </cell>
          <cell r="K1008">
            <v>51.399268641053673</v>
          </cell>
          <cell r="L1008">
            <v>54.304090856592346</v>
          </cell>
          <cell r="M1008">
            <v>56.372649516606835</v>
          </cell>
          <cell r="N1008">
            <v>54.171490813564809</v>
          </cell>
          <cell r="O1008">
            <v>51.589804666192627</v>
          </cell>
          <cell r="P1008">
            <v>47.300904708175864</v>
          </cell>
          <cell r="Q1008">
            <v>46.128811998888331</v>
          </cell>
        </row>
        <row r="1009">
          <cell r="C1009" t="str">
            <v>Sunnyside p83997/p59965 QF</v>
          </cell>
          <cell r="E1009">
            <v>65.308972717796976</v>
          </cell>
          <cell r="F1009">
            <v>62.594744825269906</v>
          </cell>
          <cell r="G1009">
            <v>62.313104101895554</v>
          </cell>
          <cell r="H1009">
            <v>61.852178839269072</v>
          </cell>
          <cell r="I1009">
            <v>63.236036286043891</v>
          </cell>
          <cell r="J1009">
            <v>70.261672205021682</v>
          </cell>
          <cell r="K1009">
            <v>62.778171532506541</v>
          </cell>
          <cell r="L1009">
            <v>61.798363955239523</v>
          </cell>
          <cell r="M1009">
            <v>63.61445728013193</v>
          </cell>
          <cell r="N1009">
            <v>65.376176441891289</v>
          </cell>
          <cell r="O1009">
            <v>64.081973577460658</v>
          </cell>
          <cell r="P1009">
            <v>93.468601476407258</v>
          </cell>
          <cell r="Q1009">
            <v>70.076095466968951</v>
          </cell>
        </row>
        <row r="1010">
          <cell r="C1010" t="str">
            <v>Tesoro QF</v>
          </cell>
          <cell r="E1010">
            <v>34.887898613225104</v>
          </cell>
          <cell r="F1010">
            <v>27.696185699588479</v>
          </cell>
          <cell r="G1010">
            <v>45.303596674631628</v>
          </cell>
          <cell r="H1010">
            <v>44.834505675029867</v>
          </cell>
          <cell r="I1010">
            <v>42.854364711934153</v>
          </cell>
          <cell r="J1010">
            <v>35.870768618080447</v>
          </cell>
          <cell r="K1010">
            <v>36.318081275720168</v>
          </cell>
          <cell r="L1010">
            <v>37.684874054161689</v>
          </cell>
          <cell r="M1010">
            <v>33.719967144563917</v>
          </cell>
          <cell r="N1010">
            <v>31.652911706349204</v>
          </cell>
          <cell r="O1010">
            <v>29.801607925129431</v>
          </cell>
          <cell r="P1010">
            <v>27.554958847736625</v>
          </cell>
          <cell r="Q1010">
            <v>24.884478295499804</v>
          </cell>
        </row>
        <row r="1011">
          <cell r="C1011" t="str">
            <v>Threemile Canyon Wind QF p500139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  <cell r="J1011">
            <v>0</v>
          </cell>
          <cell r="K1011">
            <v>0</v>
          </cell>
          <cell r="L1011">
            <v>0</v>
          </cell>
          <cell r="M1011">
            <v>0</v>
          </cell>
          <cell r="N1011">
            <v>0</v>
          </cell>
          <cell r="O1011">
            <v>0</v>
          </cell>
          <cell r="P1011">
            <v>0</v>
          </cell>
          <cell r="Q1011">
            <v>0</v>
          </cell>
        </row>
        <row r="1012">
          <cell r="C1012" t="str">
            <v>US Magnesium QF</v>
          </cell>
          <cell r="E1012">
            <v>42.25762188478793</v>
          </cell>
          <cell r="F1012">
            <v>0</v>
          </cell>
          <cell r="G1012">
            <v>53.732829545712271</v>
          </cell>
          <cell r="H1012">
            <v>54.705624333140989</v>
          </cell>
          <cell r="I1012">
            <v>51.608300476432639</v>
          </cell>
          <cell r="J1012">
            <v>38.632986548011992</v>
          </cell>
          <cell r="K1012">
            <v>37.900639802242942</v>
          </cell>
          <cell r="L1012">
            <v>40.830382043481016</v>
          </cell>
          <cell r="M1012">
            <v>38.13705905671663</v>
          </cell>
          <cell r="N1012">
            <v>37.120949074074076</v>
          </cell>
          <cell r="O1012">
            <v>34.751894260812968</v>
          </cell>
          <cell r="P1012">
            <v>0</v>
          </cell>
          <cell r="Q1012">
            <v>0</v>
          </cell>
        </row>
        <row r="1013">
          <cell r="C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>
            <v>0</v>
          </cell>
          <cell r="O1013">
            <v>0</v>
          </cell>
          <cell r="P1013">
            <v>0</v>
          </cell>
          <cell r="Q1013">
            <v>0</v>
          </cell>
        </row>
        <row r="1015">
          <cell r="E1015">
            <v>64.510378128175944</v>
          </cell>
          <cell r="F1015">
            <v>65.811921668843851</v>
          </cell>
          <cell r="G1015">
            <v>66.07650077674225</v>
          </cell>
          <cell r="H1015">
            <v>66.46217439589546</v>
          </cell>
          <cell r="I1015">
            <v>64.097130413646411</v>
          </cell>
          <cell r="J1015">
            <v>64.103128653783003</v>
          </cell>
          <cell r="K1015">
            <v>62.929827487397368</v>
          </cell>
          <cell r="L1015">
            <v>64.313395096473585</v>
          </cell>
          <cell r="M1015">
            <v>64.175570058462597</v>
          </cell>
          <cell r="N1015">
            <v>65.875188885641933</v>
          </cell>
          <cell r="O1015">
            <v>63.144284770678041</v>
          </cell>
          <cell r="P1015">
            <v>65.429501396480163</v>
          </cell>
          <cell r="Q1015">
            <v>62.706261906827507</v>
          </cell>
        </row>
        <row r="1018">
          <cell r="C1018" t="str">
            <v>Canadian Entitlement p60828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</row>
        <row r="1019">
          <cell r="C1019" t="str">
            <v>Chelan - Rocky Reach p60827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>
            <v>0</v>
          </cell>
          <cell r="O1019">
            <v>0</v>
          </cell>
          <cell r="P1019">
            <v>0</v>
          </cell>
          <cell r="Q1019">
            <v>0</v>
          </cell>
        </row>
        <row r="1020">
          <cell r="C1020" t="str">
            <v>Douglas - Wells p60828</v>
          </cell>
          <cell r="E1020">
            <v>14.324687477937605</v>
          </cell>
          <cell r="F1020">
            <v>11.022826651263347</v>
          </cell>
          <cell r="G1020">
            <v>11.32570919867903</v>
          </cell>
          <cell r="H1020">
            <v>15.281002921761671</v>
          </cell>
          <cell r="I1020">
            <v>22.711602499122705</v>
          </cell>
          <cell r="J1020">
            <v>19.330497096998197</v>
          </cell>
          <cell r="K1020">
            <v>17.382845884897144</v>
          </cell>
          <cell r="L1020">
            <v>15.236000128206287</v>
          </cell>
          <cell r="M1020">
            <v>11.687892137768875</v>
          </cell>
          <cell r="N1020">
            <v>16.01056239687292</v>
          </cell>
          <cell r="O1020">
            <v>16.649299241758182</v>
          </cell>
          <cell r="P1020">
            <v>13.455517553235875</v>
          </cell>
          <cell r="Q1020">
            <v>10.810714843201009</v>
          </cell>
        </row>
        <row r="1021">
          <cell r="C1021" t="str">
            <v>Grant Displacement p270294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>
            <v>0</v>
          </cell>
          <cell r="O1021">
            <v>0</v>
          </cell>
          <cell r="P1021">
            <v>0</v>
          </cell>
          <cell r="Q1021">
            <v>0</v>
          </cell>
        </row>
        <row r="1022">
          <cell r="C1022" t="str">
            <v>Grant Reasonable</v>
          </cell>
          <cell r="E1022">
            <v>0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>
            <v>0</v>
          </cell>
          <cell r="O1022">
            <v>0</v>
          </cell>
          <cell r="P1022">
            <v>0</v>
          </cell>
          <cell r="Q1022">
            <v>0</v>
          </cell>
        </row>
        <row r="1023">
          <cell r="C1023" t="str">
            <v>Grant Meaningful Priority p390668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</row>
        <row r="1024">
          <cell r="C1024" t="str">
            <v>Grant Surplus p258951</v>
          </cell>
          <cell r="E1024">
            <v>20.506577222341022</v>
          </cell>
          <cell r="F1024">
            <v>17.484330339502048</v>
          </cell>
          <cell r="G1024">
            <v>17.395568878591043</v>
          </cell>
          <cell r="H1024">
            <v>21.489890135233491</v>
          </cell>
          <cell r="I1024">
            <v>27.138172839328242</v>
          </cell>
          <cell r="J1024">
            <v>23.200914877587191</v>
          </cell>
          <cell r="K1024">
            <v>20.791871429162946</v>
          </cell>
          <cell r="L1024">
            <v>18.488441028684889</v>
          </cell>
          <cell r="M1024">
            <v>16.607408077414078</v>
          </cell>
          <cell r="N1024">
            <v>22.496218531218357</v>
          </cell>
          <cell r="O1024">
            <v>23.093625457433799</v>
          </cell>
          <cell r="P1024">
            <v>20.762428215539973</v>
          </cell>
          <cell r="Q1024">
            <v>22.076279030891246</v>
          </cell>
        </row>
        <row r="1025">
          <cell r="C1025" t="str">
            <v>Grant Power Auction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>
            <v>0</v>
          </cell>
          <cell r="O1025">
            <v>0</v>
          </cell>
          <cell r="P1025">
            <v>0</v>
          </cell>
          <cell r="Q1025">
            <v>0</v>
          </cell>
        </row>
        <row r="1026">
          <cell r="C1026" t="str">
            <v>Grant - Priest Rapids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>
            <v>0</v>
          </cell>
          <cell r="O1026">
            <v>0</v>
          </cell>
          <cell r="P1026">
            <v>0</v>
          </cell>
          <cell r="Q1026">
            <v>0</v>
          </cell>
        </row>
        <row r="1027">
          <cell r="C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>
            <v>0</v>
          </cell>
          <cell r="O1027">
            <v>0</v>
          </cell>
          <cell r="P1027">
            <v>0</v>
          </cell>
          <cell r="Q1027">
            <v>0</v>
          </cell>
        </row>
        <row r="1029">
          <cell r="E1029">
            <v>-2.1155555924259741</v>
          </cell>
          <cell r="F1029">
            <v>-2.4951955728859532</v>
          </cell>
          <cell r="G1029">
            <v>-2.5392343171528995</v>
          </cell>
          <cell r="H1029">
            <v>-3.3332598096416066</v>
          </cell>
          <cell r="I1029">
            <v>-4.4020661774348238</v>
          </cell>
          <cell r="J1029">
            <v>-3.7526057125612637</v>
          </cell>
          <cell r="K1029">
            <v>-3.3704286540986264</v>
          </cell>
          <cell r="L1029">
            <v>-2.9691734269733159</v>
          </cell>
          <cell r="M1029">
            <v>-0.62606653864375161</v>
          </cell>
          <cell r="N1029">
            <v>-0.85494698395924562</v>
          </cell>
          <cell r="O1029">
            <v>-0.8858423324975252</v>
          </cell>
          <cell r="P1029">
            <v>-0.73689785368046135</v>
          </cell>
          <cell r="Q1029">
            <v>-0.63233074134627798</v>
          </cell>
        </row>
        <row r="1032">
          <cell r="C1032" t="str">
            <v>COB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>
            <v>0</v>
          </cell>
          <cell r="O1032">
            <v>0</v>
          </cell>
          <cell r="P1032">
            <v>0</v>
          </cell>
          <cell r="Q1032">
            <v>0</v>
          </cell>
        </row>
        <row r="1033">
          <cell r="C1033" t="str">
            <v>Colorado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</row>
        <row r="1034">
          <cell r="C1034" t="str">
            <v>Four Corners</v>
          </cell>
          <cell r="E1034">
            <v>0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</row>
        <row r="1035">
          <cell r="C1035" t="str">
            <v>Idaho</v>
          </cell>
          <cell r="E1035">
            <v>0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</row>
        <row r="1036">
          <cell r="C1036" t="str">
            <v>Mead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>
            <v>0</v>
          </cell>
          <cell r="O1036">
            <v>0</v>
          </cell>
          <cell r="P1036">
            <v>0</v>
          </cell>
          <cell r="Q1036">
            <v>0</v>
          </cell>
        </row>
        <row r="1037">
          <cell r="C1037" t="str">
            <v>Mid Columbia</v>
          </cell>
          <cell r="E1037">
            <v>31.97748385752968</v>
          </cell>
          <cell r="F1037">
            <v>18.339272271016313</v>
          </cell>
          <cell r="G1037">
            <v>23.905000000000001</v>
          </cell>
          <cell r="H1037">
            <v>30.557116788321167</v>
          </cell>
          <cell r="I1037">
            <v>30.268258426966291</v>
          </cell>
          <cell r="J1037">
            <v>38.366848673946961</v>
          </cell>
          <cell r="K1037">
            <v>39.744444444444447</v>
          </cell>
          <cell r="L1037">
            <v>39.669780219780222</v>
          </cell>
          <cell r="M1037">
            <v>34.9375</v>
          </cell>
          <cell r="N1037">
            <v>34.9375</v>
          </cell>
          <cell r="O1037">
            <v>34.9375</v>
          </cell>
          <cell r="P1037">
            <v>20.874285714285715</v>
          </cell>
          <cell r="Q1037">
            <v>20.712751677852349</v>
          </cell>
        </row>
        <row r="1038">
          <cell r="C1038" t="str">
            <v>Mona</v>
          </cell>
          <cell r="E1038">
            <v>0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0</v>
          </cell>
        </row>
        <row r="1039">
          <cell r="C1039" t="str">
            <v>NOB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</row>
        <row r="1040">
          <cell r="C1040" t="str">
            <v>Palo Verde</v>
          </cell>
          <cell r="E1040">
            <v>41.980176211453745</v>
          </cell>
          <cell r="F1040">
            <v>27.606741573033709</v>
          </cell>
          <cell r="G1040">
            <v>51.25</v>
          </cell>
          <cell r="H1040">
            <v>51.25</v>
          </cell>
          <cell r="I1040">
            <v>51.25</v>
          </cell>
          <cell r="J1040">
            <v>51.25</v>
          </cell>
          <cell r="K1040">
            <v>51.25</v>
          </cell>
          <cell r="L1040">
            <v>51.25</v>
          </cell>
          <cell r="M1040">
            <v>0</v>
          </cell>
          <cell r="N1040">
            <v>0</v>
          </cell>
          <cell r="O1040">
            <v>0</v>
          </cell>
          <cell r="P1040">
            <v>0</v>
          </cell>
          <cell r="Q1040">
            <v>0</v>
          </cell>
        </row>
        <row r="1041">
          <cell r="C1041" t="str">
            <v>SP15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</row>
        <row r="1042">
          <cell r="C1042" t="str">
            <v>Utah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</row>
        <row r="1043">
          <cell r="C1043" t="str">
            <v>Washington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</row>
        <row r="1044">
          <cell r="C1044" t="str">
            <v>West Main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</row>
        <row r="1045">
          <cell r="C1045" t="str">
            <v>Wyoming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L1045">
            <v>0</v>
          </cell>
          <cell r="M1045">
            <v>0</v>
          </cell>
          <cell r="N1045">
            <v>0</v>
          </cell>
          <cell r="O1045">
            <v>0</v>
          </cell>
          <cell r="P1045">
            <v>0</v>
          </cell>
          <cell r="Q1045">
            <v>0</v>
          </cell>
        </row>
        <row r="1048">
          <cell r="C1048" t="str">
            <v>STF Index Trades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  <cell r="J1048">
            <v>0</v>
          </cell>
          <cell r="K1048">
            <v>0</v>
          </cell>
          <cell r="L1048">
            <v>0</v>
          </cell>
          <cell r="M1048">
            <v>0</v>
          </cell>
          <cell r="N1048">
            <v>0</v>
          </cell>
          <cell r="O1048">
            <v>0</v>
          </cell>
          <cell r="P1048">
            <v>0</v>
          </cell>
          <cell r="Q1048">
            <v>0</v>
          </cell>
        </row>
        <row r="1050">
          <cell r="E1050">
            <v>32.8416555661275</v>
          </cell>
          <cell r="F1050">
            <v>20.031179487179486</v>
          </cell>
          <cell r="G1050">
            <v>28.767495219885276</v>
          </cell>
          <cell r="H1050">
            <v>32.660327868852463</v>
          </cell>
          <cell r="I1050">
            <v>31.89896373056995</v>
          </cell>
          <cell r="J1050">
            <v>38.961160714285711</v>
          </cell>
          <cell r="K1050">
            <v>40.463541666666664</v>
          </cell>
          <cell r="L1050">
            <v>40.40843621399177</v>
          </cell>
          <cell r="M1050">
            <v>34.9375</v>
          </cell>
          <cell r="N1050">
            <v>34.9375</v>
          </cell>
          <cell r="O1050">
            <v>34.9375</v>
          </cell>
          <cell r="P1050">
            <v>20.874285714285715</v>
          </cell>
          <cell r="Q1050">
            <v>20.712751677852349</v>
          </cell>
        </row>
        <row r="1053">
          <cell r="C1053" t="str">
            <v>COB</v>
          </cell>
          <cell r="E1053">
            <v>25.17529183435903</v>
          </cell>
          <cell r="F1053">
            <v>17.901222101507301</v>
          </cell>
          <cell r="G1053">
            <v>29.592049477619984</v>
          </cell>
          <cell r="H1053">
            <v>35.916219925282874</v>
          </cell>
          <cell r="I1053">
            <v>33.783404732762136</v>
          </cell>
          <cell r="J1053">
            <v>32.396103648725571</v>
          </cell>
          <cell r="K1053">
            <v>35.561484875970301</v>
          </cell>
          <cell r="L1053">
            <v>36.921780004018714</v>
          </cell>
          <cell r="M1053">
            <v>37.352154204528766</v>
          </cell>
          <cell r="N1053">
            <v>36.370217425229335</v>
          </cell>
          <cell r="O1053">
            <v>34.037366111473887</v>
          </cell>
          <cell r="P1053">
            <v>34.834687856453449</v>
          </cell>
          <cell r="Q1053">
            <v>25.695158801072647</v>
          </cell>
        </row>
        <row r="1054">
          <cell r="C1054" t="str">
            <v>Four Corners</v>
          </cell>
          <cell r="E1054">
            <v>31.140807548231194</v>
          </cell>
          <cell r="F1054">
            <v>28.663559278613828</v>
          </cell>
          <cell r="G1054">
            <v>38.68853268333401</v>
          </cell>
          <cell r="H1054">
            <v>37.90867664546262</v>
          </cell>
          <cell r="I1054">
            <v>33.118320590243783</v>
          </cell>
          <cell r="J1054">
            <v>29.883536443820713</v>
          </cell>
          <cell r="K1054">
            <v>29.869574659140262</v>
          </cell>
          <cell r="L1054">
            <v>29.689398500467505</v>
          </cell>
          <cell r="M1054">
            <v>33.495830141490949</v>
          </cell>
          <cell r="N1054">
            <v>32.988649189906553</v>
          </cell>
          <cell r="O1054">
            <v>28.915813721709281</v>
          </cell>
          <cell r="P1054">
            <v>26.508382881830784</v>
          </cell>
          <cell r="Q1054">
            <v>29.007759279401196</v>
          </cell>
        </row>
        <row r="1055">
          <cell r="C1055" t="str">
            <v>Mead</v>
          </cell>
          <cell r="E1055">
            <v>29.790904637620567</v>
          </cell>
          <cell r="F1055">
            <v>13.4</v>
          </cell>
          <cell r="G1055">
            <v>46.892495107563079</v>
          </cell>
          <cell r="H1055">
            <v>47.903569668276688</v>
          </cell>
          <cell r="I1055">
            <v>28.382974760925187</v>
          </cell>
          <cell r="J1055">
            <v>30.396247079976337</v>
          </cell>
          <cell r="K1055">
            <v>30.506882064887648</v>
          </cell>
          <cell r="L1055">
            <v>29.394356422182874</v>
          </cell>
          <cell r="M1055">
            <v>28.455802930076423</v>
          </cell>
          <cell r="N1055">
            <v>29.570001635942216</v>
          </cell>
          <cell r="O1055">
            <v>32.324342575182619</v>
          </cell>
          <cell r="P1055">
            <v>0</v>
          </cell>
          <cell r="Q1055">
            <v>16.351055688388314</v>
          </cell>
        </row>
        <row r="1056">
          <cell r="C1056" t="str">
            <v>Mid Columbia</v>
          </cell>
          <cell r="E1056">
            <v>27.907611520412257</v>
          </cell>
          <cell r="F1056">
            <v>19.390833363081747</v>
          </cell>
          <cell r="G1056">
            <v>30.455156152240807</v>
          </cell>
          <cell r="H1056">
            <v>36.193143441692833</v>
          </cell>
          <cell r="I1056">
            <v>34.385153533357716</v>
          </cell>
          <cell r="J1056">
            <v>31.450910699249555</v>
          </cell>
          <cell r="K1056">
            <v>34.91810893422992</v>
          </cell>
          <cell r="L1056">
            <v>36.088651042700242</v>
          </cell>
          <cell r="M1056">
            <v>37.651436944084111</v>
          </cell>
          <cell r="N1056">
            <v>34.675181523547309</v>
          </cell>
          <cell r="O1056">
            <v>30.809515791899955</v>
          </cell>
          <cell r="P1056">
            <v>28.016978840137199</v>
          </cell>
          <cell r="Q1056">
            <v>21.871541745595209</v>
          </cell>
        </row>
        <row r="1057">
          <cell r="C1057" t="str">
            <v>Mona</v>
          </cell>
          <cell r="E1057">
            <v>26.987062315462619</v>
          </cell>
          <cell r="F1057">
            <v>18.977866450630028</v>
          </cell>
          <cell r="G1057">
            <v>37.321430465079374</v>
          </cell>
          <cell r="H1057">
            <v>36.586455595839723</v>
          </cell>
          <cell r="I1057">
            <v>30.463586507958006</v>
          </cell>
          <cell r="J1057">
            <v>30.190068569999557</v>
          </cell>
          <cell r="K1057">
            <v>30.05035821720308</v>
          </cell>
          <cell r="L1057">
            <v>33.562780534177058</v>
          </cell>
          <cell r="M1057">
            <v>32.183316882561932</v>
          </cell>
          <cell r="N1057">
            <v>31.325688898053926</v>
          </cell>
          <cell r="O1057">
            <v>32.928587556477112</v>
          </cell>
          <cell r="P1057">
            <v>22.075773214527622</v>
          </cell>
          <cell r="Q1057">
            <v>19.538910389162954</v>
          </cell>
        </row>
        <row r="1058">
          <cell r="C1058" t="str">
            <v>NOB</v>
          </cell>
          <cell r="E1058">
            <v>35.553338554960533</v>
          </cell>
          <cell r="F1058">
            <v>28.704279672845225</v>
          </cell>
          <cell r="G1058">
            <v>0</v>
          </cell>
          <cell r="H1058">
            <v>41.692877886456145</v>
          </cell>
          <cell r="I1058">
            <v>39.2968542353412</v>
          </cell>
          <cell r="J1058">
            <v>29.3278582532933</v>
          </cell>
          <cell r="K1058">
            <v>32.347407094302895</v>
          </cell>
          <cell r="L1058">
            <v>35.944516783427353</v>
          </cell>
          <cell r="M1058">
            <v>31.703910682753417</v>
          </cell>
          <cell r="N1058">
            <v>0</v>
          </cell>
          <cell r="O1058">
            <v>0</v>
          </cell>
          <cell r="P1058">
            <v>0</v>
          </cell>
          <cell r="Q1058">
            <v>24.742280739976486</v>
          </cell>
        </row>
        <row r="1059">
          <cell r="C1059" t="str">
            <v>Palo Verde</v>
          </cell>
          <cell r="E1059">
            <v>33.844969584432491</v>
          </cell>
          <cell r="F1059">
            <v>17.48241155340537</v>
          </cell>
          <cell r="G1059">
            <v>44.349791125628812</v>
          </cell>
          <cell r="H1059">
            <v>39.428432934401393</v>
          </cell>
          <cell r="I1059">
            <v>32.229609215899536</v>
          </cell>
          <cell r="J1059">
            <v>34.813063470589547</v>
          </cell>
          <cell r="K1059">
            <v>33.057932246660698</v>
          </cell>
          <cell r="L1059">
            <v>32.53901509669231</v>
          </cell>
          <cell r="M1059">
            <v>27.379166827256938</v>
          </cell>
          <cell r="N1059">
            <v>26.447142857142858</v>
          </cell>
          <cell r="O1059">
            <v>25.264610829795156</v>
          </cell>
          <cell r="P1059">
            <v>0</v>
          </cell>
          <cell r="Q1059">
            <v>0</v>
          </cell>
        </row>
        <row r="1060">
          <cell r="C1060" t="str">
            <v>SP15</v>
          </cell>
          <cell r="E1060">
            <v>0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L1060">
            <v>0</v>
          </cell>
          <cell r="M1060">
            <v>0</v>
          </cell>
          <cell r="N1060">
            <v>0</v>
          </cell>
          <cell r="O1060">
            <v>0</v>
          </cell>
          <cell r="P1060">
            <v>0</v>
          </cell>
          <cell r="Q1060">
            <v>0</v>
          </cell>
        </row>
        <row r="1061">
          <cell r="C1061" t="str">
            <v>Emergency Purchases</v>
          </cell>
          <cell r="E1061">
            <v>21.812988926108339</v>
          </cell>
          <cell r="F1061">
            <v>20.939048819854751</v>
          </cell>
          <cell r="G1061">
            <v>0</v>
          </cell>
          <cell r="H1061">
            <v>0</v>
          </cell>
          <cell r="I1061">
            <v>0</v>
          </cell>
          <cell r="J1061">
            <v>0</v>
          </cell>
          <cell r="K1061">
            <v>0</v>
          </cell>
          <cell r="L1061">
            <v>0</v>
          </cell>
          <cell r="M1061">
            <v>0</v>
          </cell>
          <cell r="N1061">
            <v>0</v>
          </cell>
          <cell r="O1061">
            <v>0</v>
          </cell>
          <cell r="P1061">
            <v>0</v>
          </cell>
          <cell r="Q1061">
            <v>21.831781702990348</v>
          </cell>
        </row>
        <row r="1063">
          <cell r="E1063">
            <v>28.411100479744551</v>
          </cell>
          <cell r="F1063">
            <v>19.164716197869947</v>
          </cell>
          <cell r="G1063">
            <v>31.48283917367953</v>
          </cell>
          <cell r="H1063">
            <v>36.923248985420308</v>
          </cell>
          <cell r="I1063">
            <v>33.378243951209512</v>
          </cell>
          <cell r="J1063">
            <v>33.527363156410765</v>
          </cell>
          <cell r="K1063">
            <v>32.303744653880386</v>
          </cell>
          <cell r="L1063">
            <v>32.596439650662838</v>
          </cell>
          <cell r="M1063">
            <v>34.464568922653726</v>
          </cell>
          <cell r="N1063">
            <v>33.478300562325948</v>
          </cell>
          <cell r="O1063">
            <v>30.836437101644609</v>
          </cell>
          <cell r="P1063">
            <v>26.29907749082675</v>
          </cell>
          <cell r="Q1063">
            <v>22.546823363146927</v>
          </cell>
        </row>
        <row r="1068">
          <cell r="C1068" t="str">
            <v>Blundell</v>
          </cell>
          <cell r="E1068">
            <v>13.31870712391445</v>
          </cell>
          <cell r="F1068">
            <v>13.31870675232414</v>
          </cell>
          <cell r="G1068">
            <v>13.318706748727857</v>
          </cell>
          <cell r="H1068">
            <v>13.318706736737536</v>
          </cell>
          <cell r="I1068">
            <v>13.318707557195188</v>
          </cell>
          <cell r="J1068">
            <v>13.318707511133336</v>
          </cell>
          <cell r="K1068">
            <v>13.318707019550361</v>
          </cell>
          <cell r="L1068">
            <v>13.318707006930831</v>
          </cell>
          <cell r="M1068">
            <v>13.318707021492502</v>
          </cell>
          <cell r="N1068">
            <v>13.318707015250546</v>
          </cell>
          <cell r="O1068">
            <v>13.318707006930831</v>
          </cell>
          <cell r="P1068">
            <v>13.318707511500994</v>
          </cell>
          <cell r="Q1068">
            <v>13.318707613154267</v>
          </cell>
        </row>
        <row r="1070">
          <cell r="C1070" t="str">
            <v>Carbon</v>
          </cell>
          <cell r="E1070">
            <v>20.744493693561346</v>
          </cell>
          <cell r="F1070">
            <v>21.02688668109678</v>
          </cell>
          <cell r="G1070">
            <v>20.802450713037153</v>
          </cell>
          <cell r="H1070">
            <v>20.674981787671342</v>
          </cell>
          <cell r="I1070">
            <v>20.80803902193167</v>
          </cell>
          <cell r="J1070">
            <v>20.764834760557708</v>
          </cell>
          <cell r="K1070">
            <v>20.767403653057155</v>
          </cell>
          <cell r="L1070">
            <v>20.65109749899559</v>
          </cell>
          <cell r="M1070">
            <v>20.665465119675499</v>
          </cell>
          <cell r="N1070">
            <v>20.651120816839203</v>
          </cell>
          <cell r="O1070">
            <v>20.481154741103605</v>
          </cell>
          <cell r="P1070">
            <v>20.911736366586215</v>
          </cell>
          <cell r="Q1070">
            <v>20.914131399997313</v>
          </cell>
        </row>
        <row r="1071">
          <cell r="C1071" t="str">
            <v>Cholla</v>
          </cell>
          <cell r="E1071">
            <v>20.833967771725668</v>
          </cell>
          <cell r="F1071">
            <v>20.955805728366879</v>
          </cell>
          <cell r="G1071">
            <v>20.839985384879856</v>
          </cell>
          <cell r="H1071">
            <v>20.784115022869962</v>
          </cell>
          <cell r="I1071">
            <v>20.82722382294806</v>
          </cell>
          <cell r="J1071">
            <v>20.828855254569163</v>
          </cell>
          <cell r="K1071">
            <v>20.823658993100619</v>
          </cell>
          <cell r="L1071">
            <v>20.809577590097529</v>
          </cell>
          <cell r="M1071">
            <v>20.784593047242801</v>
          </cell>
          <cell r="N1071">
            <v>20.795167358653398</v>
          </cell>
          <cell r="O1071">
            <v>20.783821982926597</v>
          </cell>
          <cell r="P1071">
            <v>20.920574484148691</v>
          </cell>
          <cell r="Q1071">
            <v>20.916412417615515</v>
          </cell>
        </row>
        <row r="1072">
          <cell r="C1072" t="str">
            <v>Colstrip</v>
          </cell>
          <cell r="E1072">
            <v>13.294821144550534</v>
          </cell>
          <cell r="F1072">
            <v>13.402320363399769</v>
          </cell>
          <cell r="G1072">
            <v>13.281971379383313</v>
          </cell>
          <cell r="H1072">
            <v>13.280656773255176</v>
          </cell>
          <cell r="I1072">
            <v>13.283728630488165</v>
          </cell>
          <cell r="J1072">
            <v>13.280656773255176</v>
          </cell>
          <cell r="K1072">
            <v>13.281007056244784</v>
          </cell>
          <cell r="L1072">
            <v>13.28328884064944</v>
          </cell>
          <cell r="M1072">
            <v>13.280656773255176</v>
          </cell>
          <cell r="N1072">
            <v>13.281783403920173</v>
          </cell>
          <cell r="O1072">
            <v>13.28328884064944</v>
          </cell>
          <cell r="P1072">
            <v>13.345606731089722</v>
          </cell>
          <cell r="Q1072">
            <v>13.289617540526336</v>
          </cell>
        </row>
        <row r="1073">
          <cell r="C1073" t="str">
            <v>Craig</v>
          </cell>
          <cell r="E1073">
            <v>17.10348950692736</v>
          </cell>
          <cell r="F1073">
            <v>17.121920074800101</v>
          </cell>
          <cell r="G1073">
            <v>17.100381763225123</v>
          </cell>
          <cell r="H1073">
            <v>17.10032937180862</v>
          </cell>
          <cell r="I1073">
            <v>17.100451645518472</v>
          </cell>
          <cell r="J1073">
            <v>17.10032937180862</v>
          </cell>
          <cell r="K1073">
            <v>17.100343341151977</v>
          </cell>
          <cell r="L1073">
            <v>17.10043417204367</v>
          </cell>
          <cell r="M1073">
            <v>17.10032937180862</v>
          </cell>
          <cell r="N1073">
            <v>17.100374277671825</v>
          </cell>
          <cell r="O1073">
            <v>17.10043417204367</v>
          </cell>
          <cell r="P1073">
            <v>17.099965273158759</v>
          </cell>
          <cell r="Q1073">
            <v>17.126613199158729</v>
          </cell>
        </row>
        <row r="1074">
          <cell r="C1074" t="str">
            <v>Dave Johnston</v>
          </cell>
          <cell r="E1074">
            <v>11.871973848713774</v>
          </cell>
          <cell r="F1074">
            <v>11.790430073200177</v>
          </cell>
          <cell r="G1074">
            <v>11.773386018168068</v>
          </cell>
          <cell r="H1074">
            <v>11.770744634556751</v>
          </cell>
          <cell r="I1074">
            <v>11.790451101280293</v>
          </cell>
          <cell r="J1074">
            <v>11.830158559410568</v>
          </cell>
          <cell r="K1074">
            <v>11.965142752330914</v>
          </cell>
          <cell r="L1074">
            <v>12.109422643254115</v>
          </cell>
          <cell r="M1074">
            <v>12.15003518754053</v>
          </cell>
          <cell r="N1074">
            <v>11.97845009672648</v>
          </cell>
          <cell r="O1074">
            <v>11.919387998579195</v>
          </cell>
          <cell r="P1074">
            <v>11.796605604321309</v>
          </cell>
          <cell r="Q1074">
            <v>11.760170000302107</v>
          </cell>
        </row>
        <row r="1075">
          <cell r="C1075" t="str">
            <v>Hayden</v>
          </cell>
          <cell r="E1075">
            <v>24.328973078893824</v>
          </cell>
          <cell r="F1075">
            <v>24.865050874605171</v>
          </cell>
          <cell r="G1075">
            <v>24.591462686441297</v>
          </cell>
          <cell r="H1075">
            <v>24.142530107103308</v>
          </cell>
          <cell r="I1075">
            <v>24.308117908356468</v>
          </cell>
          <cell r="J1075">
            <v>24.484825505389328</v>
          </cell>
          <cell r="K1075">
            <v>24.446886851136529</v>
          </cell>
          <cell r="L1075">
            <v>24.23909343223929</v>
          </cell>
          <cell r="M1075">
            <v>24.138890824297537</v>
          </cell>
          <cell r="N1075">
            <v>24.080195448715614</v>
          </cell>
          <cell r="O1075">
            <v>24.014820307053771</v>
          </cell>
          <cell r="P1075">
            <v>24.859023930944563</v>
          </cell>
          <cell r="Q1075">
            <v>24.19307252614297</v>
          </cell>
        </row>
        <row r="1076">
          <cell r="C1076" t="str">
            <v>Hunter</v>
          </cell>
          <cell r="E1076">
            <v>19.677751068366245</v>
          </cell>
          <cell r="F1076">
            <v>20.039772717279131</v>
          </cell>
          <cell r="G1076">
            <v>19.761879405838847</v>
          </cell>
          <cell r="H1076">
            <v>19.580090545047753</v>
          </cell>
          <cell r="I1076">
            <v>19.761795520756927</v>
          </cell>
          <cell r="J1076">
            <v>19.628166322030864</v>
          </cell>
          <cell r="K1076">
            <v>19.652056619137245</v>
          </cell>
          <cell r="L1076">
            <v>19.596788705248635</v>
          </cell>
          <cell r="M1076">
            <v>19.617179243272087</v>
          </cell>
          <cell r="N1076">
            <v>19.619005456442856</v>
          </cell>
          <cell r="O1076">
            <v>19.417133221088569</v>
          </cell>
          <cell r="P1076">
            <v>19.650090309258463</v>
          </cell>
          <cell r="Q1076">
            <v>19.882460212908359</v>
          </cell>
        </row>
        <row r="1077">
          <cell r="C1077" t="str">
            <v>Huntington</v>
          </cell>
          <cell r="E1077">
            <v>15.957962774977593</v>
          </cell>
          <cell r="F1077">
            <v>16.085346255469247</v>
          </cell>
          <cell r="G1077">
            <v>15.990500385184207</v>
          </cell>
          <cell r="H1077">
            <v>15.919512830703713</v>
          </cell>
          <cell r="I1077">
            <v>15.958101666711542</v>
          </cell>
          <cell r="J1077">
            <v>16.005796521769962</v>
          </cell>
          <cell r="K1077">
            <v>15.934608775819511</v>
          </cell>
          <cell r="L1077">
            <v>15.915213218568063</v>
          </cell>
          <cell r="M1077">
            <v>15.928531338497926</v>
          </cell>
          <cell r="N1077">
            <v>15.923386181973012</v>
          </cell>
          <cell r="O1077">
            <v>15.906963334588715</v>
          </cell>
          <cell r="P1077">
            <v>15.944904209043015</v>
          </cell>
          <cell r="Q1077">
            <v>16.028928639670085</v>
          </cell>
        </row>
        <row r="1078">
          <cell r="C1078" t="str">
            <v>Jim Bridger</v>
          </cell>
          <cell r="E1078">
            <v>19.804403396827777</v>
          </cell>
          <cell r="F1078">
            <v>20.13956095091141</v>
          </cell>
          <cell r="G1078">
            <v>19.793962685475268</v>
          </cell>
          <cell r="H1078">
            <v>19.750284162197399</v>
          </cell>
          <cell r="I1078">
            <v>19.750715829217693</v>
          </cell>
          <cell r="J1078">
            <v>19.75212713125952</v>
          </cell>
          <cell r="K1078">
            <v>19.75427078251257</v>
          </cell>
          <cell r="L1078">
            <v>19.762656129165091</v>
          </cell>
          <cell r="M1078">
            <v>19.824605108661999</v>
          </cell>
          <cell r="N1078">
            <v>19.798648739936002</v>
          </cell>
          <cell r="O1078">
            <v>19.781124900775758</v>
          </cell>
          <cell r="P1078">
            <v>19.798125151017299</v>
          </cell>
          <cell r="Q1078">
            <v>19.843266806789298</v>
          </cell>
        </row>
        <row r="1079">
          <cell r="C1079" t="str">
            <v>Naughton</v>
          </cell>
          <cell r="E1079">
            <v>20.662153714024505</v>
          </cell>
          <cell r="F1079">
            <v>20.67942989047712</v>
          </cell>
          <cell r="G1079">
            <v>20.660935367663292</v>
          </cell>
          <cell r="H1079">
            <v>20.660258467475774</v>
          </cell>
          <cell r="I1079">
            <v>20.661389475486462</v>
          </cell>
          <cell r="J1079">
            <v>20.662887927869811</v>
          </cell>
          <cell r="K1079">
            <v>20.662935207764011</v>
          </cell>
          <cell r="L1079">
            <v>20.667176557561255</v>
          </cell>
          <cell r="M1079">
            <v>20.664859698252393</v>
          </cell>
          <cell r="N1079">
            <v>20.661951047217677</v>
          </cell>
          <cell r="O1079">
            <v>20.61409057330523</v>
          </cell>
          <cell r="P1079">
            <v>20.668547735937096</v>
          </cell>
          <cell r="Q1079">
            <v>20.669505923929403</v>
          </cell>
        </row>
        <row r="1081">
          <cell r="C1081" t="str">
            <v>Wyodak</v>
          </cell>
          <cell r="E1081">
            <v>9.6985907874486745</v>
          </cell>
          <cell r="F1081">
            <v>9.706877128996819</v>
          </cell>
          <cell r="G1081">
            <v>9.7067947552281364</v>
          </cell>
          <cell r="H1081">
            <v>9.7065202992568338</v>
          </cell>
          <cell r="I1081">
            <v>9.7071609916040913</v>
          </cell>
          <cell r="J1081">
            <v>9.7065202992568338</v>
          </cell>
          <cell r="K1081">
            <v>9.6890964040804146</v>
          </cell>
          <cell r="L1081">
            <v>9.6928014331956458</v>
          </cell>
          <cell r="M1081">
            <v>9.6962618428616878</v>
          </cell>
          <cell r="N1081">
            <v>9.6892544379309982</v>
          </cell>
          <cell r="O1081">
            <v>9.6895604930995347</v>
          </cell>
          <cell r="P1081">
            <v>9.6891926465705396</v>
          </cell>
          <cell r="Q1081">
            <v>9.7062155703947184</v>
          </cell>
        </row>
        <row r="1085">
          <cell r="C1085" t="str">
            <v>Chehalis</v>
          </cell>
        </row>
        <row r="1086">
          <cell r="C1086" t="str">
            <v>Currant Creek</v>
          </cell>
        </row>
        <row r="1087">
          <cell r="C1087" t="str">
            <v>Gadsby</v>
          </cell>
        </row>
        <row r="1088">
          <cell r="C1088" t="str">
            <v>Gadsby CT</v>
          </cell>
        </row>
        <row r="1089">
          <cell r="C1089" t="str">
            <v>Hermiston</v>
          </cell>
        </row>
        <row r="1090">
          <cell r="C1090" t="str">
            <v>Lake Side</v>
          </cell>
        </row>
        <row r="1091">
          <cell r="C1091" t="str">
            <v>Lake Side II</v>
          </cell>
        </row>
        <row r="1092">
          <cell r="C1092" t="str">
            <v>Little Mountain</v>
          </cell>
        </row>
        <row r="1094">
          <cell r="C1094" t="str">
            <v>Not Used</v>
          </cell>
        </row>
      </sheetData>
      <sheetData sheetId="3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ExxonMobil QF</v>
          </cell>
          <cell r="S360">
            <v>4</v>
          </cell>
        </row>
        <row r="361">
          <cell r="R361" t="str">
            <v>Five Pine Wind QF</v>
          </cell>
          <cell r="S361">
            <v>4</v>
          </cell>
        </row>
        <row r="362">
          <cell r="R362" t="str">
            <v>Flathead &amp; ENI Sale</v>
          </cell>
          <cell r="S362">
            <v>1</v>
          </cell>
        </row>
        <row r="363">
          <cell r="R363" t="str">
            <v>Foote Creek I Generation</v>
          </cell>
          <cell r="S363">
            <v>9</v>
          </cell>
        </row>
        <row r="364">
          <cell r="R364" t="str">
            <v>Fort James (CoGen)</v>
          </cell>
          <cell r="S364">
            <v>2</v>
          </cell>
        </row>
        <row r="365">
          <cell r="R365" t="str">
            <v>Gas Swaps</v>
          </cell>
          <cell r="S365">
            <v>11</v>
          </cell>
        </row>
        <row r="366">
          <cell r="R366" t="str">
            <v>Gas Physical - East</v>
          </cell>
          <cell r="S366">
            <v>11</v>
          </cell>
        </row>
        <row r="367">
          <cell r="R367" t="str">
            <v>Gas Physical - West</v>
          </cell>
          <cell r="S367">
            <v>11</v>
          </cell>
        </row>
        <row r="368">
          <cell r="R368" t="str">
            <v>Gas Physical - Chehalis</v>
          </cell>
          <cell r="S368">
            <v>11</v>
          </cell>
        </row>
        <row r="369">
          <cell r="R369" t="str">
            <v>Gas Physical - Existing East</v>
          </cell>
          <cell r="S369">
            <v>11</v>
          </cell>
        </row>
        <row r="370">
          <cell r="R370" t="str">
            <v>Gas Physical - Hermiston</v>
          </cell>
          <cell r="S370">
            <v>11</v>
          </cell>
        </row>
        <row r="371">
          <cell r="R371" t="str">
            <v>Gas Physical - New East</v>
          </cell>
          <cell r="S371">
            <v>11</v>
          </cell>
        </row>
        <row r="372">
          <cell r="R372" t="str">
            <v>Gas Swaps - East</v>
          </cell>
          <cell r="S372">
            <v>11</v>
          </cell>
        </row>
        <row r="373">
          <cell r="R373" t="str">
            <v>Gas Swaps - West</v>
          </cell>
          <cell r="S373">
            <v>11</v>
          </cell>
        </row>
        <row r="374">
          <cell r="R374" t="str">
            <v>Gas Swaps - Chehalis</v>
          </cell>
          <cell r="S374">
            <v>11</v>
          </cell>
        </row>
        <row r="375">
          <cell r="R375" t="str">
            <v>Gas Swaps - Existing East</v>
          </cell>
          <cell r="S375">
            <v>11</v>
          </cell>
        </row>
        <row r="376">
          <cell r="R376" t="str">
            <v>Gas Swaps - Hermiston</v>
          </cell>
          <cell r="S376">
            <v>11</v>
          </cell>
        </row>
        <row r="377">
          <cell r="R377" t="str">
            <v>Gas Swaps - New East</v>
          </cell>
          <cell r="S377">
            <v>11</v>
          </cell>
        </row>
        <row r="378">
          <cell r="R378" t="str">
            <v>Gem State (City of Idaho Falls)</v>
          </cell>
          <cell r="S378">
            <v>2</v>
          </cell>
        </row>
        <row r="379">
          <cell r="R379" t="str">
            <v>Gem State Power Cost</v>
          </cell>
          <cell r="S379">
            <v>2</v>
          </cell>
        </row>
        <row r="380">
          <cell r="R380" t="str">
            <v>Glenrock Wind</v>
          </cell>
          <cell r="S380">
            <v>9</v>
          </cell>
        </row>
        <row r="381">
          <cell r="R381" t="str">
            <v>Glenrock III Wind</v>
          </cell>
          <cell r="S381">
            <v>9</v>
          </cell>
        </row>
        <row r="382">
          <cell r="R382" t="str">
            <v>Goodnoe Wind</v>
          </cell>
          <cell r="S382">
            <v>2</v>
          </cell>
        </row>
        <row r="383">
          <cell r="R383" t="str">
            <v>Grant - Priest Rapids</v>
          </cell>
          <cell r="S383">
            <v>5</v>
          </cell>
        </row>
        <row r="384">
          <cell r="R384" t="str">
            <v>Grant - Wanapum</v>
          </cell>
          <cell r="S384">
            <v>5</v>
          </cell>
        </row>
        <row r="385">
          <cell r="R385" t="str">
            <v>Grant County</v>
          </cell>
          <cell r="S385">
            <v>2</v>
          </cell>
        </row>
        <row r="386">
          <cell r="R386" t="str">
            <v>Grant Displacement</v>
          </cell>
          <cell r="S386">
            <v>5</v>
          </cell>
        </row>
        <row r="387">
          <cell r="R387" t="str">
            <v>Grant Meaningful Priority</v>
          </cell>
          <cell r="S387">
            <v>5</v>
          </cell>
        </row>
        <row r="388">
          <cell r="R388" t="str">
            <v>Grant Reasonable</v>
          </cell>
          <cell r="S388">
            <v>5</v>
          </cell>
        </row>
        <row r="389">
          <cell r="R389" t="str">
            <v>Grant Power Auction</v>
          </cell>
          <cell r="S389">
            <v>5</v>
          </cell>
        </row>
        <row r="390">
          <cell r="R390" t="str">
            <v>High Plains Wind</v>
          </cell>
          <cell r="S390">
            <v>9</v>
          </cell>
        </row>
        <row r="391">
          <cell r="R391" t="str">
            <v>High Plateau Wind QF</v>
          </cell>
          <cell r="S391">
            <v>4</v>
          </cell>
        </row>
        <row r="392">
          <cell r="R392" t="str">
            <v>Hermiston Purchase</v>
          </cell>
          <cell r="S392">
            <v>2</v>
          </cell>
        </row>
        <row r="393">
          <cell r="R393" t="str">
            <v>Hurricane Purchase</v>
          </cell>
          <cell r="S393">
            <v>2</v>
          </cell>
        </row>
        <row r="394">
          <cell r="R394" t="str">
            <v>Hurricane Sale</v>
          </cell>
          <cell r="S394">
            <v>1</v>
          </cell>
        </row>
        <row r="395">
          <cell r="R395" t="str">
            <v>Idaho Power P278538</v>
          </cell>
          <cell r="S395">
            <v>2</v>
          </cell>
        </row>
        <row r="396">
          <cell r="R396" t="str">
            <v>Idaho Power P278538 HLH</v>
          </cell>
          <cell r="S396">
            <v>2</v>
          </cell>
        </row>
        <row r="397">
          <cell r="R397" t="str">
            <v>Idaho Power P278538 LLH</v>
          </cell>
          <cell r="S397">
            <v>2</v>
          </cell>
        </row>
        <row r="398">
          <cell r="R398" t="str">
            <v>Idaho Power RTSA Purchase</v>
          </cell>
          <cell r="S398">
            <v>2</v>
          </cell>
        </row>
        <row r="399">
          <cell r="R399" t="str">
            <v>Idaho Power RTSA return</v>
          </cell>
          <cell r="S399">
            <v>8</v>
          </cell>
        </row>
        <row r="400">
          <cell r="R400" t="str">
            <v>Idaho QF</v>
          </cell>
          <cell r="S400">
            <v>4</v>
          </cell>
        </row>
        <row r="401">
          <cell r="R401" t="str">
            <v>Idaho Pre-MSP QF</v>
          </cell>
          <cell r="S401">
            <v>4</v>
          </cell>
        </row>
        <row r="402">
          <cell r="R402" t="str">
            <v>Idaho Post-Merger Pre-MSP QF</v>
          </cell>
          <cell r="S402">
            <v>4</v>
          </cell>
        </row>
        <row r="403">
          <cell r="R403" t="str">
            <v>Idaho Post-MSP QF</v>
          </cell>
          <cell r="S403">
            <v>4</v>
          </cell>
        </row>
        <row r="404">
          <cell r="R404" t="str">
            <v>Idaho Pre-Merger QF</v>
          </cell>
          <cell r="S404">
            <v>4</v>
          </cell>
        </row>
        <row r="405">
          <cell r="R405" t="str">
            <v>IPP Purchase</v>
          </cell>
          <cell r="S405">
            <v>2</v>
          </cell>
        </row>
        <row r="406">
          <cell r="R406" t="str">
            <v>IPP Sale (LADWP)</v>
          </cell>
          <cell r="S406">
            <v>1</v>
          </cell>
        </row>
        <row r="407">
          <cell r="R407" t="str">
            <v>IRP - DSM East Irrigation Ld Control</v>
          </cell>
          <cell r="S407">
            <v>7</v>
          </cell>
        </row>
        <row r="408">
          <cell r="R408" t="str">
            <v>IRP - DSM East Irrigation Ld Control - Return</v>
          </cell>
          <cell r="S408">
            <v>7</v>
          </cell>
        </row>
        <row r="409">
          <cell r="R409" t="str">
            <v>IRP - DSM East Summer Ld Control</v>
          </cell>
          <cell r="S409">
            <v>7</v>
          </cell>
        </row>
        <row r="410">
          <cell r="R410" t="str">
            <v>IRP - DSM East Summer Ld Control - Return</v>
          </cell>
          <cell r="S410">
            <v>7</v>
          </cell>
        </row>
        <row r="411">
          <cell r="R411" t="str">
            <v>IRP - DSM West Irrigation Ld Control</v>
          </cell>
          <cell r="S411">
            <v>7</v>
          </cell>
        </row>
        <row r="412">
          <cell r="R412" t="str">
            <v>IRP - DSM West Irrigation Ld Control - Return</v>
          </cell>
          <cell r="S412">
            <v>7</v>
          </cell>
        </row>
        <row r="413">
          <cell r="R413" t="str">
            <v>IRP - FOT Four Corners</v>
          </cell>
          <cell r="S413">
            <v>7</v>
          </cell>
        </row>
        <row r="414">
          <cell r="R414" t="str">
            <v>IRP - FOT Mid-C</v>
          </cell>
          <cell r="S414">
            <v>7</v>
          </cell>
        </row>
        <row r="415">
          <cell r="R415" t="str">
            <v>IRP - FOT West Main</v>
          </cell>
          <cell r="S415">
            <v>7</v>
          </cell>
        </row>
        <row r="416">
          <cell r="R416" t="str">
            <v>IRP - Wind Mid-C</v>
          </cell>
          <cell r="S416">
            <v>7</v>
          </cell>
        </row>
        <row r="417">
          <cell r="R417" t="str">
            <v>IRP - Wind Walla Walla</v>
          </cell>
          <cell r="S417">
            <v>7</v>
          </cell>
        </row>
        <row r="418">
          <cell r="R418" t="str">
            <v>IRP - Wind Wyoming SE</v>
          </cell>
          <cell r="S418">
            <v>7</v>
          </cell>
        </row>
        <row r="419">
          <cell r="R419" t="str">
            <v>IRP - Wind Wyoming SW</v>
          </cell>
          <cell r="S419">
            <v>7</v>
          </cell>
        </row>
        <row r="420">
          <cell r="R420" t="str">
            <v>IRP - Wind Yakima</v>
          </cell>
          <cell r="S420">
            <v>7</v>
          </cell>
        </row>
        <row r="421">
          <cell r="R421" t="str">
            <v>Kennecott Generation Adjustment</v>
          </cell>
          <cell r="S421">
            <v>8</v>
          </cell>
        </row>
        <row r="422">
          <cell r="R422" t="str">
            <v>Kennecott Incentive</v>
          </cell>
          <cell r="S422">
            <v>2</v>
          </cell>
        </row>
        <row r="423">
          <cell r="R423" t="str">
            <v>Kennecott Incentive (Historical)</v>
          </cell>
          <cell r="S423">
            <v>2</v>
          </cell>
        </row>
        <row r="424">
          <cell r="R424" t="str">
            <v>Kennecott QF</v>
          </cell>
          <cell r="S424">
            <v>4</v>
          </cell>
        </row>
        <row r="425">
          <cell r="R425" t="str">
            <v>Kennecott Refinery QF</v>
          </cell>
          <cell r="S425">
            <v>4</v>
          </cell>
        </row>
        <row r="426">
          <cell r="R426" t="str">
            <v>Kennecott Smelter QF</v>
          </cell>
          <cell r="S426">
            <v>4</v>
          </cell>
        </row>
        <row r="427">
          <cell r="R427" t="str">
            <v>LADWP s491300</v>
          </cell>
          <cell r="S427">
            <v>1</v>
          </cell>
        </row>
        <row r="428">
          <cell r="R428" t="str">
            <v>LADWP s491301</v>
          </cell>
          <cell r="S428">
            <v>1</v>
          </cell>
        </row>
        <row r="429">
          <cell r="R429" t="str">
            <v>LADWP p491303</v>
          </cell>
          <cell r="S429">
            <v>2</v>
          </cell>
        </row>
        <row r="430">
          <cell r="R430" t="str">
            <v>LADWP s491303</v>
          </cell>
          <cell r="S430">
            <v>2</v>
          </cell>
        </row>
        <row r="431">
          <cell r="R431" t="str">
            <v>LADWP p491304</v>
          </cell>
          <cell r="S431">
            <v>2</v>
          </cell>
        </row>
        <row r="432">
          <cell r="R432" t="str">
            <v>LADWP s491304</v>
          </cell>
          <cell r="S432">
            <v>2</v>
          </cell>
        </row>
        <row r="433">
          <cell r="R433" t="str">
            <v>Leaning Juniper 1</v>
          </cell>
          <cell r="S433">
            <v>2</v>
          </cell>
        </row>
        <row r="434">
          <cell r="R434" t="str">
            <v>Lewis River Loss of Efficiency</v>
          </cell>
          <cell r="S434">
            <v>8</v>
          </cell>
        </row>
        <row r="435">
          <cell r="R435" t="str">
            <v>Lewis River Motoring Loss</v>
          </cell>
          <cell r="S435">
            <v>8</v>
          </cell>
        </row>
        <row r="436">
          <cell r="R436" t="str">
            <v>Lower Ridge Wind QF</v>
          </cell>
          <cell r="S436">
            <v>4</v>
          </cell>
        </row>
        <row r="437">
          <cell r="R437" t="str">
            <v>MagCorp Buythrough</v>
          </cell>
          <cell r="S437">
            <v>8</v>
          </cell>
        </row>
        <row r="438">
          <cell r="R438" t="str">
            <v>MagCorp Buythrough Winter</v>
          </cell>
          <cell r="S438">
            <v>8</v>
          </cell>
        </row>
        <row r="439">
          <cell r="R439" t="str">
            <v>MagCorp Curtailment</v>
          </cell>
          <cell r="S439">
            <v>8</v>
          </cell>
        </row>
        <row r="440">
          <cell r="R440" t="str">
            <v>MagCorp Curtailment (Historical)</v>
          </cell>
          <cell r="S440">
            <v>8</v>
          </cell>
        </row>
        <row r="441">
          <cell r="R441" t="str">
            <v>MagCorp Curtailment Winter</v>
          </cell>
          <cell r="S441">
            <v>8</v>
          </cell>
        </row>
        <row r="442">
          <cell r="R442" t="str">
            <v>MagCorp Curtailment Winter (Historical)</v>
          </cell>
          <cell r="S442">
            <v>8</v>
          </cell>
        </row>
        <row r="443">
          <cell r="R443" t="str">
            <v>Marengo</v>
          </cell>
          <cell r="S443">
            <v>9</v>
          </cell>
        </row>
        <row r="444">
          <cell r="R444" t="str">
            <v>Marengo I</v>
          </cell>
          <cell r="S444">
            <v>9</v>
          </cell>
        </row>
        <row r="445">
          <cell r="R445" t="str">
            <v>Marengo II</v>
          </cell>
          <cell r="S445">
            <v>9</v>
          </cell>
        </row>
        <row r="446">
          <cell r="R446" t="str">
            <v>McFadden Ridge Wind</v>
          </cell>
          <cell r="S446">
            <v>9</v>
          </cell>
        </row>
        <row r="447">
          <cell r="R447" t="str">
            <v>Monsanto Curtailment</v>
          </cell>
          <cell r="S447">
            <v>8</v>
          </cell>
        </row>
        <row r="448">
          <cell r="R448" t="str">
            <v>Monsanto Buythrough</v>
          </cell>
          <cell r="S448">
            <v>8</v>
          </cell>
        </row>
        <row r="449">
          <cell r="R449" t="str">
            <v>Monsanto Curtailment (Historical)</v>
          </cell>
          <cell r="S449">
            <v>2</v>
          </cell>
        </row>
        <row r="450">
          <cell r="R450" t="str">
            <v>Monsanto Excess Demand</v>
          </cell>
          <cell r="S450">
            <v>8</v>
          </cell>
        </row>
        <row r="451">
          <cell r="R451" t="str">
            <v>Morgan Stanley p189046</v>
          </cell>
          <cell r="S451">
            <v>2</v>
          </cell>
        </row>
        <row r="452">
          <cell r="R452" t="str">
            <v>Morgan Stanley p196538</v>
          </cell>
          <cell r="S452">
            <v>3</v>
          </cell>
        </row>
        <row r="453">
          <cell r="R453" t="str">
            <v>Morgan Stanley p206006</v>
          </cell>
          <cell r="S453">
            <v>3</v>
          </cell>
        </row>
        <row r="454">
          <cell r="R454" t="str">
            <v>Morgan Stanley p206008</v>
          </cell>
          <cell r="S454">
            <v>3</v>
          </cell>
        </row>
        <row r="455">
          <cell r="R455" t="str">
            <v>Morgan Stanley p207863</v>
          </cell>
          <cell r="S455">
            <v>6</v>
          </cell>
        </row>
        <row r="456">
          <cell r="R456" t="str">
            <v>Morgan Stanley p244840</v>
          </cell>
          <cell r="S456">
            <v>3</v>
          </cell>
        </row>
        <row r="457">
          <cell r="R457" t="str">
            <v>Morgan Stanley p244841</v>
          </cell>
          <cell r="S457">
            <v>3</v>
          </cell>
        </row>
        <row r="458">
          <cell r="R458" t="str">
            <v>Morgan Stanley p272153</v>
          </cell>
          <cell r="S458">
            <v>2</v>
          </cell>
        </row>
        <row r="459">
          <cell r="R459" t="str">
            <v>Morgan Stanley p272154</v>
          </cell>
          <cell r="S459">
            <v>2</v>
          </cell>
        </row>
        <row r="460">
          <cell r="R460" t="str">
            <v>Morgan Stanley p272156</v>
          </cell>
          <cell r="S460">
            <v>2</v>
          </cell>
        </row>
        <row r="461">
          <cell r="R461" t="str">
            <v>Morgan Stanley p272157</v>
          </cell>
          <cell r="S461">
            <v>2</v>
          </cell>
        </row>
        <row r="462">
          <cell r="R462" t="str">
            <v>Morgan Stanley p272158</v>
          </cell>
          <cell r="S462">
            <v>2</v>
          </cell>
        </row>
        <row r="463">
          <cell r="R463" t="str">
            <v>Morgan Stanley s207862</v>
          </cell>
          <cell r="S463">
            <v>2</v>
          </cell>
        </row>
        <row r="464">
          <cell r="R464" t="str">
            <v>Mountain Wind 1 QF</v>
          </cell>
          <cell r="S464">
            <v>4</v>
          </cell>
        </row>
        <row r="465">
          <cell r="R465" t="str">
            <v>Mountain Wind 2 QF</v>
          </cell>
          <cell r="S465">
            <v>4</v>
          </cell>
        </row>
        <row r="466">
          <cell r="R466" t="str">
            <v>Mule Hollow Wind QF</v>
          </cell>
          <cell r="S466">
            <v>4</v>
          </cell>
        </row>
        <row r="467">
          <cell r="R467" t="str">
            <v>NCPA p309009</v>
          </cell>
          <cell r="S467">
            <v>6</v>
          </cell>
        </row>
        <row r="468">
          <cell r="R468" t="str">
            <v>NCPA s309008</v>
          </cell>
          <cell r="S468">
            <v>6</v>
          </cell>
        </row>
        <row r="469">
          <cell r="R469" t="str">
            <v>Nebo Capacity Payment</v>
          </cell>
          <cell r="S469">
            <v>2</v>
          </cell>
        </row>
        <row r="470">
          <cell r="R470" t="str">
            <v>Non-Owned East - Obligation</v>
          </cell>
          <cell r="S470">
            <v>2</v>
          </cell>
        </row>
        <row r="471">
          <cell r="R471" t="str">
            <v>Non-Owned East - Offset</v>
          </cell>
          <cell r="S471">
            <v>2</v>
          </cell>
        </row>
        <row r="472">
          <cell r="R472" t="str">
            <v>Non-Owned West - Obligation</v>
          </cell>
          <cell r="S472">
            <v>2</v>
          </cell>
        </row>
        <row r="473">
          <cell r="R473" t="str">
            <v>Non-Owned West - Offset</v>
          </cell>
          <cell r="S473">
            <v>2</v>
          </cell>
        </row>
        <row r="474">
          <cell r="R474" t="str">
            <v>Non-Owned East Wind - Obligation</v>
          </cell>
          <cell r="S474">
            <v>2</v>
          </cell>
        </row>
        <row r="475">
          <cell r="R475" t="str">
            <v>Non-Owned East Wind - Offset</v>
          </cell>
          <cell r="S475">
            <v>2</v>
          </cell>
        </row>
        <row r="476">
          <cell r="R476" t="str">
            <v>Non-Owned West Wind - Obligation</v>
          </cell>
          <cell r="S476">
            <v>2</v>
          </cell>
        </row>
        <row r="477">
          <cell r="R477" t="str">
            <v>Non-Owned West Wind - Offset</v>
          </cell>
          <cell r="S477">
            <v>2</v>
          </cell>
        </row>
        <row r="478">
          <cell r="R478" t="str">
            <v>North Point Wind QF</v>
          </cell>
          <cell r="S478">
            <v>4</v>
          </cell>
        </row>
        <row r="479">
          <cell r="R479" t="str">
            <v>NUCOR</v>
          </cell>
          <cell r="S479">
            <v>2</v>
          </cell>
        </row>
        <row r="480">
          <cell r="R480" t="str">
            <v>NUCOR (De-rate)</v>
          </cell>
          <cell r="S480">
            <v>2</v>
          </cell>
        </row>
        <row r="481">
          <cell r="R481" t="str">
            <v>NVE s523485</v>
          </cell>
          <cell r="S481">
            <v>1</v>
          </cell>
        </row>
        <row r="482">
          <cell r="R482" t="str">
            <v>NVE s811499</v>
          </cell>
          <cell r="S482">
            <v>1</v>
          </cell>
        </row>
        <row r="483">
          <cell r="R483" t="str">
            <v>Oregon QF</v>
          </cell>
          <cell r="S483">
            <v>4</v>
          </cell>
        </row>
        <row r="484">
          <cell r="R484" t="str">
            <v>Oregon Pre-MSP QF</v>
          </cell>
          <cell r="S484">
            <v>4</v>
          </cell>
        </row>
        <row r="485">
          <cell r="R485" t="str">
            <v>Oregon Post-Merger Pre-MSP QF</v>
          </cell>
          <cell r="S485">
            <v>4</v>
          </cell>
        </row>
        <row r="486">
          <cell r="R486" t="str">
            <v>Oregon Post-MSP QF</v>
          </cell>
          <cell r="S486">
            <v>4</v>
          </cell>
        </row>
        <row r="487">
          <cell r="R487" t="str">
            <v>Oregon Pre-Merger QF</v>
          </cell>
          <cell r="S487">
            <v>4</v>
          </cell>
        </row>
        <row r="488">
          <cell r="R488" t="str">
            <v>Oregon Wind Farm QF</v>
          </cell>
          <cell r="S488">
            <v>4</v>
          </cell>
        </row>
        <row r="489">
          <cell r="R489" t="str">
            <v>P4 Production</v>
          </cell>
          <cell r="S489">
            <v>2</v>
          </cell>
        </row>
        <row r="490">
          <cell r="R490" t="str">
            <v>P4 Production (De-rate)</v>
          </cell>
          <cell r="S490">
            <v>1</v>
          </cell>
        </row>
        <row r="491">
          <cell r="R491" t="str">
            <v>Pacific Gas and Electric s524491</v>
          </cell>
          <cell r="S491">
            <v>1</v>
          </cell>
        </row>
        <row r="492">
          <cell r="R492" t="str">
            <v>PGE Cove</v>
          </cell>
          <cell r="S492">
            <v>2</v>
          </cell>
        </row>
        <row r="493">
          <cell r="R493" t="str">
            <v>Pine City Wind QF</v>
          </cell>
          <cell r="S493">
            <v>4</v>
          </cell>
        </row>
        <row r="494">
          <cell r="R494" t="str">
            <v>Pioneer Wind Park I QF</v>
          </cell>
          <cell r="S494">
            <v>4</v>
          </cell>
        </row>
        <row r="495">
          <cell r="R495" t="str">
            <v>Pioneer Wind Park II QF</v>
          </cell>
          <cell r="S495">
            <v>4</v>
          </cell>
        </row>
        <row r="496">
          <cell r="R496" t="str">
            <v>Pipeline Chehalis - Lateral</v>
          </cell>
          <cell r="S496">
            <v>11</v>
          </cell>
        </row>
        <row r="497">
          <cell r="R497" t="str">
            <v>Pipeline Chehalis - Main</v>
          </cell>
          <cell r="S497">
            <v>11</v>
          </cell>
        </row>
        <row r="498">
          <cell r="R498" t="str">
            <v>Pipeline Currant Creek Lateral</v>
          </cell>
          <cell r="S498">
            <v>11</v>
          </cell>
        </row>
        <row r="499">
          <cell r="R499" t="str">
            <v>Pipeline Hermiston Owned</v>
          </cell>
          <cell r="S499">
            <v>11</v>
          </cell>
        </row>
        <row r="500">
          <cell r="R500" t="str">
            <v>Pipeline Kern River Gas</v>
          </cell>
          <cell r="S500">
            <v>11</v>
          </cell>
        </row>
        <row r="501">
          <cell r="R501" t="str">
            <v>Pipeline Lake Side Lateral</v>
          </cell>
          <cell r="S501">
            <v>11</v>
          </cell>
        </row>
        <row r="502">
          <cell r="R502" t="str">
            <v>Pipeline Naughton</v>
          </cell>
          <cell r="S502">
            <v>14</v>
          </cell>
        </row>
        <row r="503">
          <cell r="R503" t="str">
            <v>Pipeline Reservation Fees</v>
          </cell>
          <cell r="S503">
            <v>11</v>
          </cell>
        </row>
        <row r="504">
          <cell r="R504" t="str">
            <v>Pipeline Southern System Expansion</v>
          </cell>
          <cell r="S504">
            <v>11</v>
          </cell>
        </row>
        <row r="505">
          <cell r="R505" t="str">
            <v>Power County North Wind QF p575612</v>
          </cell>
          <cell r="S505">
            <v>4</v>
          </cell>
        </row>
        <row r="506">
          <cell r="R506" t="str">
            <v>Power County South Wind QF p575614</v>
          </cell>
          <cell r="S506">
            <v>4</v>
          </cell>
        </row>
        <row r="507">
          <cell r="R507" t="str">
            <v>PSCo Exchange</v>
          </cell>
          <cell r="S507">
            <v>6</v>
          </cell>
        </row>
        <row r="508">
          <cell r="R508" t="str">
            <v>PSCo Exchange deliver</v>
          </cell>
          <cell r="S508">
            <v>6</v>
          </cell>
        </row>
        <row r="509">
          <cell r="R509" t="str">
            <v>PSCo FC III delivery</v>
          </cell>
          <cell r="S509">
            <v>6</v>
          </cell>
        </row>
        <row r="510">
          <cell r="R510" t="str">
            <v>PSCo FC III Generation</v>
          </cell>
          <cell r="S510">
            <v>6</v>
          </cell>
        </row>
        <row r="511">
          <cell r="R511" t="str">
            <v>PSCo Sale summer</v>
          </cell>
          <cell r="S511">
            <v>1</v>
          </cell>
        </row>
        <row r="512">
          <cell r="R512" t="str">
            <v>PSCo Sale winter</v>
          </cell>
          <cell r="S512">
            <v>1</v>
          </cell>
        </row>
        <row r="513">
          <cell r="R513" t="str">
            <v>Redding Exchange In</v>
          </cell>
          <cell r="S513">
            <v>6</v>
          </cell>
        </row>
        <row r="514">
          <cell r="R514" t="str">
            <v>Redding Exchange Out</v>
          </cell>
          <cell r="S514">
            <v>6</v>
          </cell>
        </row>
        <row r="515">
          <cell r="R515" t="str">
            <v>Ramp Loss East</v>
          </cell>
          <cell r="S515">
            <v>8</v>
          </cell>
        </row>
        <row r="516">
          <cell r="R516" t="str">
            <v>Ramp Loss West</v>
          </cell>
          <cell r="S516">
            <v>8</v>
          </cell>
        </row>
        <row r="517">
          <cell r="R517" t="str">
            <v>Rock River I</v>
          </cell>
          <cell r="S517">
            <v>2</v>
          </cell>
        </row>
        <row r="518">
          <cell r="R518" t="str">
            <v>Rolling Hills Wind</v>
          </cell>
          <cell r="S518">
            <v>9</v>
          </cell>
        </row>
        <row r="519">
          <cell r="R519" t="str">
            <v>Roseburg Dillard QF</v>
          </cell>
          <cell r="S519">
            <v>4</v>
          </cell>
        </row>
        <row r="520">
          <cell r="R520" t="str">
            <v>Roseburg Forest Products</v>
          </cell>
          <cell r="S520">
            <v>2</v>
          </cell>
        </row>
        <row r="521">
          <cell r="R521" t="str">
            <v>Salt River Project</v>
          </cell>
          <cell r="S521">
            <v>1</v>
          </cell>
        </row>
        <row r="522">
          <cell r="R522" t="str">
            <v>SCE Settlement</v>
          </cell>
          <cell r="S522">
            <v>1</v>
          </cell>
        </row>
        <row r="523">
          <cell r="R523" t="str">
            <v>Schwendiman QF</v>
          </cell>
          <cell r="S523">
            <v>4</v>
          </cell>
        </row>
        <row r="524">
          <cell r="R524" t="str">
            <v>SCE s513948</v>
          </cell>
          <cell r="S524">
            <v>1</v>
          </cell>
        </row>
        <row r="525">
          <cell r="R525" t="str">
            <v>SCL State Line delivery</v>
          </cell>
          <cell r="S525">
            <v>6</v>
          </cell>
        </row>
        <row r="526">
          <cell r="R526" t="str">
            <v>SCL State Line delivery LLH</v>
          </cell>
          <cell r="S526">
            <v>6</v>
          </cell>
        </row>
        <row r="527">
          <cell r="R527" t="str">
            <v>SCL State Line generation</v>
          </cell>
          <cell r="S527">
            <v>6</v>
          </cell>
        </row>
        <row r="528">
          <cell r="R528" t="str">
            <v>SCL State Line reserves</v>
          </cell>
          <cell r="S528">
            <v>6</v>
          </cell>
        </row>
        <row r="529">
          <cell r="R529" t="str">
            <v>SDGE s513949</v>
          </cell>
          <cell r="S529">
            <v>1</v>
          </cell>
        </row>
        <row r="530">
          <cell r="R530" t="str">
            <v>Seven Mile Wind</v>
          </cell>
          <cell r="S530">
            <v>9</v>
          </cell>
        </row>
        <row r="531">
          <cell r="R531" t="str">
            <v>Seven Mile II Wind</v>
          </cell>
          <cell r="S531">
            <v>9</v>
          </cell>
        </row>
        <row r="532">
          <cell r="R532" t="str">
            <v>Shell p489963</v>
          </cell>
          <cell r="S532">
            <v>6</v>
          </cell>
        </row>
        <row r="533">
          <cell r="R533" t="str">
            <v>Shell s489962</v>
          </cell>
          <cell r="S533">
            <v>6</v>
          </cell>
        </row>
        <row r="534">
          <cell r="R534" t="str">
            <v>Sierra Pacific II</v>
          </cell>
          <cell r="S534">
            <v>1</v>
          </cell>
        </row>
        <row r="535">
          <cell r="R535" t="str">
            <v>Simplot Phosphates</v>
          </cell>
          <cell r="S535">
            <v>4</v>
          </cell>
        </row>
        <row r="536">
          <cell r="R536" t="str">
            <v>Small Purchases east</v>
          </cell>
          <cell r="S536">
            <v>2</v>
          </cell>
        </row>
        <row r="537">
          <cell r="R537" t="str">
            <v>Small Purchases west</v>
          </cell>
          <cell r="S537">
            <v>2</v>
          </cell>
        </row>
        <row r="538">
          <cell r="R538" t="str">
            <v>SMUD</v>
          </cell>
          <cell r="S538">
            <v>1</v>
          </cell>
        </row>
        <row r="539">
          <cell r="R539" t="str">
            <v>SMUD Provisional</v>
          </cell>
          <cell r="S539">
            <v>1</v>
          </cell>
        </row>
        <row r="540">
          <cell r="R540" t="str">
            <v>SMUD Monthly</v>
          </cell>
          <cell r="S540">
            <v>1</v>
          </cell>
        </row>
        <row r="541">
          <cell r="R541" t="str">
            <v>Spanish Fork Wind 2 QF</v>
          </cell>
          <cell r="S541">
            <v>4</v>
          </cell>
        </row>
        <row r="542">
          <cell r="R542" t="str">
            <v>Station Service East</v>
          </cell>
          <cell r="S542">
            <v>8</v>
          </cell>
        </row>
        <row r="543">
          <cell r="R543" t="str">
            <v>Station Service West</v>
          </cell>
          <cell r="S543">
            <v>8</v>
          </cell>
        </row>
        <row r="544">
          <cell r="R544" t="str">
            <v>STF Index Trades - Buy - East</v>
          </cell>
          <cell r="S544">
            <v>13</v>
          </cell>
        </row>
        <row r="545">
          <cell r="R545" t="str">
            <v>STF Index Trades - Buy - West</v>
          </cell>
          <cell r="S545">
            <v>13</v>
          </cell>
        </row>
        <row r="546">
          <cell r="R546" t="str">
            <v>STF Index Trades - Sell - East</v>
          </cell>
          <cell r="S546">
            <v>12</v>
          </cell>
        </row>
        <row r="547">
          <cell r="R547" t="str">
            <v>STF Index Trades - Sell - West</v>
          </cell>
          <cell r="S547">
            <v>12</v>
          </cell>
        </row>
        <row r="548">
          <cell r="R548" t="str">
            <v>STF Trading Margin</v>
          </cell>
          <cell r="S548">
            <v>12</v>
          </cell>
        </row>
        <row r="549">
          <cell r="R549" t="str">
            <v>Sunnyside (QF) additional</v>
          </cell>
          <cell r="S549">
            <v>4</v>
          </cell>
        </row>
        <row r="550">
          <cell r="R550" t="str">
            <v>Sunnyside (QF) base</v>
          </cell>
          <cell r="S550">
            <v>4</v>
          </cell>
        </row>
        <row r="551">
          <cell r="R551" t="str">
            <v>Tesoro QF</v>
          </cell>
          <cell r="S551">
            <v>4</v>
          </cell>
        </row>
        <row r="552">
          <cell r="R552" t="str">
            <v>Three Buttes Wind</v>
          </cell>
          <cell r="S552">
            <v>2</v>
          </cell>
        </row>
        <row r="553">
          <cell r="R553" t="str">
            <v>Threemile Canyon Wind QF p500139</v>
          </cell>
          <cell r="S553">
            <v>4</v>
          </cell>
        </row>
        <row r="554">
          <cell r="R554" t="str">
            <v>Top of the World Wind p522807</v>
          </cell>
          <cell r="S554">
            <v>2</v>
          </cell>
        </row>
        <row r="555">
          <cell r="R555" t="str">
            <v>Top of the World Wind p575862</v>
          </cell>
          <cell r="S555">
            <v>2</v>
          </cell>
        </row>
        <row r="556">
          <cell r="R556" t="str">
            <v>TransAlta p371343</v>
          </cell>
          <cell r="S556">
            <v>6</v>
          </cell>
        </row>
        <row r="557">
          <cell r="R557" t="str">
            <v>TransAlta Purchase Flat</v>
          </cell>
          <cell r="S557">
            <v>2</v>
          </cell>
        </row>
        <row r="558">
          <cell r="R558" t="str">
            <v>TransAlta Purchase Index</v>
          </cell>
          <cell r="S558">
            <v>2</v>
          </cell>
        </row>
        <row r="559">
          <cell r="R559" t="str">
            <v>TransAlta s371344</v>
          </cell>
          <cell r="S559">
            <v>6</v>
          </cell>
        </row>
        <row r="560">
          <cell r="R560" t="str">
            <v>Transmission East</v>
          </cell>
          <cell r="S560">
            <v>10</v>
          </cell>
        </row>
        <row r="561">
          <cell r="R561" t="str">
            <v>Transmission West</v>
          </cell>
          <cell r="S561">
            <v>10</v>
          </cell>
        </row>
        <row r="562">
          <cell r="R562" t="str">
            <v>Tri-State Exchange</v>
          </cell>
          <cell r="S562">
            <v>6</v>
          </cell>
        </row>
        <row r="563">
          <cell r="R563" t="str">
            <v>Tri-State Exchange return</v>
          </cell>
          <cell r="S563">
            <v>6</v>
          </cell>
        </row>
        <row r="564">
          <cell r="R564" t="str">
            <v>Tri-State Purchase</v>
          </cell>
          <cell r="S564">
            <v>2</v>
          </cell>
        </row>
        <row r="565">
          <cell r="R565" t="str">
            <v>UAMPS s223863</v>
          </cell>
          <cell r="S565">
            <v>1</v>
          </cell>
        </row>
        <row r="566">
          <cell r="R566" t="str">
            <v>UAMPS s404236</v>
          </cell>
          <cell r="S566">
            <v>1</v>
          </cell>
        </row>
        <row r="567">
          <cell r="R567" t="str">
            <v>UBS AG 6X16 at 4C</v>
          </cell>
          <cell r="S567">
            <v>3</v>
          </cell>
        </row>
        <row r="568">
          <cell r="R568" t="str">
            <v>UBS p223199</v>
          </cell>
          <cell r="S568">
            <v>3</v>
          </cell>
        </row>
        <row r="569">
          <cell r="R569" t="str">
            <v>UBS p268848</v>
          </cell>
          <cell r="S569">
            <v>3</v>
          </cell>
        </row>
        <row r="570">
          <cell r="R570" t="str">
            <v>UBS p268850</v>
          </cell>
          <cell r="S570">
            <v>3</v>
          </cell>
        </row>
        <row r="571">
          <cell r="R571" t="str">
            <v>UMPA II</v>
          </cell>
          <cell r="S571">
            <v>1</v>
          </cell>
        </row>
        <row r="572">
          <cell r="R572" t="str">
            <v>US Magnesium QF</v>
          </cell>
          <cell r="S572">
            <v>4</v>
          </cell>
        </row>
        <row r="573">
          <cell r="R573" t="str">
            <v>US Magnesium Reserve</v>
          </cell>
          <cell r="S573">
            <v>2</v>
          </cell>
        </row>
        <row r="574">
          <cell r="R574" t="str">
            <v>Utah QF</v>
          </cell>
          <cell r="S574">
            <v>4</v>
          </cell>
        </row>
        <row r="575">
          <cell r="R575" t="str">
            <v>Utah Pre-MSP QF</v>
          </cell>
          <cell r="S575">
            <v>4</v>
          </cell>
        </row>
        <row r="576">
          <cell r="R576" t="str">
            <v>Utah Post-Merger Pre-MSP QF</v>
          </cell>
          <cell r="S576">
            <v>4</v>
          </cell>
        </row>
        <row r="577">
          <cell r="R577" t="str">
            <v>Utah Post-MSP QF</v>
          </cell>
          <cell r="S577">
            <v>4</v>
          </cell>
        </row>
        <row r="578">
          <cell r="R578" t="str">
            <v>Utah Pre-Merger QF</v>
          </cell>
          <cell r="S578">
            <v>4</v>
          </cell>
        </row>
        <row r="579">
          <cell r="R579" t="str">
            <v>Washington QF</v>
          </cell>
          <cell r="S579">
            <v>4</v>
          </cell>
        </row>
        <row r="580">
          <cell r="R580" t="str">
            <v>Washington Pre-MSP QF</v>
          </cell>
          <cell r="S580">
            <v>4</v>
          </cell>
        </row>
        <row r="581">
          <cell r="R581" t="str">
            <v>Washington Post-Merger Pre-MSP QF</v>
          </cell>
          <cell r="S581">
            <v>4</v>
          </cell>
        </row>
        <row r="582">
          <cell r="R582" t="str">
            <v>Washington Post-MSP QF</v>
          </cell>
          <cell r="S582">
            <v>4</v>
          </cell>
        </row>
        <row r="583">
          <cell r="R583" t="str">
            <v>Washington Pre-Merger QF</v>
          </cell>
          <cell r="S583">
            <v>4</v>
          </cell>
        </row>
        <row r="584">
          <cell r="R584" t="str">
            <v>West Valley Toll</v>
          </cell>
          <cell r="S584">
            <v>2</v>
          </cell>
        </row>
        <row r="585">
          <cell r="R585" t="str">
            <v>Weyerhaeuser QF</v>
          </cell>
          <cell r="S585">
            <v>4</v>
          </cell>
        </row>
        <row r="586">
          <cell r="R586" t="str">
            <v>Weyerhaeuser Reserve</v>
          </cell>
          <cell r="S586">
            <v>2</v>
          </cell>
        </row>
        <row r="587">
          <cell r="R587" t="str">
            <v>Wolverine Creek</v>
          </cell>
          <cell r="S587">
            <v>2</v>
          </cell>
        </row>
        <row r="588">
          <cell r="R588" t="str">
            <v>Wyoming QF</v>
          </cell>
          <cell r="S588">
            <v>4</v>
          </cell>
        </row>
        <row r="589">
          <cell r="R589" t="str">
            <v>Wyoming Pre-MSP QF</v>
          </cell>
          <cell r="S589">
            <v>4</v>
          </cell>
        </row>
        <row r="590">
          <cell r="R590" t="str">
            <v>Wyoming Post-Merger Pre-MSP QF</v>
          </cell>
          <cell r="S590">
            <v>4</v>
          </cell>
        </row>
        <row r="591">
          <cell r="R591" t="str">
            <v>Wyoming Post-MSP QF</v>
          </cell>
          <cell r="S591">
            <v>4</v>
          </cell>
        </row>
        <row r="592">
          <cell r="R592" t="str">
            <v>Wyoming Pre-Merger QF</v>
          </cell>
          <cell r="S592">
            <v>4</v>
          </cell>
        </row>
        <row r="593">
          <cell r="R593">
            <v>0</v>
          </cell>
          <cell r="S593">
            <v>0</v>
          </cell>
        </row>
        <row r="594">
          <cell r="R594">
            <v>0</v>
          </cell>
          <cell r="S594">
            <v>0</v>
          </cell>
        </row>
        <row r="595">
          <cell r="R595">
            <v>0</v>
          </cell>
          <cell r="S595">
            <v>0</v>
          </cell>
        </row>
        <row r="596">
          <cell r="R596">
            <v>0</v>
          </cell>
          <cell r="S596">
            <v>0</v>
          </cell>
        </row>
      </sheetData>
      <sheetData sheetId="4">
        <row r="258">
          <cell r="R258" t="str">
            <v>AMP Resources (Cove Fort)</v>
          </cell>
          <cell r="S258">
            <v>2</v>
          </cell>
        </row>
        <row r="259">
          <cell r="R259" t="str">
            <v>APGI 7X24 return</v>
          </cell>
          <cell r="S259">
            <v>6</v>
          </cell>
        </row>
        <row r="260">
          <cell r="R260" t="str">
            <v>APGI LLH return</v>
          </cell>
          <cell r="S260">
            <v>6</v>
          </cell>
        </row>
        <row r="261">
          <cell r="R261" t="str">
            <v>APS 6X16 at 4C</v>
          </cell>
          <cell r="S261">
            <v>3</v>
          </cell>
        </row>
        <row r="262">
          <cell r="R262" t="str">
            <v>APS 7X16 at 4C</v>
          </cell>
          <cell r="S262">
            <v>3</v>
          </cell>
        </row>
        <row r="263">
          <cell r="R263" t="str">
            <v>APS 7X16 at Mona</v>
          </cell>
          <cell r="S263">
            <v>3</v>
          </cell>
        </row>
        <row r="264">
          <cell r="R264" t="str">
            <v>APS Exchange</v>
          </cell>
          <cell r="S264">
            <v>6</v>
          </cell>
        </row>
        <row r="265">
          <cell r="R265" t="str">
            <v>APS Exchange deliver</v>
          </cell>
          <cell r="S265">
            <v>6</v>
          </cell>
        </row>
        <row r="266">
          <cell r="R266" t="str">
            <v>APS p207861</v>
          </cell>
          <cell r="S266">
            <v>6</v>
          </cell>
        </row>
        <row r="267">
          <cell r="R267" t="str">
            <v>APS s207860</v>
          </cell>
          <cell r="S267">
            <v>6</v>
          </cell>
        </row>
        <row r="268">
          <cell r="R268" t="str">
            <v>APS Supplemental Purchase coal</v>
          </cell>
          <cell r="S268">
            <v>2</v>
          </cell>
        </row>
        <row r="269">
          <cell r="R269" t="str">
            <v>APS Supplemental Purchase other</v>
          </cell>
          <cell r="S269">
            <v>2</v>
          </cell>
        </row>
        <row r="270">
          <cell r="R270" t="str">
            <v>Aquila hydro hedge</v>
          </cell>
          <cell r="S270">
            <v>2</v>
          </cell>
        </row>
        <row r="271">
          <cell r="R271" t="str">
            <v>Biomass (QF)</v>
          </cell>
          <cell r="S271">
            <v>4</v>
          </cell>
        </row>
        <row r="272">
          <cell r="R272" t="str">
            <v>Biomass Non-Generation</v>
          </cell>
          <cell r="S272">
            <v>4</v>
          </cell>
        </row>
        <row r="273">
          <cell r="R273" t="str">
            <v>Biomass One QF</v>
          </cell>
          <cell r="S273">
            <v>4</v>
          </cell>
        </row>
        <row r="274">
          <cell r="R274" t="str">
            <v>Black Hills</v>
          </cell>
          <cell r="S274">
            <v>1</v>
          </cell>
        </row>
        <row r="275">
          <cell r="R275" t="str">
            <v>Black Hills Losses</v>
          </cell>
          <cell r="S275">
            <v>1</v>
          </cell>
        </row>
        <row r="276">
          <cell r="R276" t="str">
            <v>Black Hills Reserve (CTs)</v>
          </cell>
          <cell r="S276">
            <v>6</v>
          </cell>
        </row>
        <row r="277">
          <cell r="R277" t="str">
            <v>Blanding</v>
          </cell>
          <cell r="S277">
            <v>1</v>
          </cell>
        </row>
        <row r="278">
          <cell r="R278" t="str">
            <v>Blanding Purchase</v>
          </cell>
          <cell r="S278">
            <v>2</v>
          </cell>
        </row>
        <row r="279">
          <cell r="R279" t="str">
            <v>Blue Mountain Wind QF</v>
          </cell>
          <cell r="S279">
            <v>4</v>
          </cell>
        </row>
        <row r="280">
          <cell r="R280" t="str">
            <v>BPA FC II delivery</v>
          </cell>
          <cell r="S280">
            <v>6</v>
          </cell>
        </row>
        <row r="281">
          <cell r="R281" t="str">
            <v>BPA FC II Generation</v>
          </cell>
          <cell r="S281">
            <v>6</v>
          </cell>
        </row>
        <row r="282">
          <cell r="R282" t="str">
            <v>BPA FC IV delivery</v>
          </cell>
          <cell r="S282">
            <v>6</v>
          </cell>
        </row>
        <row r="283">
          <cell r="R283" t="str">
            <v>BPA FC IV Generation</v>
          </cell>
          <cell r="S283">
            <v>6</v>
          </cell>
        </row>
        <row r="284">
          <cell r="R284" t="str">
            <v>BPA Flathead Sale</v>
          </cell>
          <cell r="S284">
            <v>1</v>
          </cell>
        </row>
        <row r="285">
          <cell r="R285" t="str">
            <v>BPA Hermiston Losses</v>
          </cell>
          <cell r="S285">
            <v>8</v>
          </cell>
        </row>
        <row r="286">
          <cell r="R286" t="str">
            <v>BPA Palisades return</v>
          </cell>
          <cell r="S286">
            <v>6</v>
          </cell>
        </row>
        <row r="287">
          <cell r="R287" t="str">
            <v>BPA Palisades storage</v>
          </cell>
          <cell r="S287">
            <v>6</v>
          </cell>
        </row>
        <row r="288">
          <cell r="R288" t="str">
            <v>BPA Peaking</v>
          </cell>
          <cell r="S288">
            <v>6</v>
          </cell>
        </row>
        <row r="289">
          <cell r="R289" t="str">
            <v>BPA Peaking Replacement</v>
          </cell>
          <cell r="S289">
            <v>6</v>
          </cell>
        </row>
        <row r="290">
          <cell r="R290" t="str">
            <v>BPA So. Idaho Exchange In</v>
          </cell>
          <cell r="S290">
            <v>6</v>
          </cell>
        </row>
        <row r="291">
          <cell r="R291" t="str">
            <v>BPA So. Idaho Exchange Out</v>
          </cell>
          <cell r="S291">
            <v>6</v>
          </cell>
        </row>
        <row r="292">
          <cell r="R292" t="str">
            <v>BPA Spring Energy</v>
          </cell>
          <cell r="S292">
            <v>6</v>
          </cell>
        </row>
        <row r="293">
          <cell r="R293" t="str">
            <v>BPA Spring Energy deliver</v>
          </cell>
          <cell r="S293">
            <v>6</v>
          </cell>
        </row>
        <row r="294">
          <cell r="R294" t="str">
            <v>BPA Summer Storage</v>
          </cell>
          <cell r="S294">
            <v>6</v>
          </cell>
        </row>
        <row r="295">
          <cell r="R295" t="str">
            <v>BPA Summer Storage return</v>
          </cell>
          <cell r="S295">
            <v>6</v>
          </cell>
        </row>
        <row r="296">
          <cell r="R296" t="str">
            <v>BPA Wind Sale</v>
          </cell>
          <cell r="S296">
            <v>1</v>
          </cell>
        </row>
        <row r="297">
          <cell r="R297" t="str">
            <v>Bridger Losses In</v>
          </cell>
          <cell r="S297">
            <v>8</v>
          </cell>
        </row>
        <row r="298">
          <cell r="R298" t="str">
            <v>Bridger Losses Out</v>
          </cell>
          <cell r="S298">
            <v>8</v>
          </cell>
        </row>
        <row r="299">
          <cell r="R299" t="str">
            <v>Bridger Losses Out</v>
          </cell>
          <cell r="S299">
            <v>8</v>
          </cell>
        </row>
        <row r="300">
          <cell r="R300" t="str">
            <v>Cal ISO East - Four Corners Purchase</v>
          </cell>
          <cell r="S300">
            <v>13</v>
          </cell>
        </row>
        <row r="301">
          <cell r="R301" t="str">
            <v>Cal ISO East - Four Corners Sale</v>
          </cell>
          <cell r="S301">
            <v>12</v>
          </cell>
        </row>
        <row r="302">
          <cell r="R302" t="str">
            <v>Cal ISO East - Mona Purchase</v>
          </cell>
          <cell r="S302">
            <v>13</v>
          </cell>
        </row>
        <row r="303">
          <cell r="R303" t="str">
            <v>Cal ISO East - Mona Sale</v>
          </cell>
          <cell r="S303">
            <v>12</v>
          </cell>
        </row>
        <row r="304">
          <cell r="R304" t="str">
            <v>Cal ISO West - COB Purchase</v>
          </cell>
          <cell r="S304">
            <v>13</v>
          </cell>
        </row>
        <row r="305">
          <cell r="R305" t="str">
            <v>Cal ISO West - COB Sale</v>
          </cell>
          <cell r="S305">
            <v>12</v>
          </cell>
        </row>
        <row r="306">
          <cell r="R306" t="str">
            <v>California QF</v>
          </cell>
          <cell r="S306">
            <v>4</v>
          </cell>
        </row>
        <row r="307">
          <cell r="R307" t="str">
            <v>California Pre-MSP QF</v>
          </cell>
          <cell r="S307">
            <v>4</v>
          </cell>
        </row>
        <row r="308">
          <cell r="R308" t="str">
            <v>California Post-Merger Pre-MSP QF</v>
          </cell>
          <cell r="S308">
            <v>4</v>
          </cell>
        </row>
        <row r="309">
          <cell r="R309" t="str">
            <v>California Post-MSP QF</v>
          </cell>
          <cell r="S309">
            <v>4</v>
          </cell>
        </row>
        <row r="310">
          <cell r="R310" t="str">
            <v>California Pre-Merger QF</v>
          </cell>
          <cell r="S310">
            <v>4</v>
          </cell>
        </row>
        <row r="311">
          <cell r="R311" t="str">
            <v>Canadian Entitlement CEAEA</v>
          </cell>
          <cell r="S311">
            <v>5</v>
          </cell>
        </row>
        <row r="312">
          <cell r="R312" t="str">
            <v>Cargill p483225</v>
          </cell>
          <cell r="S312">
            <v>6</v>
          </cell>
        </row>
        <row r="313">
          <cell r="R313" t="str">
            <v>Cargill p485290</v>
          </cell>
          <cell r="S313">
            <v>6</v>
          </cell>
        </row>
        <row r="314">
          <cell r="R314" t="str">
            <v>Cargill s483226</v>
          </cell>
          <cell r="S314">
            <v>6</v>
          </cell>
        </row>
        <row r="315">
          <cell r="R315" t="str">
            <v>Cargill s485289</v>
          </cell>
          <cell r="S315">
            <v>6</v>
          </cell>
        </row>
        <row r="316">
          <cell r="R316" t="str">
            <v>Chehalis Station Service</v>
          </cell>
          <cell r="S316">
            <v>2</v>
          </cell>
        </row>
        <row r="317">
          <cell r="R317" t="str">
            <v>Chelan - Rocky Reach</v>
          </cell>
          <cell r="S317">
            <v>5</v>
          </cell>
        </row>
        <row r="318">
          <cell r="R318" t="str">
            <v>Chevron Wind QF</v>
          </cell>
          <cell r="S318">
            <v>4</v>
          </cell>
        </row>
        <row r="319">
          <cell r="R319" t="str">
            <v>Clark Displacement</v>
          </cell>
          <cell r="S319">
            <v>2</v>
          </cell>
        </row>
        <row r="320">
          <cell r="R320" t="str">
            <v>Clark Displacement Buy Back</v>
          </cell>
          <cell r="S320">
            <v>2</v>
          </cell>
        </row>
        <row r="321">
          <cell r="R321" t="str">
            <v>Clark River Road reserve</v>
          </cell>
          <cell r="S321">
            <v>2</v>
          </cell>
        </row>
        <row r="322">
          <cell r="R322" t="str">
            <v>CLARK S&amp;I</v>
          </cell>
          <cell r="S322">
            <v>2</v>
          </cell>
        </row>
        <row r="323">
          <cell r="R323" t="str">
            <v>Clark S&amp;I Base Capacity</v>
          </cell>
          <cell r="S323">
            <v>2</v>
          </cell>
        </row>
        <row r="324">
          <cell r="R324" t="str">
            <v>CLARK Storage &amp; Integration</v>
          </cell>
          <cell r="S324">
            <v>2</v>
          </cell>
        </row>
        <row r="325">
          <cell r="R325" t="str">
            <v>Clay Basin Gas Storage</v>
          </cell>
          <cell r="S325">
            <v>11</v>
          </cell>
        </row>
        <row r="326">
          <cell r="R326" t="str">
            <v>Co-Gen II QF</v>
          </cell>
          <cell r="S326">
            <v>4</v>
          </cell>
        </row>
        <row r="327">
          <cell r="R327" t="str">
            <v>Combine Hills</v>
          </cell>
          <cell r="S327">
            <v>2</v>
          </cell>
        </row>
        <row r="328">
          <cell r="R328" t="str">
            <v>Constellation p257677</v>
          </cell>
          <cell r="S328">
            <v>2</v>
          </cell>
        </row>
        <row r="329">
          <cell r="R329" t="str">
            <v>Constellation p257678</v>
          </cell>
          <cell r="S329">
            <v>2</v>
          </cell>
        </row>
        <row r="330">
          <cell r="R330" t="str">
            <v>Constellation p268849</v>
          </cell>
          <cell r="S330">
            <v>2</v>
          </cell>
        </row>
        <row r="331">
          <cell r="R331" t="str">
            <v>Cowlitz Swift deliver</v>
          </cell>
          <cell r="S331">
            <v>6</v>
          </cell>
        </row>
        <row r="332">
          <cell r="R332" t="str">
            <v>D.R. Johnson (QF)</v>
          </cell>
          <cell r="S332">
            <v>4</v>
          </cell>
        </row>
        <row r="333">
          <cell r="R333" t="str">
            <v>Deseret G&amp;T Expansion</v>
          </cell>
          <cell r="S333">
            <v>2</v>
          </cell>
        </row>
        <row r="334">
          <cell r="R334" t="str">
            <v>Deseret Purchase</v>
          </cell>
          <cell r="S334">
            <v>2</v>
          </cell>
        </row>
        <row r="335">
          <cell r="R335" t="str">
            <v>Douglas - Wells</v>
          </cell>
          <cell r="S335">
            <v>5</v>
          </cell>
        </row>
        <row r="336">
          <cell r="R336" t="str">
            <v>Douglas County Forest Products QF</v>
          </cell>
          <cell r="S336">
            <v>4</v>
          </cell>
        </row>
        <row r="337">
          <cell r="R337" t="str">
            <v>Douglas PUD - Lands Energy Share</v>
          </cell>
          <cell r="S337">
            <v>5</v>
          </cell>
        </row>
        <row r="338">
          <cell r="R338" t="str">
            <v>Douglas PUD Settlement</v>
          </cell>
          <cell r="S338">
            <v>2</v>
          </cell>
        </row>
        <row r="339">
          <cell r="R339" t="str">
            <v>DSM Cool Keeper Reserve</v>
          </cell>
          <cell r="S339">
            <v>8</v>
          </cell>
        </row>
        <row r="340">
          <cell r="R340" t="str">
            <v>DSM Idaho Irrigation</v>
          </cell>
          <cell r="S340">
            <v>8</v>
          </cell>
        </row>
        <row r="341">
          <cell r="R341" t="str">
            <v>DSM Idaho Irrigation Shifted</v>
          </cell>
          <cell r="S341">
            <v>8</v>
          </cell>
        </row>
        <row r="342">
          <cell r="R342" t="str">
            <v>DSM Utah Irrigation</v>
          </cell>
          <cell r="S342">
            <v>8</v>
          </cell>
        </row>
        <row r="343">
          <cell r="R343" t="str">
            <v>DSM Utah Irrigation Shifted</v>
          </cell>
          <cell r="S343">
            <v>8</v>
          </cell>
        </row>
        <row r="344">
          <cell r="R344" t="str">
            <v>Duke HLH</v>
          </cell>
          <cell r="S344">
            <v>2</v>
          </cell>
        </row>
        <row r="345">
          <cell r="R345" t="str">
            <v>Duke p99206</v>
          </cell>
          <cell r="S345">
            <v>2</v>
          </cell>
        </row>
        <row r="346">
          <cell r="R346" t="str">
            <v>Dunlap I Wind</v>
          </cell>
          <cell r="S346">
            <v>9</v>
          </cell>
        </row>
        <row r="347">
          <cell r="R347" t="str">
            <v>East Control Area Sale</v>
          </cell>
          <cell r="S347">
            <v>1</v>
          </cell>
        </row>
        <row r="348">
          <cell r="R348" t="str">
            <v>Electric Swaps - East</v>
          </cell>
          <cell r="S348">
            <v>13</v>
          </cell>
        </row>
        <row r="349">
          <cell r="R349" t="str">
            <v>Electric Swaps - East Buy</v>
          </cell>
          <cell r="S349">
            <v>13</v>
          </cell>
        </row>
        <row r="350">
          <cell r="R350" t="str">
            <v>Electric Swaps - East Sell</v>
          </cell>
          <cell r="S350">
            <v>12</v>
          </cell>
        </row>
        <row r="351">
          <cell r="R351" t="str">
            <v>Electric Swaps - West</v>
          </cell>
          <cell r="S351">
            <v>13</v>
          </cell>
        </row>
        <row r="352">
          <cell r="R352" t="str">
            <v>Electric Swaps - West Buy</v>
          </cell>
          <cell r="S352">
            <v>13</v>
          </cell>
        </row>
        <row r="353">
          <cell r="R353" t="str">
            <v>Electric Swaps - West Sell</v>
          </cell>
          <cell r="S353">
            <v>12</v>
          </cell>
        </row>
        <row r="354">
          <cell r="R354" t="str">
            <v>Evergreen BioPower QF</v>
          </cell>
          <cell r="S354">
            <v>4</v>
          </cell>
        </row>
        <row r="355">
          <cell r="R355" t="str">
            <v>EWEB FC I delivery</v>
          </cell>
          <cell r="S355">
            <v>6</v>
          </cell>
        </row>
        <row r="356">
          <cell r="R356" t="str">
            <v>EWEB FC I Generation</v>
          </cell>
          <cell r="S356">
            <v>6</v>
          </cell>
        </row>
        <row r="357">
          <cell r="R357" t="str">
            <v>EWEB/BPA Wind Sale</v>
          </cell>
          <cell r="S357">
            <v>6</v>
          </cell>
        </row>
        <row r="358">
          <cell r="R358" t="str">
            <v>Excess Gas Sales</v>
          </cell>
          <cell r="S358">
            <v>11</v>
          </cell>
        </row>
        <row r="359">
          <cell r="R359" t="str">
            <v>ExxonMobil QF</v>
          </cell>
          <cell r="S359">
            <v>4</v>
          </cell>
        </row>
        <row r="360">
          <cell r="R360" t="str">
            <v>Five Pine Wind QF</v>
          </cell>
          <cell r="S360">
            <v>4</v>
          </cell>
        </row>
        <row r="361">
          <cell r="R361" t="str">
            <v>Flathead &amp; ENI Sale</v>
          </cell>
          <cell r="S361">
            <v>1</v>
          </cell>
        </row>
        <row r="362">
          <cell r="R362" t="str">
            <v>Foote Creek I Generation</v>
          </cell>
          <cell r="S362">
            <v>9</v>
          </cell>
        </row>
        <row r="363">
          <cell r="R363" t="str">
            <v>Fort James (CoGen)</v>
          </cell>
          <cell r="S363">
            <v>2</v>
          </cell>
        </row>
        <row r="364">
          <cell r="R364" t="str">
            <v>Gas Swaps</v>
          </cell>
          <cell r="S364">
            <v>11</v>
          </cell>
        </row>
        <row r="365">
          <cell r="R365" t="str">
            <v>Gas Physical - East</v>
          </cell>
          <cell r="S365">
            <v>11</v>
          </cell>
        </row>
        <row r="366">
          <cell r="R366" t="str">
            <v>Gas Physical - West</v>
          </cell>
          <cell r="S366">
            <v>11</v>
          </cell>
        </row>
        <row r="367">
          <cell r="R367" t="str">
            <v>Gas Physical - Chehalis</v>
          </cell>
          <cell r="S367">
            <v>11</v>
          </cell>
        </row>
        <row r="368">
          <cell r="R368" t="str">
            <v>Gas Physical - Existing East</v>
          </cell>
          <cell r="S368">
            <v>11</v>
          </cell>
        </row>
        <row r="369">
          <cell r="R369" t="str">
            <v>Gas Physical - Hermiston</v>
          </cell>
          <cell r="S369">
            <v>11</v>
          </cell>
        </row>
        <row r="370">
          <cell r="R370" t="str">
            <v>Gas Physical - New East</v>
          </cell>
          <cell r="S370">
            <v>11</v>
          </cell>
        </row>
        <row r="371">
          <cell r="R371" t="str">
            <v>Gas Swaps - East</v>
          </cell>
          <cell r="S371">
            <v>11</v>
          </cell>
        </row>
        <row r="372">
          <cell r="R372" t="str">
            <v>Gas Swaps - West</v>
          </cell>
          <cell r="S372">
            <v>11</v>
          </cell>
        </row>
        <row r="373">
          <cell r="R373" t="str">
            <v>Gas Swaps - Chehalis</v>
          </cell>
          <cell r="S373">
            <v>11</v>
          </cell>
        </row>
        <row r="374">
          <cell r="R374" t="str">
            <v>Gas Swaps - Existing East</v>
          </cell>
          <cell r="S374">
            <v>11</v>
          </cell>
        </row>
        <row r="375">
          <cell r="R375" t="str">
            <v>Gas Swaps - Hermiston</v>
          </cell>
          <cell r="S375">
            <v>11</v>
          </cell>
        </row>
        <row r="376">
          <cell r="R376" t="str">
            <v>Gas Swaps - New East</v>
          </cell>
          <cell r="S376">
            <v>11</v>
          </cell>
        </row>
        <row r="377">
          <cell r="R377" t="str">
            <v>Gem State (City of Idaho Falls)</v>
          </cell>
          <cell r="S377">
            <v>2</v>
          </cell>
        </row>
        <row r="378">
          <cell r="R378" t="str">
            <v>Gem State Power Cost</v>
          </cell>
          <cell r="S378">
            <v>2</v>
          </cell>
        </row>
        <row r="379">
          <cell r="R379" t="str">
            <v>Glenrock Wind</v>
          </cell>
          <cell r="S379">
            <v>9</v>
          </cell>
        </row>
        <row r="380">
          <cell r="R380" t="str">
            <v>Glenrock III Wind</v>
          </cell>
          <cell r="S380">
            <v>9</v>
          </cell>
        </row>
        <row r="381">
          <cell r="R381" t="str">
            <v>Goodnoe Wind</v>
          </cell>
          <cell r="S381">
            <v>9</v>
          </cell>
        </row>
        <row r="382">
          <cell r="R382" t="str">
            <v>Grant - Priest Rapids</v>
          </cell>
          <cell r="S382">
            <v>5</v>
          </cell>
        </row>
        <row r="383">
          <cell r="R383" t="str">
            <v>Grant - Wanapum</v>
          </cell>
          <cell r="S383">
            <v>5</v>
          </cell>
        </row>
        <row r="384">
          <cell r="R384" t="str">
            <v>Grant County</v>
          </cell>
          <cell r="S384">
            <v>2</v>
          </cell>
        </row>
        <row r="385">
          <cell r="R385" t="str">
            <v>Grant Displacement</v>
          </cell>
          <cell r="S385">
            <v>5</v>
          </cell>
        </row>
        <row r="386">
          <cell r="R386" t="str">
            <v>Grant Meaningful Priority</v>
          </cell>
          <cell r="S386">
            <v>5</v>
          </cell>
        </row>
        <row r="387">
          <cell r="R387" t="str">
            <v>Grant Reasonable</v>
          </cell>
          <cell r="S387">
            <v>5</v>
          </cell>
        </row>
        <row r="388">
          <cell r="R388" t="str">
            <v>Grant Power Auction</v>
          </cell>
          <cell r="S388">
            <v>5</v>
          </cell>
        </row>
        <row r="389">
          <cell r="R389" t="str">
            <v>High Plains Wind</v>
          </cell>
          <cell r="S389">
            <v>9</v>
          </cell>
        </row>
        <row r="390">
          <cell r="R390" t="str">
            <v>High Plateau Wind QF</v>
          </cell>
          <cell r="S390">
            <v>4</v>
          </cell>
        </row>
        <row r="391">
          <cell r="R391" t="str">
            <v>Hermiston Purchase</v>
          </cell>
          <cell r="S391">
            <v>2</v>
          </cell>
        </row>
        <row r="392">
          <cell r="R392" t="str">
            <v>Hurricane Purchase</v>
          </cell>
          <cell r="S392">
            <v>2</v>
          </cell>
        </row>
        <row r="393">
          <cell r="R393" t="str">
            <v>Hurricane Sale</v>
          </cell>
          <cell r="S393">
            <v>1</v>
          </cell>
        </row>
        <row r="394">
          <cell r="R394" t="str">
            <v>Idaho Power P278538</v>
          </cell>
          <cell r="S394">
            <v>2</v>
          </cell>
        </row>
        <row r="395">
          <cell r="R395" t="str">
            <v>Idaho Power P278538 HLH</v>
          </cell>
          <cell r="S395">
            <v>2</v>
          </cell>
        </row>
        <row r="396">
          <cell r="R396" t="str">
            <v>Idaho Power P278538 LLH</v>
          </cell>
          <cell r="S396">
            <v>2</v>
          </cell>
        </row>
        <row r="397">
          <cell r="R397" t="str">
            <v>Idaho Power RTSA Purchase</v>
          </cell>
          <cell r="S397">
            <v>2</v>
          </cell>
        </row>
        <row r="398">
          <cell r="R398" t="str">
            <v>Idaho Power RTSA return</v>
          </cell>
          <cell r="S398">
            <v>8</v>
          </cell>
        </row>
        <row r="399">
          <cell r="R399" t="str">
            <v>Idaho QF</v>
          </cell>
          <cell r="S399">
            <v>4</v>
          </cell>
        </row>
        <row r="400">
          <cell r="R400" t="str">
            <v>Idaho Pre-MSP QF</v>
          </cell>
          <cell r="S400">
            <v>4</v>
          </cell>
        </row>
        <row r="401">
          <cell r="R401" t="str">
            <v>Idaho Post-Merger Pre-MSP QF</v>
          </cell>
          <cell r="S401">
            <v>4</v>
          </cell>
        </row>
        <row r="402">
          <cell r="R402" t="str">
            <v>Idaho Post-MSP QF</v>
          </cell>
          <cell r="S402">
            <v>4</v>
          </cell>
        </row>
        <row r="403">
          <cell r="R403" t="str">
            <v>Idaho Pre-Merger QF</v>
          </cell>
          <cell r="S403">
            <v>4</v>
          </cell>
        </row>
        <row r="404">
          <cell r="R404" t="str">
            <v>IPP Purchase</v>
          </cell>
          <cell r="S404">
            <v>2</v>
          </cell>
        </row>
        <row r="405">
          <cell r="R405" t="str">
            <v>IPP Sale (LADWP)</v>
          </cell>
          <cell r="S405">
            <v>1</v>
          </cell>
        </row>
        <row r="406">
          <cell r="R406" t="str">
            <v>IRP - DSM East Irrigation Ld Control</v>
          </cell>
          <cell r="S406">
            <v>7</v>
          </cell>
        </row>
        <row r="407">
          <cell r="R407" t="str">
            <v>IRP - DSM East Irrigation Ld Control - Return</v>
          </cell>
          <cell r="S407">
            <v>7</v>
          </cell>
        </row>
        <row r="408">
          <cell r="R408" t="str">
            <v>IRP - DSM East Summer Ld Control</v>
          </cell>
          <cell r="S408">
            <v>7</v>
          </cell>
        </row>
        <row r="409">
          <cell r="R409" t="str">
            <v>IRP - DSM East Summer Ld Control - Return</v>
          </cell>
          <cell r="S409">
            <v>7</v>
          </cell>
        </row>
        <row r="410">
          <cell r="R410" t="str">
            <v>IRP - DSM West Irrigation Ld Control</v>
          </cell>
          <cell r="S410">
            <v>7</v>
          </cell>
        </row>
        <row r="411">
          <cell r="R411" t="str">
            <v>IRP - DSM West Irrigation Ld Control - Return</v>
          </cell>
          <cell r="S411">
            <v>7</v>
          </cell>
        </row>
        <row r="412">
          <cell r="R412" t="str">
            <v>IRP - FOT Four Corners</v>
          </cell>
          <cell r="S412">
            <v>7</v>
          </cell>
        </row>
        <row r="413">
          <cell r="R413" t="str">
            <v>IRP - FOT Mid-C</v>
          </cell>
          <cell r="S413">
            <v>7</v>
          </cell>
        </row>
        <row r="414">
          <cell r="R414" t="str">
            <v>IRP - FOT West Main</v>
          </cell>
          <cell r="S414">
            <v>7</v>
          </cell>
        </row>
        <row r="415">
          <cell r="R415" t="str">
            <v>IRP - Wind Mid-C</v>
          </cell>
          <cell r="S415">
            <v>7</v>
          </cell>
        </row>
        <row r="416">
          <cell r="R416" t="str">
            <v>IRP - Wind Walla Walla</v>
          </cell>
          <cell r="S416">
            <v>7</v>
          </cell>
        </row>
        <row r="417">
          <cell r="R417" t="str">
            <v>IRP - Wind Wyoming SE</v>
          </cell>
          <cell r="S417">
            <v>7</v>
          </cell>
        </row>
        <row r="418">
          <cell r="R418" t="str">
            <v>IRP - Wind Wyoming SW</v>
          </cell>
          <cell r="S418">
            <v>7</v>
          </cell>
        </row>
        <row r="419">
          <cell r="R419" t="str">
            <v>IRP - Wind Yakima</v>
          </cell>
          <cell r="S419">
            <v>7</v>
          </cell>
        </row>
        <row r="420">
          <cell r="R420" t="str">
            <v>Kennecott Generation Adjustment</v>
          </cell>
          <cell r="S420">
            <v>8</v>
          </cell>
        </row>
        <row r="421">
          <cell r="R421" t="str">
            <v>Kennecott Incentive</v>
          </cell>
          <cell r="S421">
            <v>2</v>
          </cell>
        </row>
        <row r="422">
          <cell r="R422" t="str">
            <v>Kennecott Incentive (Historical)</v>
          </cell>
          <cell r="S422">
            <v>2</v>
          </cell>
        </row>
        <row r="423">
          <cell r="R423" t="str">
            <v>Kennecott QF</v>
          </cell>
          <cell r="S423">
            <v>4</v>
          </cell>
        </row>
        <row r="424">
          <cell r="R424" t="str">
            <v>Kennecott Refinery QF</v>
          </cell>
          <cell r="S424">
            <v>4</v>
          </cell>
        </row>
        <row r="425">
          <cell r="R425" t="str">
            <v>Kennecott Smelter QF</v>
          </cell>
          <cell r="S425">
            <v>4</v>
          </cell>
        </row>
        <row r="426">
          <cell r="R426" t="str">
            <v>LADWP s491300</v>
          </cell>
          <cell r="S426">
            <v>1</v>
          </cell>
        </row>
        <row r="427">
          <cell r="R427" t="str">
            <v>LADWP s491301</v>
          </cell>
          <cell r="S427">
            <v>1</v>
          </cell>
        </row>
        <row r="428">
          <cell r="R428" t="str">
            <v>LADWP p491303</v>
          </cell>
          <cell r="S428">
            <v>2</v>
          </cell>
        </row>
        <row r="429">
          <cell r="R429" t="str">
            <v>LADWP s491303</v>
          </cell>
          <cell r="S429">
            <v>2</v>
          </cell>
        </row>
        <row r="430">
          <cell r="R430" t="str">
            <v>LADWP p491304</v>
          </cell>
          <cell r="S430">
            <v>2</v>
          </cell>
        </row>
        <row r="431">
          <cell r="R431" t="str">
            <v>LADWP s491304</v>
          </cell>
          <cell r="S431">
            <v>2</v>
          </cell>
        </row>
        <row r="432">
          <cell r="R432" t="str">
            <v>Leaning Juniper 1</v>
          </cell>
          <cell r="S432">
            <v>9</v>
          </cell>
        </row>
        <row r="433">
          <cell r="R433" t="str">
            <v>Lewis River Loss of Efficiency</v>
          </cell>
          <cell r="S433">
            <v>8</v>
          </cell>
        </row>
        <row r="434">
          <cell r="R434" t="str">
            <v>Lewis River Motoring Loss</v>
          </cell>
          <cell r="S434">
            <v>8</v>
          </cell>
        </row>
        <row r="435">
          <cell r="R435" t="str">
            <v>Lower Ridge Wind QF</v>
          </cell>
          <cell r="S435">
            <v>4</v>
          </cell>
        </row>
        <row r="436">
          <cell r="R436" t="str">
            <v>MagCorp Buythrough</v>
          </cell>
          <cell r="S436">
            <v>8</v>
          </cell>
        </row>
        <row r="437">
          <cell r="R437" t="str">
            <v>MagCorp Buythrough Winter</v>
          </cell>
          <cell r="S437">
            <v>8</v>
          </cell>
        </row>
        <row r="438">
          <cell r="R438" t="str">
            <v>MagCorp Curtailment</v>
          </cell>
          <cell r="S438">
            <v>8</v>
          </cell>
        </row>
        <row r="439">
          <cell r="R439" t="str">
            <v>MagCorp Curtailment (Historical)</v>
          </cell>
          <cell r="S439">
            <v>8</v>
          </cell>
        </row>
        <row r="440">
          <cell r="R440" t="str">
            <v>MagCorp Curtailment Winter</v>
          </cell>
          <cell r="S440">
            <v>8</v>
          </cell>
        </row>
        <row r="441">
          <cell r="R441" t="str">
            <v>MagCorp Curtailment Winter (Historical)</v>
          </cell>
          <cell r="S441">
            <v>8</v>
          </cell>
        </row>
        <row r="442">
          <cell r="R442" t="str">
            <v>Marengo</v>
          </cell>
          <cell r="S442">
            <v>9</v>
          </cell>
        </row>
        <row r="443">
          <cell r="R443" t="str">
            <v>Marengo I</v>
          </cell>
          <cell r="S443">
            <v>9</v>
          </cell>
        </row>
        <row r="444">
          <cell r="R444" t="str">
            <v>Marengo II</v>
          </cell>
          <cell r="S444">
            <v>9</v>
          </cell>
        </row>
        <row r="445">
          <cell r="R445" t="str">
            <v>McFadden Ridge Wind</v>
          </cell>
          <cell r="S445">
            <v>9</v>
          </cell>
        </row>
        <row r="446">
          <cell r="R446" t="str">
            <v>Monsanto Curtailment</v>
          </cell>
          <cell r="S446">
            <v>8</v>
          </cell>
        </row>
        <row r="447">
          <cell r="R447" t="str">
            <v>Monsanto Buythrough</v>
          </cell>
          <cell r="S447">
            <v>8</v>
          </cell>
        </row>
        <row r="448">
          <cell r="R448" t="str">
            <v>Monsanto Curtailment (Historical)</v>
          </cell>
          <cell r="S448">
            <v>2</v>
          </cell>
        </row>
        <row r="449">
          <cell r="R449" t="str">
            <v>Monsanto Excess Demand</v>
          </cell>
          <cell r="S449">
            <v>8</v>
          </cell>
        </row>
        <row r="450">
          <cell r="R450" t="str">
            <v>Morgan Stanley p189046</v>
          </cell>
          <cell r="S450">
            <v>2</v>
          </cell>
        </row>
        <row r="451">
          <cell r="R451" t="str">
            <v>Morgan Stanley p196538</v>
          </cell>
          <cell r="S451">
            <v>3</v>
          </cell>
        </row>
        <row r="452">
          <cell r="R452" t="str">
            <v>Morgan Stanley p206006</v>
          </cell>
          <cell r="S452">
            <v>3</v>
          </cell>
        </row>
        <row r="453">
          <cell r="R453" t="str">
            <v>Morgan Stanley p206008</v>
          </cell>
          <cell r="S453">
            <v>3</v>
          </cell>
        </row>
        <row r="454">
          <cell r="R454" t="str">
            <v>Morgan Stanley p207863</v>
          </cell>
          <cell r="S454">
            <v>6</v>
          </cell>
        </row>
        <row r="455">
          <cell r="R455" t="str">
            <v>Morgan Stanley p244840</v>
          </cell>
          <cell r="S455">
            <v>3</v>
          </cell>
        </row>
        <row r="456">
          <cell r="R456" t="str">
            <v>Morgan Stanley p244841</v>
          </cell>
          <cell r="S456">
            <v>3</v>
          </cell>
        </row>
        <row r="457">
          <cell r="R457" t="str">
            <v>Morgan Stanley p272153</v>
          </cell>
          <cell r="S457">
            <v>2</v>
          </cell>
        </row>
        <row r="458">
          <cell r="R458" t="str">
            <v>Morgan Stanley p272154</v>
          </cell>
          <cell r="S458">
            <v>2</v>
          </cell>
        </row>
        <row r="459">
          <cell r="R459" t="str">
            <v>Morgan Stanley p272156</v>
          </cell>
          <cell r="S459">
            <v>2</v>
          </cell>
        </row>
        <row r="460">
          <cell r="R460" t="str">
            <v>Morgan Stanley p272157</v>
          </cell>
          <cell r="S460">
            <v>2</v>
          </cell>
        </row>
        <row r="461">
          <cell r="R461" t="str">
            <v>Morgan Stanley p272158</v>
          </cell>
          <cell r="S461">
            <v>2</v>
          </cell>
        </row>
        <row r="462">
          <cell r="R462" t="str">
            <v>Morgan Stanley s207862</v>
          </cell>
          <cell r="S462">
            <v>2</v>
          </cell>
        </row>
        <row r="463">
          <cell r="R463" t="str">
            <v>Mountain Wind 1 QF</v>
          </cell>
          <cell r="S463">
            <v>4</v>
          </cell>
        </row>
        <row r="464">
          <cell r="R464" t="str">
            <v>Mountain Wind 2 QF</v>
          </cell>
          <cell r="S464">
            <v>4</v>
          </cell>
        </row>
        <row r="465">
          <cell r="R465" t="str">
            <v>Mule Hollow Wind QF</v>
          </cell>
          <cell r="S465">
            <v>4</v>
          </cell>
        </row>
        <row r="466">
          <cell r="R466" t="str">
            <v>NCPA p309009</v>
          </cell>
          <cell r="S466">
            <v>6</v>
          </cell>
        </row>
        <row r="467">
          <cell r="R467" t="str">
            <v>NCPA s309008</v>
          </cell>
          <cell r="S467">
            <v>6</v>
          </cell>
        </row>
        <row r="468">
          <cell r="R468" t="str">
            <v>Nebo Capacity Payment</v>
          </cell>
          <cell r="S468">
            <v>2</v>
          </cell>
        </row>
        <row r="469">
          <cell r="R469" t="str">
            <v>Non-Owned East - Obligation</v>
          </cell>
          <cell r="S469">
            <v>2</v>
          </cell>
        </row>
        <row r="470">
          <cell r="R470" t="str">
            <v>Non-Owned East - Offset</v>
          </cell>
          <cell r="S470">
            <v>2</v>
          </cell>
        </row>
        <row r="471">
          <cell r="R471" t="str">
            <v>Non-Owned West - Obligation</v>
          </cell>
          <cell r="S471">
            <v>2</v>
          </cell>
        </row>
        <row r="472">
          <cell r="R472" t="str">
            <v>Non-Owned West - Offset</v>
          </cell>
          <cell r="S472">
            <v>2</v>
          </cell>
        </row>
        <row r="473">
          <cell r="R473" t="str">
            <v>Non-Owned East Wind - Obligation</v>
          </cell>
          <cell r="S473">
            <v>2</v>
          </cell>
        </row>
        <row r="474">
          <cell r="R474" t="str">
            <v>Non-Owned East Wind - Offset</v>
          </cell>
          <cell r="S474">
            <v>2</v>
          </cell>
        </row>
        <row r="475">
          <cell r="R475" t="str">
            <v>Non-Owned West Wind - Obligation</v>
          </cell>
          <cell r="S475">
            <v>2</v>
          </cell>
        </row>
        <row r="476">
          <cell r="R476" t="str">
            <v>Non-Owned West Wind - Offset</v>
          </cell>
          <cell r="S476">
            <v>2</v>
          </cell>
        </row>
        <row r="477">
          <cell r="R477" t="str">
            <v>North Point Wind QF</v>
          </cell>
          <cell r="S477">
            <v>4</v>
          </cell>
        </row>
        <row r="478">
          <cell r="R478" t="str">
            <v>NUCOR</v>
          </cell>
          <cell r="S478">
            <v>2</v>
          </cell>
        </row>
        <row r="479">
          <cell r="R479" t="str">
            <v>NUCOR (De-rate)</v>
          </cell>
          <cell r="S479">
            <v>2</v>
          </cell>
        </row>
        <row r="480">
          <cell r="R480" t="str">
            <v>NVE s523485</v>
          </cell>
          <cell r="S480">
            <v>1</v>
          </cell>
        </row>
        <row r="481">
          <cell r="R481" t="str">
            <v>NVE s811499</v>
          </cell>
          <cell r="S481">
            <v>1</v>
          </cell>
        </row>
        <row r="482">
          <cell r="R482" t="str">
            <v>Oregon QF</v>
          </cell>
          <cell r="S482">
            <v>4</v>
          </cell>
        </row>
        <row r="483">
          <cell r="R483" t="str">
            <v>Oregon Pre-MSP QF</v>
          </cell>
          <cell r="S483">
            <v>4</v>
          </cell>
        </row>
        <row r="484">
          <cell r="R484" t="str">
            <v>Oregon Post-Merger Pre-MSP QF</v>
          </cell>
          <cell r="S484">
            <v>4</v>
          </cell>
        </row>
        <row r="485">
          <cell r="R485" t="str">
            <v>Oregon Post-MSP QF</v>
          </cell>
          <cell r="S485">
            <v>4</v>
          </cell>
        </row>
        <row r="486">
          <cell r="R486" t="str">
            <v>Oregon Pre-Merger QF</v>
          </cell>
          <cell r="S486">
            <v>4</v>
          </cell>
        </row>
        <row r="487">
          <cell r="R487" t="str">
            <v>Oregon Wind Farm QF</v>
          </cell>
          <cell r="S487">
            <v>4</v>
          </cell>
        </row>
        <row r="488">
          <cell r="R488" t="str">
            <v>P4 Production</v>
          </cell>
          <cell r="S488">
            <v>2</v>
          </cell>
        </row>
        <row r="489">
          <cell r="R489" t="str">
            <v>P4 Production (De-rate)</v>
          </cell>
          <cell r="S489">
            <v>1</v>
          </cell>
        </row>
        <row r="490">
          <cell r="R490" t="str">
            <v>Pacific Gas and Electric s524491</v>
          </cell>
          <cell r="S490">
            <v>1</v>
          </cell>
        </row>
        <row r="491">
          <cell r="R491" t="str">
            <v>PGE Cove</v>
          </cell>
          <cell r="S491">
            <v>2</v>
          </cell>
        </row>
        <row r="492">
          <cell r="R492" t="str">
            <v>Pine City Wind QF</v>
          </cell>
          <cell r="S492">
            <v>4</v>
          </cell>
        </row>
        <row r="493">
          <cell r="R493" t="str">
            <v>Pioneer Wind Park I QF</v>
          </cell>
          <cell r="S493">
            <v>4</v>
          </cell>
        </row>
        <row r="494">
          <cell r="R494" t="str">
            <v>Pioneer Wind Park II QF</v>
          </cell>
          <cell r="S494">
            <v>4</v>
          </cell>
        </row>
        <row r="495">
          <cell r="R495" t="str">
            <v>Pipeline Chehalis - Lateral</v>
          </cell>
          <cell r="S495">
            <v>11</v>
          </cell>
        </row>
        <row r="496">
          <cell r="R496" t="str">
            <v>Pipeline Chehalis - Main</v>
          </cell>
          <cell r="S496">
            <v>11</v>
          </cell>
        </row>
        <row r="497">
          <cell r="R497" t="str">
            <v>Pipeline Currant Creek Lateral</v>
          </cell>
          <cell r="S497">
            <v>11</v>
          </cell>
        </row>
        <row r="498">
          <cell r="R498" t="str">
            <v>Pipeline Hermiston Owned</v>
          </cell>
          <cell r="S498">
            <v>11</v>
          </cell>
        </row>
        <row r="499">
          <cell r="R499" t="str">
            <v>Pipeline Kern River Gas</v>
          </cell>
          <cell r="S499">
            <v>11</v>
          </cell>
        </row>
        <row r="500">
          <cell r="R500" t="str">
            <v>Pipeline Lake Side Lateral</v>
          </cell>
          <cell r="S500">
            <v>11</v>
          </cell>
        </row>
        <row r="501">
          <cell r="R501" t="str">
            <v>Pipeline Naughton</v>
          </cell>
          <cell r="S501">
            <v>14</v>
          </cell>
        </row>
        <row r="502">
          <cell r="R502" t="str">
            <v>Pipeline Reservation Fees</v>
          </cell>
          <cell r="S502">
            <v>11</v>
          </cell>
        </row>
        <row r="503">
          <cell r="R503" t="str">
            <v>Pipeline Southern System Expansion</v>
          </cell>
          <cell r="S503">
            <v>11</v>
          </cell>
        </row>
        <row r="504">
          <cell r="R504" t="str">
            <v>Power County North Wind QF p575612</v>
          </cell>
          <cell r="S504">
            <v>4</v>
          </cell>
        </row>
        <row r="505">
          <cell r="R505" t="str">
            <v>Power County South Wind QF p575614</v>
          </cell>
          <cell r="S505">
            <v>4</v>
          </cell>
        </row>
        <row r="506">
          <cell r="R506" t="str">
            <v>PSCo Exchange</v>
          </cell>
          <cell r="S506">
            <v>6</v>
          </cell>
        </row>
        <row r="507">
          <cell r="R507" t="str">
            <v>PSCo Exchange deliver</v>
          </cell>
          <cell r="S507">
            <v>6</v>
          </cell>
        </row>
        <row r="508">
          <cell r="R508" t="str">
            <v>PSCo FC III delivery</v>
          </cell>
          <cell r="S508">
            <v>6</v>
          </cell>
        </row>
        <row r="509">
          <cell r="R509" t="str">
            <v>PSCo FC III Generation</v>
          </cell>
          <cell r="S509">
            <v>6</v>
          </cell>
        </row>
        <row r="510">
          <cell r="R510" t="str">
            <v>PSCo Sale summer</v>
          </cell>
          <cell r="S510">
            <v>1</v>
          </cell>
        </row>
        <row r="511">
          <cell r="R511" t="str">
            <v>PSCo Sale winter</v>
          </cell>
          <cell r="S511">
            <v>1</v>
          </cell>
        </row>
        <row r="512">
          <cell r="R512" t="str">
            <v>Redding Exchange In</v>
          </cell>
          <cell r="S512">
            <v>6</v>
          </cell>
        </row>
        <row r="513">
          <cell r="R513" t="str">
            <v>Redding Exchange Out</v>
          </cell>
          <cell r="S513">
            <v>6</v>
          </cell>
        </row>
        <row r="514">
          <cell r="R514" t="str">
            <v>Ramp Loss East</v>
          </cell>
          <cell r="S514">
            <v>8</v>
          </cell>
        </row>
        <row r="515">
          <cell r="R515" t="str">
            <v>Ramp Loss West</v>
          </cell>
          <cell r="S515">
            <v>8</v>
          </cell>
        </row>
        <row r="516">
          <cell r="R516" t="str">
            <v>Rock River I</v>
          </cell>
          <cell r="S516">
            <v>2</v>
          </cell>
        </row>
        <row r="517">
          <cell r="R517" t="str">
            <v>Rolling Hills Wind</v>
          </cell>
          <cell r="S517">
            <v>9</v>
          </cell>
        </row>
        <row r="518">
          <cell r="R518" t="str">
            <v>Roseburg Dillard QF</v>
          </cell>
          <cell r="S518">
            <v>4</v>
          </cell>
        </row>
        <row r="519">
          <cell r="R519" t="str">
            <v>Roseburg Forest Products</v>
          </cell>
          <cell r="S519">
            <v>2</v>
          </cell>
        </row>
        <row r="520">
          <cell r="R520" t="str">
            <v>Salt River Project</v>
          </cell>
          <cell r="S520">
            <v>1</v>
          </cell>
        </row>
        <row r="521">
          <cell r="R521" t="str">
            <v>SCE Settlement</v>
          </cell>
          <cell r="S521">
            <v>1</v>
          </cell>
        </row>
        <row r="522">
          <cell r="R522" t="str">
            <v>Schwendiman QF</v>
          </cell>
          <cell r="S522">
            <v>4</v>
          </cell>
        </row>
        <row r="523">
          <cell r="R523" t="str">
            <v>SCE s513948</v>
          </cell>
          <cell r="S523">
            <v>1</v>
          </cell>
        </row>
        <row r="524">
          <cell r="R524" t="str">
            <v>SCL State Line delivery</v>
          </cell>
          <cell r="S524">
            <v>6</v>
          </cell>
        </row>
        <row r="525">
          <cell r="R525" t="str">
            <v>SCL State Line delivery LLH</v>
          </cell>
          <cell r="S525">
            <v>6</v>
          </cell>
        </row>
        <row r="526">
          <cell r="R526" t="str">
            <v>SCL State Line generation</v>
          </cell>
          <cell r="S526">
            <v>6</v>
          </cell>
        </row>
        <row r="527">
          <cell r="R527" t="str">
            <v>SCL State Line reserves</v>
          </cell>
          <cell r="S527">
            <v>6</v>
          </cell>
        </row>
        <row r="528">
          <cell r="R528" t="str">
            <v>SDGE s513949</v>
          </cell>
          <cell r="S528">
            <v>1</v>
          </cell>
        </row>
        <row r="529">
          <cell r="R529" t="str">
            <v>Seven Mile Wind</v>
          </cell>
          <cell r="S529">
            <v>9</v>
          </cell>
        </row>
        <row r="530">
          <cell r="R530" t="str">
            <v>Seven Mile II Wind</v>
          </cell>
          <cell r="S530">
            <v>9</v>
          </cell>
        </row>
        <row r="531">
          <cell r="R531" t="str">
            <v>Shell p489963</v>
          </cell>
          <cell r="S531">
            <v>6</v>
          </cell>
        </row>
        <row r="532">
          <cell r="R532" t="str">
            <v>Shell s489962</v>
          </cell>
          <cell r="S532">
            <v>6</v>
          </cell>
        </row>
        <row r="533">
          <cell r="R533" t="str">
            <v>Sierra Pacific II</v>
          </cell>
          <cell r="S533">
            <v>1</v>
          </cell>
        </row>
        <row r="534">
          <cell r="R534" t="str">
            <v>Simplot Phosphates</v>
          </cell>
          <cell r="S534">
            <v>4</v>
          </cell>
        </row>
        <row r="535">
          <cell r="R535" t="str">
            <v>Small Purchases east</v>
          </cell>
          <cell r="S535">
            <v>2</v>
          </cell>
        </row>
        <row r="536">
          <cell r="R536" t="str">
            <v>Small Purchases west</v>
          </cell>
          <cell r="S536">
            <v>2</v>
          </cell>
        </row>
        <row r="537">
          <cell r="R537" t="str">
            <v>SMUD</v>
          </cell>
          <cell r="S537">
            <v>1</v>
          </cell>
        </row>
        <row r="538">
          <cell r="R538" t="str">
            <v>SMUD Provisional</v>
          </cell>
          <cell r="S538">
            <v>1</v>
          </cell>
        </row>
        <row r="539">
          <cell r="R539" t="str">
            <v>SMUD Monthly</v>
          </cell>
          <cell r="S539">
            <v>1</v>
          </cell>
        </row>
        <row r="540">
          <cell r="R540" t="str">
            <v>Spanish Fork Wind 2 QF</v>
          </cell>
          <cell r="S540">
            <v>4</v>
          </cell>
        </row>
        <row r="541">
          <cell r="R541" t="str">
            <v>Station Service East</v>
          </cell>
          <cell r="S541">
            <v>8</v>
          </cell>
        </row>
        <row r="542">
          <cell r="R542" t="str">
            <v>Station Service West</v>
          </cell>
          <cell r="S542">
            <v>8</v>
          </cell>
        </row>
        <row r="543">
          <cell r="R543" t="str">
            <v>STF Index Trades - Buy - East</v>
          </cell>
          <cell r="S543">
            <v>13</v>
          </cell>
        </row>
        <row r="544">
          <cell r="R544" t="str">
            <v>STF Index Trades - Buy - West</v>
          </cell>
          <cell r="S544">
            <v>13</v>
          </cell>
        </row>
        <row r="545">
          <cell r="R545" t="str">
            <v>STF Index Trades - Sell - East</v>
          </cell>
          <cell r="S545">
            <v>12</v>
          </cell>
        </row>
        <row r="546">
          <cell r="R546" t="str">
            <v>STF Index Trades - Sell - West</v>
          </cell>
          <cell r="S546">
            <v>12</v>
          </cell>
        </row>
        <row r="547">
          <cell r="R547" t="str">
            <v>STF Trading Margin</v>
          </cell>
          <cell r="S547">
            <v>12</v>
          </cell>
        </row>
        <row r="548">
          <cell r="R548" t="str">
            <v>Sunnyside (QF) additional</v>
          </cell>
          <cell r="S548">
            <v>4</v>
          </cell>
        </row>
        <row r="549">
          <cell r="R549" t="str">
            <v>Sunnyside (QF) base</v>
          </cell>
          <cell r="S549">
            <v>4</v>
          </cell>
        </row>
        <row r="550">
          <cell r="R550" t="str">
            <v>Tesoro QF</v>
          </cell>
          <cell r="S550">
            <v>4</v>
          </cell>
        </row>
        <row r="551">
          <cell r="R551" t="str">
            <v>Three Buttes Wind</v>
          </cell>
          <cell r="S551">
            <v>2</v>
          </cell>
        </row>
        <row r="552">
          <cell r="R552" t="str">
            <v>Threemile Canyon Wind QF p500139</v>
          </cell>
          <cell r="S552">
            <v>4</v>
          </cell>
        </row>
        <row r="553">
          <cell r="R553" t="str">
            <v>Top of the World Wind p522807</v>
          </cell>
          <cell r="S553">
            <v>2</v>
          </cell>
        </row>
        <row r="554">
          <cell r="R554" t="str">
            <v>Top of the World Wind p575862</v>
          </cell>
          <cell r="S554">
            <v>2</v>
          </cell>
        </row>
        <row r="555">
          <cell r="R555" t="str">
            <v>TransAlta p371343</v>
          </cell>
          <cell r="S555">
            <v>6</v>
          </cell>
        </row>
        <row r="556">
          <cell r="R556" t="str">
            <v>TransAlta Purchase Flat</v>
          </cell>
          <cell r="S556">
            <v>2</v>
          </cell>
        </row>
        <row r="557">
          <cell r="R557" t="str">
            <v>TransAlta Purchase Index</v>
          </cell>
          <cell r="S557">
            <v>2</v>
          </cell>
        </row>
        <row r="558">
          <cell r="R558" t="str">
            <v>TransAlta s371344</v>
          </cell>
          <cell r="S558">
            <v>6</v>
          </cell>
        </row>
        <row r="559">
          <cell r="R559" t="str">
            <v>Transmission East</v>
          </cell>
          <cell r="S559">
            <v>10</v>
          </cell>
        </row>
        <row r="560">
          <cell r="R560" t="str">
            <v>Transmission West</v>
          </cell>
          <cell r="S560">
            <v>10</v>
          </cell>
        </row>
        <row r="561">
          <cell r="R561" t="str">
            <v>Tri-State Exchange</v>
          </cell>
          <cell r="S561">
            <v>6</v>
          </cell>
        </row>
        <row r="562">
          <cell r="R562" t="str">
            <v>Tri-State Exchange return</v>
          </cell>
          <cell r="S562">
            <v>6</v>
          </cell>
        </row>
        <row r="563">
          <cell r="R563" t="str">
            <v>Tri-State Purchase</v>
          </cell>
          <cell r="S563">
            <v>2</v>
          </cell>
        </row>
        <row r="564">
          <cell r="R564" t="str">
            <v>UAMPS s223863</v>
          </cell>
          <cell r="S564">
            <v>1</v>
          </cell>
        </row>
        <row r="565">
          <cell r="R565" t="str">
            <v>UAMPS s404236</v>
          </cell>
          <cell r="S565">
            <v>1</v>
          </cell>
        </row>
        <row r="566">
          <cell r="R566" t="str">
            <v>UBS AG 6X16 at 4C</v>
          </cell>
          <cell r="S566">
            <v>3</v>
          </cell>
        </row>
        <row r="567">
          <cell r="R567" t="str">
            <v>UBS p223199</v>
          </cell>
          <cell r="S567">
            <v>3</v>
          </cell>
        </row>
        <row r="568">
          <cell r="R568" t="str">
            <v>UBS p268848</v>
          </cell>
          <cell r="S568">
            <v>3</v>
          </cell>
        </row>
        <row r="569">
          <cell r="R569" t="str">
            <v>UBS p268850</v>
          </cell>
          <cell r="S569">
            <v>3</v>
          </cell>
        </row>
        <row r="570">
          <cell r="R570" t="str">
            <v>UMPA II</v>
          </cell>
          <cell r="S570">
            <v>1</v>
          </cell>
        </row>
        <row r="571">
          <cell r="R571" t="str">
            <v>US Magnesium QF</v>
          </cell>
          <cell r="S571">
            <v>4</v>
          </cell>
        </row>
        <row r="572">
          <cell r="R572" t="str">
            <v>US Magnesium Reserve</v>
          </cell>
          <cell r="S572">
            <v>2</v>
          </cell>
        </row>
        <row r="573">
          <cell r="R573" t="str">
            <v>Utah QF</v>
          </cell>
          <cell r="S573">
            <v>4</v>
          </cell>
        </row>
        <row r="574">
          <cell r="R574" t="str">
            <v>Utah Pre-MSP QF</v>
          </cell>
          <cell r="S574">
            <v>4</v>
          </cell>
        </row>
        <row r="575">
          <cell r="R575" t="str">
            <v>Utah Post-Merger Pre-MSP QF</v>
          </cell>
          <cell r="S575">
            <v>4</v>
          </cell>
        </row>
        <row r="576">
          <cell r="R576" t="str">
            <v>Utah Post-MSP QF</v>
          </cell>
          <cell r="S576">
            <v>4</v>
          </cell>
        </row>
        <row r="577">
          <cell r="R577" t="str">
            <v>Utah Pre-Merger QF</v>
          </cell>
          <cell r="S577">
            <v>4</v>
          </cell>
        </row>
        <row r="578">
          <cell r="R578" t="str">
            <v>Washington QF</v>
          </cell>
          <cell r="S578">
            <v>4</v>
          </cell>
        </row>
        <row r="579">
          <cell r="R579" t="str">
            <v>Washington Pre-MSP QF</v>
          </cell>
          <cell r="S579">
            <v>4</v>
          </cell>
        </row>
        <row r="580">
          <cell r="R580" t="str">
            <v>Washington Post-Merger Pre-MSP QF</v>
          </cell>
          <cell r="S580">
            <v>4</v>
          </cell>
        </row>
        <row r="581">
          <cell r="R581" t="str">
            <v>Washington Post-MSP QF</v>
          </cell>
          <cell r="S581">
            <v>4</v>
          </cell>
        </row>
        <row r="582">
          <cell r="R582" t="str">
            <v>Washington Pre-Merger QF</v>
          </cell>
          <cell r="S582">
            <v>4</v>
          </cell>
        </row>
        <row r="583">
          <cell r="R583" t="str">
            <v>West Valley Toll</v>
          </cell>
          <cell r="S583">
            <v>2</v>
          </cell>
        </row>
        <row r="584">
          <cell r="R584" t="str">
            <v>Weyerhaeuser QF</v>
          </cell>
          <cell r="S584">
            <v>4</v>
          </cell>
        </row>
        <row r="585">
          <cell r="R585" t="str">
            <v>Weyerhaeuser Reserve</v>
          </cell>
          <cell r="S585">
            <v>2</v>
          </cell>
        </row>
        <row r="586">
          <cell r="R586" t="str">
            <v>Wolverine Creek</v>
          </cell>
          <cell r="S586">
            <v>2</v>
          </cell>
        </row>
        <row r="587">
          <cell r="R587" t="str">
            <v>Wyoming QF</v>
          </cell>
          <cell r="S587">
            <v>4</v>
          </cell>
        </row>
        <row r="588">
          <cell r="R588" t="str">
            <v>Wyoming Pre-MSP QF</v>
          </cell>
          <cell r="S588">
            <v>4</v>
          </cell>
        </row>
        <row r="589">
          <cell r="R589" t="str">
            <v>Wyoming Post-Merger Pre-MSP QF</v>
          </cell>
          <cell r="S589">
            <v>4</v>
          </cell>
        </row>
        <row r="590">
          <cell r="R590" t="str">
            <v>Wyoming Post-MSP QF</v>
          </cell>
          <cell r="S590">
            <v>4</v>
          </cell>
        </row>
        <row r="591">
          <cell r="R591" t="str">
            <v>Wyoming Pre-Merger QF</v>
          </cell>
          <cell r="S591">
            <v>4</v>
          </cell>
        </row>
      </sheetData>
      <sheetData sheetId="5"/>
      <sheetData sheetId="6"/>
      <sheetData sheetId="7"/>
      <sheetData sheetId="8">
        <row r="41">
          <cell r="A41">
            <v>37196</v>
          </cell>
          <cell r="B41">
            <v>0.44227329059218473</v>
          </cell>
          <cell r="C41">
            <v>0.61387460599846122</v>
          </cell>
        </row>
        <row r="42">
          <cell r="A42">
            <v>37561</v>
          </cell>
          <cell r="B42">
            <v>0.46217558866883307</v>
          </cell>
          <cell r="C42">
            <v>0.6476377093283765</v>
          </cell>
        </row>
        <row r="43">
          <cell r="A43">
            <v>37926</v>
          </cell>
          <cell r="B43">
            <v>0.48297349015893043</v>
          </cell>
          <cell r="C43">
            <v>0.68325778334143727</v>
          </cell>
        </row>
        <row r="44">
          <cell r="A44">
            <v>38292</v>
          </cell>
          <cell r="B44">
            <v>0.50470729721608232</v>
          </cell>
          <cell r="C44">
            <v>0.72083696142521614</v>
          </cell>
        </row>
        <row r="45">
          <cell r="A45">
            <v>38657</v>
          </cell>
          <cell r="B45">
            <v>0.52741912559080595</v>
          </cell>
          <cell r="C45">
            <v>0.76048299430360311</v>
          </cell>
        </row>
        <row r="46">
          <cell r="A46">
            <v>39022</v>
          </cell>
          <cell r="B46">
            <v>0.55115298624239217</v>
          </cell>
          <cell r="C46">
            <v>0.80230955899030121</v>
          </cell>
        </row>
        <row r="47">
          <cell r="A47">
            <v>39387</v>
          </cell>
          <cell r="B47">
            <v>0.57595487062329975</v>
          </cell>
          <cell r="C47">
            <v>0.84643658473476779</v>
          </cell>
        </row>
        <row r="48">
          <cell r="A48">
            <v>39753</v>
          </cell>
          <cell r="B48">
            <v>0.6018728398013482</v>
          </cell>
          <cell r="C48">
            <v>0.8929905968951799</v>
          </cell>
        </row>
        <row r="49">
          <cell r="A49">
            <v>40118</v>
          </cell>
          <cell r="B49">
            <v>0.62895711759240869</v>
          </cell>
          <cell r="C49">
            <v>0.94210507972441482</v>
          </cell>
        </row>
        <row r="50">
          <cell r="A50">
            <v>40483</v>
          </cell>
          <cell r="B50">
            <v>0.65726018788406704</v>
          </cell>
          <cell r="C50">
            <v>0.99392085910925754</v>
          </cell>
        </row>
        <row r="51">
          <cell r="A51">
            <v>40848</v>
          </cell>
          <cell r="B51">
            <v>0.68683689633884992</v>
          </cell>
          <cell r="C51">
            <v>0</v>
          </cell>
        </row>
        <row r="52">
          <cell r="A52">
            <v>41214</v>
          </cell>
          <cell r="B52">
            <v>0.7177445566740982</v>
          </cell>
          <cell r="C52">
            <v>0</v>
          </cell>
        </row>
        <row r="53">
          <cell r="A53">
            <v>41579</v>
          </cell>
          <cell r="B53">
            <v>0.75004306172443236</v>
          </cell>
          <cell r="C53">
            <v>0</v>
          </cell>
        </row>
        <row r="54">
          <cell r="A54">
            <v>41944</v>
          </cell>
          <cell r="B54">
            <v>0.78379499950203191</v>
          </cell>
          <cell r="C54">
            <v>0</v>
          </cell>
        </row>
        <row r="55">
          <cell r="A55">
            <v>42309</v>
          </cell>
          <cell r="B55">
            <v>0.81906577447962303</v>
          </cell>
          <cell r="C55">
            <v>0</v>
          </cell>
        </row>
        <row r="56">
          <cell r="A56">
            <v>42675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mportData"/>
      <sheetName val="Summary"/>
      <sheetName val="Avoided Costs"/>
      <sheetName val="Recon"/>
      <sheetName val="Side-by-Side"/>
      <sheetName val="Delta"/>
      <sheetName val="NPC"/>
      <sheetName val="BASE"/>
      <sheetName val="Check MWh"/>
      <sheetName val="Check Dollars"/>
      <sheetName val="IRP Wind"/>
      <sheetName val="FuelAllocation"/>
      <sheetName val="Hermiston"/>
      <sheetName val="GRID LTC ($)"/>
      <sheetName val="GRID LTC (MWH)"/>
      <sheetName val="GRID Emergency Purchase (MWh)"/>
      <sheetName val="GRID Emergency Purchase ($)"/>
      <sheetName val="GRID Transmission Costs ($)"/>
      <sheetName val="GRID Fuel Price ($MMBTu)"/>
      <sheetName val="GRID Fuel Used (MMBTu)"/>
      <sheetName val="GRID Thermal Fuel Burn ($)"/>
      <sheetName val="GRID Thermal Generation (MWH)"/>
      <sheetName val="GRID Hydro Generation (MWH)"/>
      <sheetName val="GRID Purchases (MWH)"/>
      <sheetName val="GRID Purchases ($)"/>
      <sheetName val="GRID Sales (MWH)"/>
      <sheetName val="GRID Sales ($)"/>
      <sheetName val="GRID Nameplate (MW)"/>
      <sheetName val="GRID Load (MWH)"/>
      <sheetName val="GRID ST Firm Sales (MWH)"/>
      <sheetName val="GRID ST Firm Sales ($)"/>
      <sheetName val="GRID ST Firm Purchases (MWH)"/>
      <sheetName val="GRID ST Firm Purchases ($)"/>
      <sheetName val="on off peak hours"/>
      <sheetName val="MacroBuilder"/>
      <sheetName val="NPC Version Log"/>
      <sheetName val="E-W Assignments"/>
      <sheetName val="L&amp;R (Monthly) (2)"/>
    </sheetNames>
    <sheetDataSet>
      <sheetData sheetId="0"/>
      <sheetData sheetId="1"/>
      <sheetData sheetId="2"/>
      <sheetData sheetId="3"/>
      <sheetData sheetId="4"/>
      <sheetData sheetId="5">
        <row r="3">
          <cell r="A3" t="str">
            <v>Period = 2024-2033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16">
          <cell r="C16">
            <v>416</v>
          </cell>
          <cell r="D16">
            <v>400</v>
          </cell>
          <cell r="E16">
            <v>432</v>
          </cell>
          <cell r="F16">
            <v>416</v>
          </cell>
          <cell r="G16">
            <v>416</v>
          </cell>
          <cell r="H16">
            <v>416</v>
          </cell>
          <cell r="I16">
            <v>416</v>
          </cell>
          <cell r="J16">
            <v>432</v>
          </cell>
          <cell r="K16">
            <v>400</v>
          </cell>
          <cell r="L16">
            <v>432</v>
          </cell>
          <cell r="M16">
            <v>400</v>
          </cell>
          <cell r="N16">
            <v>416</v>
          </cell>
          <cell r="O16">
            <v>416</v>
          </cell>
          <cell r="P16">
            <v>384</v>
          </cell>
          <cell r="Q16">
            <v>432</v>
          </cell>
          <cell r="R16">
            <v>416</v>
          </cell>
          <cell r="S16">
            <v>416</v>
          </cell>
          <cell r="T16">
            <v>416</v>
          </cell>
          <cell r="U16">
            <v>416</v>
          </cell>
          <cell r="V16">
            <v>432</v>
          </cell>
          <cell r="W16">
            <v>400</v>
          </cell>
          <cell r="X16">
            <v>432</v>
          </cell>
          <cell r="Y16">
            <v>400</v>
          </cell>
          <cell r="Z16">
            <v>416</v>
          </cell>
          <cell r="AA16">
            <v>416</v>
          </cell>
          <cell r="AB16">
            <v>384</v>
          </cell>
          <cell r="AC16">
            <v>432</v>
          </cell>
          <cell r="AD16">
            <v>416</v>
          </cell>
          <cell r="AE16">
            <v>416</v>
          </cell>
          <cell r="AF16">
            <v>416</v>
          </cell>
          <cell r="AG16">
            <v>416</v>
          </cell>
          <cell r="AH16">
            <v>432</v>
          </cell>
          <cell r="AI16">
            <v>400</v>
          </cell>
          <cell r="AJ16">
            <v>432</v>
          </cell>
          <cell r="AK16">
            <v>400</v>
          </cell>
          <cell r="AL16">
            <v>416</v>
          </cell>
          <cell r="AM16">
            <v>400</v>
          </cell>
          <cell r="AN16">
            <v>384</v>
          </cell>
          <cell r="AO16">
            <v>416</v>
          </cell>
          <cell r="AP16">
            <v>416</v>
          </cell>
          <cell r="AQ16">
            <v>400</v>
          </cell>
          <cell r="AR16">
            <v>416</v>
          </cell>
          <cell r="AS16">
            <v>400</v>
          </cell>
          <cell r="AT16">
            <v>416</v>
          </cell>
          <cell r="AU16">
            <v>400</v>
          </cell>
          <cell r="AV16">
            <v>416</v>
          </cell>
          <cell r="AW16">
            <v>400</v>
          </cell>
          <cell r="AX16">
            <v>400</v>
          </cell>
          <cell r="AY16">
            <v>400</v>
          </cell>
          <cell r="AZ16">
            <v>400</v>
          </cell>
          <cell r="BA16">
            <v>416</v>
          </cell>
          <cell r="BB16">
            <v>400</v>
          </cell>
          <cell r="BC16">
            <v>400</v>
          </cell>
          <cell r="BD16">
            <v>400</v>
          </cell>
          <cell r="BE16">
            <v>400</v>
          </cell>
          <cell r="BF16">
            <v>416</v>
          </cell>
          <cell r="BG16">
            <v>384</v>
          </cell>
          <cell r="BH16">
            <v>416</v>
          </cell>
          <cell r="BI16">
            <v>384</v>
          </cell>
          <cell r="BJ16">
            <v>400</v>
          </cell>
          <cell r="BK16">
            <v>416</v>
          </cell>
          <cell r="BL16">
            <v>384</v>
          </cell>
          <cell r="BM16">
            <v>432</v>
          </cell>
          <cell r="BN16">
            <v>416</v>
          </cell>
          <cell r="BO16">
            <v>416</v>
          </cell>
          <cell r="BP16">
            <v>416</v>
          </cell>
          <cell r="BQ16">
            <v>416</v>
          </cell>
          <cell r="BR16">
            <v>432</v>
          </cell>
          <cell r="BS16">
            <v>400</v>
          </cell>
          <cell r="BT16">
            <v>432</v>
          </cell>
          <cell r="BU16">
            <v>400</v>
          </cell>
          <cell r="BV16">
            <v>416</v>
          </cell>
          <cell r="BW16">
            <v>416</v>
          </cell>
          <cell r="BX16">
            <v>384</v>
          </cell>
          <cell r="BY16">
            <v>432</v>
          </cell>
          <cell r="BZ16">
            <v>416</v>
          </cell>
          <cell r="CA16">
            <v>416</v>
          </cell>
          <cell r="CB16">
            <v>416</v>
          </cell>
          <cell r="CC16">
            <v>416</v>
          </cell>
          <cell r="CD16">
            <v>432</v>
          </cell>
          <cell r="CE16">
            <v>400</v>
          </cell>
          <cell r="CF16">
            <v>432</v>
          </cell>
          <cell r="CG16">
            <v>400</v>
          </cell>
          <cell r="CH16">
            <v>416</v>
          </cell>
          <cell r="CI16">
            <v>416</v>
          </cell>
          <cell r="CJ16">
            <v>384</v>
          </cell>
          <cell r="CK16">
            <v>432</v>
          </cell>
          <cell r="CL16">
            <v>416</v>
          </cell>
          <cell r="CM16">
            <v>416</v>
          </cell>
          <cell r="CN16">
            <v>416</v>
          </cell>
          <cell r="CO16">
            <v>416</v>
          </cell>
          <cell r="CP16">
            <v>432</v>
          </cell>
          <cell r="CQ16">
            <v>400</v>
          </cell>
          <cell r="CR16">
            <v>432</v>
          </cell>
          <cell r="CS16">
            <v>400</v>
          </cell>
          <cell r="CT16">
            <v>416</v>
          </cell>
          <cell r="CU16">
            <v>416</v>
          </cell>
          <cell r="CV16">
            <v>400</v>
          </cell>
          <cell r="CW16">
            <v>432</v>
          </cell>
          <cell r="CX16">
            <v>416</v>
          </cell>
          <cell r="CY16">
            <v>416</v>
          </cell>
          <cell r="CZ16">
            <v>416</v>
          </cell>
          <cell r="DA16">
            <v>416</v>
          </cell>
          <cell r="DB16">
            <v>432</v>
          </cell>
          <cell r="DC16">
            <v>400</v>
          </cell>
          <cell r="DD16">
            <v>432</v>
          </cell>
          <cell r="DE16">
            <v>400</v>
          </cell>
          <cell r="DF16">
            <v>416</v>
          </cell>
          <cell r="DG16">
            <v>400</v>
          </cell>
          <cell r="DH16">
            <v>384</v>
          </cell>
          <cell r="DI16">
            <v>416</v>
          </cell>
          <cell r="DJ16">
            <v>400</v>
          </cell>
          <cell r="DK16">
            <v>400</v>
          </cell>
          <cell r="DL16">
            <v>400</v>
          </cell>
          <cell r="DM16">
            <v>400</v>
          </cell>
          <cell r="DN16">
            <v>416</v>
          </cell>
          <cell r="DO16">
            <v>384</v>
          </cell>
          <cell r="DP16">
            <v>416</v>
          </cell>
          <cell r="DQ16">
            <v>384</v>
          </cell>
          <cell r="DR16">
            <v>400</v>
          </cell>
          <cell r="DS16">
            <v>400</v>
          </cell>
          <cell r="DT16">
            <v>384</v>
          </cell>
          <cell r="DU16">
            <v>416</v>
          </cell>
          <cell r="DV16">
            <v>400</v>
          </cell>
          <cell r="DW16">
            <v>400</v>
          </cell>
          <cell r="DX16">
            <v>400</v>
          </cell>
          <cell r="DY16">
            <v>400</v>
          </cell>
          <cell r="DZ16">
            <v>416</v>
          </cell>
          <cell r="EA16">
            <v>384</v>
          </cell>
          <cell r="EB16">
            <v>416</v>
          </cell>
          <cell r="EC16">
            <v>384</v>
          </cell>
          <cell r="ED16">
            <v>400</v>
          </cell>
          <cell r="EE16">
            <v>416</v>
          </cell>
          <cell r="EF16">
            <v>384</v>
          </cell>
          <cell r="EG16">
            <v>432</v>
          </cell>
          <cell r="EH16">
            <v>416</v>
          </cell>
          <cell r="EI16">
            <v>416</v>
          </cell>
          <cell r="EJ16">
            <v>416</v>
          </cell>
          <cell r="EK16">
            <v>416</v>
          </cell>
          <cell r="EL16">
            <v>432</v>
          </cell>
          <cell r="EM16">
            <v>400</v>
          </cell>
          <cell r="EN16">
            <v>432</v>
          </cell>
          <cell r="EO16">
            <v>400</v>
          </cell>
          <cell r="EP16">
            <v>416</v>
          </cell>
        </row>
        <row r="17">
          <cell r="C17">
            <v>328</v>
          </cell>
          <cell r="D17">
            <v>296</v>
          </cell>
          <cell r="E17">
            <v>312</v>
          </cell>
          <cell r="F17">
            <v>304</v>
          </cell>
          <cell r="G17">
            <v>328</v>
          </cell>
          <cell r="H17">
            <v>304</v>
          </cell>
          <cell r="I17">
            <v>328</v>
          </cell>
          <cell r="J17">
            <v>312</v>
          </cell>
          <cell r="K17">
            <v>320</v>
          </cell>
          <cell r="L17">
            <v>312</v>
          </cell>
          <cell r="M17">
            <v>320</v>
          </cell>
          <cell r="N17">
            <v>328</v>
          </cell>
          <cell r="O17">
            <v>328</v>
          </cell>
          <cell r="P17">
            <v>288</v>
          </cell>
          <cell r="Q17">
            <v>312</v>
          </cell>
          <cell r="R17">
            <v>304</v>
          </cell>
          <cell r="S17">
            <v>328</v>
          </cell>
          <cell r="T17">
            <v>304</v>
          </cell>
          <cell r="U17">
            <v>328</v>
          </cell>
          <cell r="V17">
            <v>312</v>
          </cell>
          <cell r="W17">
            <v>320</v>
          </cell>
          <cell r="X17">
            <v>312</v>
          </cell>
          <cell r="Y17">
            <v>320</v>
          </cell>
          <cell r="Z17">
            <v>328</v>
          </cell>
          <cell r="AA17">
            <v>328</v>
          </cell>
          <cell r="AB17">
            <v>288</v>
          </cell>
          <cell r="AC17">
            <v>312</v>
          </cell>
          <cell r="AD17">
            <v>304</v>
          </cell>
          <cell r="AE17">
            <v>328</v>
          </cell>
          <cell r="AF17">
            <v>304</v>
          </cell>
          <cell r="AG17">
            <v>328</v>
          </cell>
          <cell r="AH17">
            <v>312</v>
          </cell>
          <cell r="AI17">
            <v>320</v>
          </cell>
          <cell r="AJ17">
            <v>312</v>
          </cell>
          <cell r="AK17">
            <v>320</v>
          </cell>
          <cell r="AL17">
            <v>328</v>
          </cell>
          <cell r="AM17">
            <v>344</v>
          </cell>
          <cell r="AN17">
            <v>288</v>
          </cell>
          <cell r="AO17">
            <v>328</v>
          </cell>
          <cell r="AP17">
            <v>304</v>
          </cell>
          <cell r="AQ17">
            <v>344</v>
          </cell>
          <cell r="AR17">
            <v>304</v>
          </cell>
          <cell r="AS17">
            <v>344</v>
          </cell>
          <cell r="AT17">
            <v>328</v>
          </cell>
          <cell r="AU17">
            <v>320</v>
          </cell>
          <cell r="AV17">
            <v>328</v>
          </cell>
          <cell r="AW17">
            <v>320</v>
          </cell>
          <cell r="AX17">
            <v>344</v>
          </cell>
          <cell r="AY17">
            <v>344</v>
          </cell>
          <cell r="AZ17">
            <v>296</v>
          </cell>
          <cell r="BA17">
            <v>328</v>
          </cell>
          <cell r="BB17">
            <v>320</v>
          </cell>
          <cell r="BC17">
            <v>344</v>
          </cell>
          <cell r="BD17">
            <v>320</v>
          </cell>
          <cell r="BE17">
            <v>344</v>
          </cell>
          <cell r="BF17">
            <v>328</v>
          </cell>
          <cell r="BG17">
            <v>336</v>
          </cell>
          <cell r="BH17">
            <v>328</v>
          </cell>
          <cell r="BI17">
            <v>336</v>
          </cell>
          <cell r="BJ17">
            <v>344</v>
          </cell>
          <cell r="BK17">
            <v>328</v>
          </cell>
          <cell r="BL17">
            <v>288</v>
          </cell>
          <cell r="BM17">
            <v>312</v>
          </cell>
          <cell r="BN17">
            <v>304</v>
          </cell>
          <cell r="BO17">
            <v>328</v>
          </cell>
          <cell r="BP17">
            <v>304</v>
          </cell>
          <cell r="BQ17">
            <v>328</v>
          </cell>
          <cell r="BR17">
            <v>312</v>
          </cell>
          <cell r="BS17">
            <v>320</v>
          </cell>
          <cell r="BT17">
            <v>312</v>
          </cell>
          <cell r="BU17">
            <v>320</v>
          </cell>
          <cell r="BV17">
            <v>328</v>
          </cell>
          <cell r="BW17">
            <v>328</v>
          </cell>
          <cell r="BX17">
            <v>288</v>
          </cell>
          <cell r="BY17">
            <v>312</v>
          </cell>
          <cell r="BZ17">
            <v>304</v>
          </cell>
          <cell r="CA17">
            <v>328</v>
          </cell>
          <cell r="CB17">
            <v>304</v>
          </cell>
          <cell r="CC17">
            <v>328</v>
          </cell>
          <cell r="CD17">
            <v>312</v>
          </cell>
          <cell r="CE17">
            <v>320</v>
          </cell>
          <cell r="CF17">
            <v>312</v>
          </cell>
          <cell r="CG17">
            <v>320</v>
          </cell>
          <cell r="CH17">
            <v>328</v>
          </cell>
          <cell r="CI17">
            <v>328</v>
          </cell>
          <cell r="CJ17">
            <v>288</v>
          </cell>
          <cell r="CK17">
            <v>312</v>
          </cell>
          <cell r="CL17">
            <v>304</v>
          </cell>
          <cell r="CM17">
            <v>328</v>
          </cell>
          <cell r="CN17">
            <v>304</v>
          </cell>
          <cell r="CO17">
            <v>328</v>
          </cell>
          <cell r="CP17">
            <v>312</v>
          </cell>
          <cell r="CQ17">
            <v>320</v>
          </cell>
          <cell r="CR17">
            <v>312</v>
          </cell>
          <cell r="CS17">
            <v>320</v>
          </cell>
          <cell r="CT17">
            <v>328</v>
          </cell>
          <cell r="CU17">
            <v>328</v>
          </cell>
          <cell r="CV17">
            <v>296</v>
          </cell>
          <cell r="CW17">
            <v>312</v>
          </cell>
          <cell r="CX17">
            <v>304</v>
          </cell>
          <cell r="CY17">
            <v>328</v>
          </cell>
          <cell r="CZ17">
            <v>304</v>
          </cell>
          <cell r="DA17">
            <v>328</v>
          </cell>
          <cell r="DB17">
            <v>312</v>
          </cell>
          <cell r="DC17">
            <v>320</v>
          </cell>
          <cell r="DD17">
            <v>312</v>
          </cell>
          <cell r="DE17">
            <v>320</v>
          </cell>
          <cell r="DF17">
            <v>328</v>
          </cell>
          <cell r="DG17">
            <v>344</v>
          </cell>
          <cell r="DH17">
            <v>288</v>
          </cell>
          <cell r="DI17">
            <v>328</v>
          </cell>
          <cell r="DJ17">
            <v>320</v>
          </cell>
          <cell r="DK17">
            <v>344</v>
          </cell>
          <cell r="DL17">
            <v>320</v>
          </cell>
          <cell r="DM17">
            <v>344</v>
          </cell>
          <cell r="DN17">
            <v>328</v>
          </cell>
          <cell r="DO17">
            <v>336</v>
          </cell>
          <cell r="DP17">
            <v>328</v>
          </cell>
          <cell r="DQ17">
            <v>336</v>
          </cell>
          <cell r="DR17">
            <v>344</v>
          </cell>
          <cell r="DS17">
            <v>344</v>
          </cell>
          <cell r="DT17">
            <v>288</v>
          </cell>
          <cell r="DU17">
            <v>328</v>
          </cell>
          <cell r="DV17">
            <v>320</v>
          </cell>
          <cell r="DW17">
            <v>344</v>
          </cell>
          <cell r="DX17">
            <v>320</v>
          </cell>
          <cell r="DY17">
            <v>344</v>
          </cell>
          <cell r="DZ17">
            <v>328</v>
          </cell>
          <cell r="EA17">
            <v>336</v>
          </cell>
          <cell r="EB17">
            <v>328</v>
          </cell>
          <cell r="EC17">
            <v>336</v>
          </cell>
          <cell r="ED17">
            <v>344</v>
          </cell>
          <cell r="EE17">
            <v>328</v>
          </cell>
          <cell r="EF17">
            <v>288</v>
          </cell>
          <cell r="EG17">
            <v>312</v>
          </cell>
          <cell r="EH17">
            <v>304</v>
          </cell>
          <cell r="EI17">
            <v>328</v>
          </cell>
          <cell r="EJ17">
            <v>304</v>
          </cell>
          <cell r="EK17">
            <v>328</v>
          </cell>
          <cell r="EL17">
            <v>312</v>
          </cell>
          <cell r="EM17">
            <v>320</v>
          </cell>
          <cell r="EN17">
            <v>312</v>
          </cell>
          <cell r="EO17">
            <v>320</v>
          </cell>
          <cell r="EP17">
            <v>328</v>
          </cell>
        </row>
        <row r="18">
          <cell r="C18">
            <v>744</v>
          </cell>
          <cell r="D18">
            <v>696</v>
          </cell>
          <cell r="E18">
            <v>744</v>
          </cell>
          <cell r="F18">
            <v>720</v>
          </cell>
          <cell r="G18">
            <v>744</v>
          </cell>
          <cell r="H18">
            <v>720</v>
          </cell>
          <cell r="I18">
            <v>744</v>
          </cell>
          <cell r="J18">
            <v>744</v>
          </cell>
          <cell r="K18">
            <v>720</v>
          </cell>
          <cell r="L18">
            <v>744</v>
          </cell>
          <cell r="M18">
            <v>720</v>
          </cell>
          <cell r="N18">
            <v>744</v>
          </cell>
          <cell r="O18">
            <v>744</v>
          </cell>
          <cell r="P18">
            <v>672</v>
          </cell>
          <cell r="Q18">
            <v>744</v>
          </cell>
          <cell r="R18">
            <v>720</v>
          </cell>
          <cell r="S18">
            <v>744</v>
          </cell>
          <cell r="T18">
            <v>720</v>
          </cell>
          <cell r="U18">
            <v>744</v>
          </cell>
          <cell r="V18">
            <v>744</v>
          </cell>
          <cell r="W18">
            <v>720</v>
          </cell>
          <cell r="X18">
            <v>744</v>
          </cell>
          <cell r="Y18">
            <v>720</v>
          </cell>
          <cell r="Z18">
            <v>744</v>
          </cell>
          <cell r="AA18">
            <v>744</v>
          </cell>
          <cell r="AB18">
            <v>672</v>
          </cell>
          <cell r="AC18">
            <v>744</v>
          </cell>
          <cell r="AD18">
            <v>720</v>
          </cell>
          <cell r="AE18">
            <v>744</v>
          </cell>
          <cell r="AF18">
            <v>720</v>
          </cell>
          <cell r="AG18">
            <v>744</v>
          </cell>
          <cell r="AH18">
            <v>744</v>
          </cell>
          <cell r="AI18">
            <v>720</v>
          </cell>
          <cell r="AJ18">
            <v>744</v>
          </cell>
          <cell r="AK18">
            <v>720</v>
          </cell>
          <cell r="AL18">
            <v>744</v>
          </cell>
          <cell r="AM18">
            <v>744</v>
          </cell>
          <cell r="AN18">
            <v>672</v>
          </cell>
          <cell r="AO18">
            <v>744</v>
          </cell>
          <cell r="AP18">
            <v>720</v>
          </cell>
          <cell r="AQ18">
            <v>744</v>
          </cell>
          <cell r="AR18">
            <v>720</v>
          </cell>
          <cell r="AS18">
            <v>744</v>
          </cell>
          <cell r="AT18">
            <v>744</v>
          </cell>
          <cell r="AU18">
            <v>720</v>
          </cell>
          <cell r="AV18">
            <v>744</v>
          </cell>
          <cell r="AW18">
            <v>720</v>
          </cell>
          <cell r="AX18">
            <v>744</v>
          </cell>
          <cell r="AY18">
            <v>744</v>
          </cell>
          <cell r="AZ18">
            <v>696</v>
          </cell>
          <cell r="BA18">
            <v>744</v>
          </cell>
          <cell r="BB18">
            <v>720</v>
          </cell>
          <cell r="BC18">
            <v>744</v>
          </cell>
          <cell r="BD18">
            <v>720</v>
          </cell>
          <cell r="BE18">
            <v>744</v>
          </cell>
          <cell r="BF18">
            <v>744</v>
          </cell>
          <cell r="BG18">
            <v>720</v>
          </cell>
          <cell r="BH18">
            <v>744</v>
          </cell>
          <cell r="BI18">
            <v>720</v>
          </cell>
          <cell r="BJ18">
            <v>744</v>
          </cell>
          <cell r="BK18">
            <v>744</v>
          </cell>
          <cell r="BL18">
            <v>672</v>
          </cell>
          <cell r="BM18">
            <v>744</v>
          </cell>
          <cell r="BN18">
            <v>720</v>
          </cell>
          <cell r="BO18">
            <v>744</v>
          </cell>
          <cell r="BP18">
            <v>720</v>
          </cell>
          <cell r="BQ18">
            <v>744</v>
          </cell>
          <cell r="BR18">
            <v>744</v>
          </cell>
          <cell r="BS18">
            <v>720</v>
          </cell>
          <cell r="BT18">
            <v>744</v>
          </cell>
          <cell r="BU18">
            <v>720</v>
          </cell>
          <cell r="BV18">
            <v>744</v>
          </cell>
          <cell r="BW18">
            <v>744</v>
          </cell>
          <cell r="BX18">
            <v>672</v>
          </cell>
          <cell r="BY18">
            <v>744</v>
          </cell>
          <cell r="BZ18">
            <v>720</v>
          </cell>
          <cell r="CA18">
            <v>744</v>
          </cell>
          <cell r="CB18">
            <v>720</v>
          </cell>
          <cell r="CC18">
            <v>744</v>
          </cell>
          <cell r="CD18">
            <v>744</v>
          </cell>
          <cell r="CE18">
            <v>720</v>
          </cell>
          <cell r="CF18">
            <v>744</v>
          </cell>
          <cell r="CG18">
            <v>720</v>
          </cell>
          <cell r="CH18">
            <v>744</v>
          </cell>
          <cell r="CI18">
            <v>744</v>
          </cell>
          <cell r="CJ18">
            <v>672</v>
          </cell>
          <cell r="CK18">
            <v>744</v>
          </cell>
          <cell r="CL18">
            <v>720</v>
          </cell>
          <cell r="CM18">
            <v>744</v>
          </cell>
          <cell r="CN18">
            <v>720</v>
          </cell>
          <cell r="CO18">
            <v>744</v>
          </cell>
          <cell r="CP18">
            <v>744</v>
          </cell>
          <cell r="CQ18">
            <v>720</v>
          </cell>
          <cell r="CR18">
            <v>744</v>
          </cell>
          <cell r="CS18">
            <v>720</v>
          </cell>
          <cell r="CT18">
            <v>744</v>
          </cell>
          <cell r="CU18">
            <v>744</v>
          </cell>
          <cell r="CV18">
            <v>696</v>
          </cell>
          <cell r="CW18">
            <v>744</v>
          </cell>
          <cell r="CX18">
            <v>720</v>
          </cell>
          <cell r="CY18">
            <v>744</v>
          </cell>
          <cell r="CZ18">
            <v>720</v>
          </cell>
          <cell r="DA18">
            <v>744</v>
          </cell>
          <cell r="DB18">
            <v>744</v>
          </cell>
          <cell r="DC18">
            <v>720</v>
          </cell>
          <cell r="DD18">
            <v>744</v>
          </cell>
          <cell r="DE18">
            <v>720</v>
          </cell>
          <cell r="DF18">
            <v>744</v>
          </cell>
          <cell r="DG18">
            <v>744</v>
          </cell>
          <cell r="DH18">
            <v>672</v>
          </cell>
          <cell r="DI18">
            <v>744</v>
          </cell>
          <cell r="DJ18">
            <v>720</v>
          </cell>
          <cell r="DK18">
            <v>744</v>
          </cell>
          <cell r="DL18">
            <v>720</v>
          </cell>
          <cell r="DM18">
            <v>744</v>
          </cell>
          <cell r="DN18">
            <v>744</v>
          </cell>
          <cell r="DO18">
            <v>720</v>
          </cell>
          <cell r="DP18">
            <v>744</v>
          </cell>
          <cell r="DQ18">
            <v>720</v>
          </cell>
          <cell r="DR18">
            <v>744</v>
          </cell>
          <cell r="DS18">
            <v>744</v>
          </cell>
          <cell r="DT18">
            <v>672</v>
          </cell>
          <cell r="DU18">
            <v>744</v>
          </cell>
          <cell r="DV18">
            <v>720</v>
          </cell>
          <cell r="DW18">
            <v>744</v>
          </cell>
          <cell r="DX18">
            <v>720</v>
          </cell>
          <cell r="DY18">
            <v>744</v>
          </cell>
          <cell r="DZ18">
            <v>744</v>
          </cell>
          <cell r="EA18">
            <v>720</v>
          </cell>
          <cell r="EB18">
            <v>744</v>
          </cell>
          <cell r="EC18">
            <v>720</v>
          </cell>
          <cell r="ED18">
            <v>744</v>
          </cell>
          <cell r="EE18">
            <v>744</v>
          </cell>
          <cell r="EF18">
            <v>672</v>
          </cell>
          <cell r="EG18">
            <v>744</v>
          </cell>
          <cell r="EH18">
            <v>720</v>
          </cell>
          <cell r="EI18">
            <v>744</v>
          </cell>
          <cell r="EJ18">
            <v>720</v>
          </cell>
          <cell r="EK18">
            <v>744</v>
          </cell>
          <cell r="EL18">
            <v>744</v>
          </cell>
          <cell r="EM18">
            <v>720</v>
          </cell>
          <cell r="EN18">
            <v>744</v>
          </cell>
          <cell r="EO18">
            <v>720</v>
          </cell>
          <cell r="EP18">
            <v>744</v>
          </cell>
        </row>
        <row r="19">
          <cell r="C19">
            <v>328</v>
          </cell>
          <cell r="D19">
            <v>296</v>
          </cell>
          <cell r="E19">
            <v>311</v>
          </cell>
          <cell r="F19">
            <v>304</v>
          </cell>
          <cell r="G19">
            <v>328</v>
          </cell>
          <cell r="H19">
            <v>304</v>
          </cell>
          <cell r="I19">
            <v>328</v>
          </cell>
          <cell r="J19">
            <v>312</v>
          </cell>
          <cell r="K19">
            <v>320</v>
          </cell>
          <cell r="L19">
            <v>312</v>
          </cell>
          <cell r="M19">
            <v>321</v>
          </cell>
          <cell r="N19">
            <v>328</v>
          </cell>
          <cell r="O19">
            <v>328</v>
          </cell>
          <cell r="P19">
            <v>288</v>
          </cell>
          <cell r="Q19">
            <v>311</v>
          </cell>
          <cell r="R19">
            <v>304</v>
          </cell>
          <cell r="S19">
            <v>328</v>
          </cell>
          <cell r="T19">
            <v>304</v>
          </cell>
          <cell r="U19">
            <v>328</v>
          </cell>
          <cell r="V19">
            <v>312</v>
          </cell>
          <cell r="W19">
            <v>320</v>
          </cell>
          <cell r="X19">
            <v>312</v>
          </cell>
          <cell r="Y19">
            <v>321</v>
          </cell>
          <cell r="Z19">
            <v>328</v>
          </cell>
          <cell r="AA19">
            <v>328</v>
          </cell>
          <cell r="AB19">
            <v>288</v>
          </cell>
          <cell r="AC19">
            <v>311</v>
          </cell>
          <cell r="AD19">
            <v>304</v>
          </cell>
          <cell r="AE19">
            <v>328</v>
          </cell>
          <cell r="AF19">
            <v>304</v>
          </cell>
          <cell r="AG19">
            <v>328</v>
          </cell>
          <cell r="AH19">
            <v>312</v>
          </cell>
          <cell r="AI19">
            <v>320</v>
          </cell>
          <cell r="AJ19">
            <v>312</v>
          </cell>
          <cell r="AK19">
            <v>321</v>
          </cell>
          <cell r="AL19">
            <v>328</v>
          </cell>
          <cell r="AM19">
            <v>344</v>
          </cell>
          <cell r="AN19">
            <v>288</v>
          </cell>
          <cell r="AO19">
            <v>327</v>
          </cell>
          <cell r="AP19">
            <v>304</v>
          </cell>
          <cell r="AQ19">
            <v>344</v>
          </cell>
          <cell r="AR19">
            <v>304</v>
          </cell>
          <cell r="AS19">
            <v>344</v>
          </cell>
          <cell r="AT19">
            <v>328</v>
          </cell>
          <cell r="AU19">
            <v>320</v>
          </cell>
          <cell r="AV19">
            <v>328</v>
          </cell>
          <cell r="AW19">
            <v>321</v>
          </cell>
          <cell r="AX19">
            <v>344</v>
          </cell>
          <cell r="AY19">
            <v>344</v>
          </cell>
          <cell r="AZ19">
            <v>296</v>
          </cell>
          <cell r="BA19">
            <v>327</v>
          </cell>
          <cell r="BB19">
            <v>320</v>
          </cell>
          <cell r="BC19">
            <v>344</v>
          </cell>
          <cell r="BD19">
            <v>320</v>
          </cell>
          <cell r="BE19">
            <v>344</v>
          </cell>
          <cell r="BF19">
            <v>328</v>
          </cell>
          <cell r="BG19">
            <v>336</v>
          </cell>
          <cell r="BH19">
            <v>328</v>
          </cell>
          <cell r="BI19">
            <v>337</v>
          </cell>
          <cell r="BJ19">
            <v>344</v>
          </cell>
          <cell r="BK19">
            <v>328</v>
          </cell>
          <cell r="BL19">
            <v>288</v>
          </cell>
          <cell r="BM19">
            <v>311</v>
          </cell>
          <cell r="BN19">
            <v>304</v>
          </cell>
          <cell r="BO19">
            <v>328</v>
          </cell>
          <cell r="BP19">
            <v>304</v>
          </cell>
          <cell r="BQ19">
            <v>328</v>
          </cell>
          <cell r="BR19">
            <v>312</v>
          </cell>
          <cell r="BS19">
            <v>320</v>
          </cell>
          <cell r="BT19">
            <v>312</v>
          </cell>
          <cell r="BU19">
            <v>321</v>
          </cell>
          <cell r="BV19">
            <v>328</v>
          </cell>
          <cell r="BW19">
            <v>328</v>
          </cell>
          <cell r="BX19">
            <v>288</v>
          </cell>
          <cell r="BY19">
            <v>311</v>
          </cell>
          <cell r="BZ19">
            <v>304</v>
          </cell>
          <cell r="CA19">
            <v>328</v>
          </cell>
          <cell r="CB19">
            <v>304</v>
          </cell>
          <cell r="CC19">
            <v>328</v>
          </cell>
          <cell r="CD19">
            <v>312</v>
          </cell>
          <cell r="CE19">
            <v>320</v>
          </cell>
          <cell r="CF19">
            <v>312</v>
          </cell>
          <cell r="CG19">
            <v>321</v>
          </cell>
          <cell r="CH19">
            <v>328</v>
          </cell>
          <cell r="CI19">
            <v>328</v>
          </cell>
          <cell r="CJ19">
            <v>288</v>
          </cell>
          <cell r="CK19">
            <v>311</v>
          </cell>
          <cell r="CL19">
            <v>304</v>
          </cell>
          <cell r="CM19">
            <v>328</v>
          </cell>
          <cell r="CN19">
            <v>304</v>
          </cell>
          <cell r="CO19">
            <v>328</v>
          </cell>
          <cell r="CP19">
            <v>312</v>
          </cell>
          <cell r="CQ19">
            <v>320</v>
          </cell>
          <cell r="CR19">
            <v>312</v>
          </cell>
          <cell r="CS19">
            <v>321</v>
          </cell>
          <cell r="CT19">
            <v>328</v>
          </cell>
          <cell r="CU19">
            <v>328</v>
          </cell>
          <cell r="CV19">
            <v>296</v>
          </cell>
          <cell r="CW19">
            <v>311</v>
          </cell>
          <cell r="CX19">
            <v>304</v>
          </cell>
          <cell r="CY19">
            <v>328</v>
          </cell>
          <cell r="CZ19">
            <v>304</v>
          </cell>
          <cell r="DA19">
            <v>328</v>
          </cell>
          <cell r="DB19">
            <v>312</v>
          </cell>
          <cell r="DC19">
            <v>320</v>
          </cell>
          <cell r="DD19">
            <v>312</v>
          </cell>
          <cell r="DE19">
            <v>321</v>
          </cell>
          <cell r="DF19">
            <v>328</v>
          </cell>
          <cell r="DG19">
            <v>344</v>
          </cell>
          <cell r="DH19">
            <v>288</v>
          </cell>
          <cell r="DI19">
            <v>327</v>
          </cell>
          <cell r="DJ19">
            <v>320</v>
          </cell>
          <cell r="DK19">
            <v>344</v>
          </cell>
          <cell r="DL19">
            <v>320</v>
          </cell>
          <cell r="DM19">
            <v>344</v>
          </cell>
          <cell r="DN19">
            <v>328</v>
          </cell>
          <cell r="DO19">
            <v>336</v>
          </cell>
          <cell r="DP19">
            <v>328</v>
          </cell>
          <cell r="DQ19">
            <v>337</v>
          </cell>
          <cell r="DR19">
            <v>344</v>
          </cell>
          <cell r="DS19">
            <v>344</v>
          </cell>
          <cell r="DT19">
            <v>288</v>
          </cell>
          <cell r="DU19">
            <v>327</v>
          </cell>
          <cell r="DV19">
            <v>320</v>
          </cell>
          <cell r="DW19">
            <v>344</v>
          </cell>
          <cell r="DX19">
            <v>320</v>
          </cell>
          <cell r="DY19">
            <v>344</v>
          </cell>
          <cell r="DZ19">
            <v>328</v>
          </cell>
          <cell r="EA19">
            <v>336</v>
          </cell>
          <cell r="EB19">
            <v>328</v>
          </cell>
          <cell r="EC19">
            <v>337</v>
          </cell>
          <cell r="ED19">
            <v>344</v>
          </cell>
          <cell r="EE19">
            <v>328</v>
          </cell>
          <cell r="EF19">
            <v>288</v>
          </cell>
          <cell r="EG19">
            <v>311</v>
          </cell>
          <cell r="EH19">
            <v>304</v>
          </cell>
          <cell r="EI19">
            <v>328</v>
          </cell>
          <cell r="EJ19">
            <v>304</v>
          </cell>
          <cell r="EK19">
            <v>328</v>
          </cell>
          <cell r="EL19">
            <v>312</v>
          </cell>
          <cell r="EM19">
            <v>320</v>
          </cell>
          <cell r="EN19">
            <v>312</v>
          </cell>
          <cell r="EO19">
            <v>321</v>
          </cell>
          <cell r="EP19">
            <v>328</v>
          </cell>
        </row>
        <row r="20">
          <cell r="C20">
            <v>744</v>
          </cell>
          <cell r="D20">
            <v>696</v>
          </cell>
          <cell r="E20">
            <v>743</v>
          </cell>
          <cell r="F20">
            <v>720</v>
          </cell>
          <cell r="G20">
            <v>744</v>
          </cell>
          <cell r="H20">
            <v>720</v>
          </cell>
          <cell r="I20">
            <v>744</v>
          </cell>
          <cell r="J20">
            <v>744</v>
          </cell>
          <cell r="K20">
            <v>720</v>
          </cell>
          <cell r="L20">
            <v>744</v>
          </cell>
          <cell r="M20">
            <v>721</v>
          </cell>
          <cell r="N20">
            <v>744</v>
          </cell>
          <cell r="O20">
            <v>744</v>
          </cell>
          <cell r="P20">
            <v>672</v>
          </cell>
          <cell r="Q20">
            <v>743</v>
          </cell>
          <cell r="R20">
            <v>720</v>
          </cell>
          <cell r="S20">
            <v>744</v>
          </cell>
          <cell r="T20">
            <v>720</v>
          </cell>
          <cell r="U20">
            <v>744</v>
          </cell>
          <cell r="V20">
            <v>744</v>
          </cell>
          <cell r="W20">
            <v>720</v>
          </cell>
          <cell r="X20">
            <v>744</v>
          </cell>
          <cell r="Y20">
            <v>721</v>
          </cell>
          <cell r="Z20">
            <v>744</v>
          </cell>
          <cell r="AA20">
            <v>744</v>
          </cell>
          <cell r="AB20">
            <v>672</v>
          </cell>
          <cell r="AC20">
            <v>743</v>
          </cell>
          <cell r="AD20">
            <v>720</v>
          </cell>
          <cell r="AE20">
            <v>744</v>
          </cell>
          <cell r="AF20">
            <v>720</v>
          </cell>
          <cell r="AG20">
            <v>744</v>
          </cell>
          <cell r="AH20">
            <v>744</v>
          </cell>
          <cell r="AI20">
            <v>720</v>
          </cell>
          <cell r="AJ20">
            <v>744</v>
          </cell>
          <cell r="AK20">
            <v>721</v>
          </cell>
          <cell r="AL20">
            <v>744</v>
          </cell>
          <cell r="AM20">
            <v>744</v>
          </cell>
          <cell r="AN20">
            <v>672</v>
          </cell>
          <cell r="AO20">
            <v>743</v>
          </cell>
          <cell r="AP20">
            <v>720</v>
          </cell>
          <cell r="AQ20">
            <v>744</v>
          </cell>
          <cell r="AR20">
            <v>720</v>
          </cell>
          <cell r="AS20">
            <v>744</v>
          </cell>
          <cell r="AT20">
            <v>744</v>
          </cell>
          <cell r="AU20">
            <v>720</v>
          </cell>
          <cell r="AV20">
            <v>744</v>
          </cell>
          <cell r="AW20">
            <v>721</v>
          </cell>
          <cell r="AX20">
            <v>744</v>
          </cell>
          <cell r="AY20">
            <v>744</v>
          </cell>
          <cell r="AZ20">
            <v>696</v>
          </cell>
          <cell r="BA20">
            <v>743</v>
          </cell>
          <cell r="BB20">
            <v>720</v>
          </cell>
          <cell r="BC20">
            <v>744</v>
          </cell>
          <cell r="BD20">
            <v>720</v>
          </cell>
          <cell r="BE20">
            <v>744</v>
          </cell>
          <cell r="BF20">
            <v>744</v>
          </cell>
          <cell r="BG20">
            <v>720</v>
          </cell>
          <cell r="BH20">
            <v>744</v>
          </cell>
          <cell r="BI20">
            <v>721</v>
          </cell>
          <cell r="BJ20">
            <v>744</v>
          </cell>
          <cell r="BK20">
            <v>744</v>
          </cell>
          <cell r="BL20">
            <v>672</v>
          </cell>
          <cell r="BM20">
            <v>743</v>
          </cell>
          <cell r="BN20">
            <v>720</v>
          </cell>
          <cell r="BO20">
            <v>744</v>
          </cell>
          <cell r="BP20">
            <v>720</v>
          </cell>
          <cell r="BQ20">
            <v>744</v>
          </cell>
          <cell r="BR20">
            <v>744</v>
          </cell>
          <cell r="BS20">
            <v>720</v>
          </cell>
          <cell r="BT20">
            <v>744</v>
          </cell>
          <cell r="BU20">
            <v>721</v>
          </cell>
          <cell r="BV20">
            <v>744</v>
          </cell>
          <cell r="BW20">
            <v>744</v>
          </cell>
          <cell r="BX20">
            <v>672</v>
          </cell>
          <cell r="BY20">
            <v>743</v>
          </cell>
          <cell r="BZ20">
            <v>720</v>
          </cell>
          <cell r="CA20">
            <v>744</v>
          </cell>
          <cell r="CB20">
            <v>720</v>
          </cell>
          <cell r="CC20">
            <v>744</v>
          </cell>
          <cell r="CD20">
            <v>744</v>
          </cell>
          <cell r="CE20">
            <v>720</v>
          </cell>
          <cell r="CF20">
            <v>744</v>
          </cell>
          <cell r="CG20">
            <v>721</v>
          </cell>
          <cell r="CH20">
            <v>744</v>
          </cell>
          <cell r="CI20">
            <v>744</v>
          </cell>
          <cell r="CJ20">
            <v>672</v>
          </cell>
          <cell r="CK20">
            <v>743</v>
          </cell>
          <cell r="CL20">
            <v>720</v>
          </cell>
          <cell r="CM20">
            <v>744</v>
          </cell>
          <cell r="CN20">
            <v>720</v>
          </cell>
          <cell r="CO20">
            <v>744</v>
          </cell>
          <cell r="CP20">
            <v>744</v>
          </cell>
          <cell r="CQ20">
            <v>720</v>
          </cell>
          <cell r="CR20">
            <v>744</v>
          </cell>
          <cell r="CS20">
            <v>721</v>
          </cell>
          <cell r="CT20">
            <v>744</v>
          </cell>
          <cell r="CU20">
            <v>744</v>
          </cell>
          <cell r="CV20">
            <v>696</v>
          </cell>
          <cell r="CW20">
            <v>743</v>
          </cell>
          <cell r="CX20">
            <v>720</v>
          </cell>
          <cell r="CY20">
            <v>744</v>
          </cell>
          <cell r="CZ20">
            <v>720</v>
          </cell>
          <cell r="DA20">
            <v>744</v>
          </cell>
          <cell r="DB20">
            <v>744</v>
          </cell>
          <cell r="DC20">
            <v>720</v>
          </cell>
          <cell r="DD20">
            <v>744</v>
          </cell>
          <cell r="DE20">
            <v>721</v>
          </cell>
          <cell r="DF20">
            <v>744</v>
          </cell>
          <cell r="DG20">
            <v>744</v>
          </cell>
          <cell r="DH20">
            <v>672</v>
          </cell>
          <cell r="DI20">
            <v>743</v>
          </cell>
          <cell r="DJ20">
            <v>720</v>
          </cell>
          <cell r="DK20">
            <v>744</v>
          </cell>
          <cell r="DL20">
            <v>720</v>
          </cell>
          <cell r="DM20">
            <v>744</v>
          </cell>
          <cell r="DN20">
            <v>744</v>
          </cell>
          <cell r="DO20">
            <v>720</v>
          </cell>
          <cell r="DP20">
            <v>744</v>
          </cell>
          <cell r="DQ20">
            <v>721</v>
          </cell>
          <cell r="DR20">
            <v>744</v>
          </cell>
          <cell r="DS20">
            <v>744</v>
          </cell>
          <cell r="DT20">
            <v>672</v>
          </cell>
          <cell r="DU20">
            <v>743</v>
          </cell>
          <cell r="DV20">
            <v>720</v>
          </cell>
          <cell r="DW20">
            <v>744</v>
          </cell>
          <cell r="DX20">
            <v>720</v>
          </cell>
          <cell r="DY20">
            <v>744</v>
          </cell>
          <cell r="DZ20">
            <v>744</v>
          </cell>
          <cell r="EA20">
            <v>720</v>
          </cell>
          <cell r="EB20">
            <v>744</v>
          </cell>
          <cell r="EC20">
            <v>721</v>
          </cell>
          <cell r="ED20">
            <v>744</v>
          </cell>
          <cell r="EE20">
            <v>744</v>
          </cell>
          <cell r="EF20">
            <v>672</v>
          </cell>
          <cell r="EG20">
            <v>743</v>
          </cell>
          <cell r="EH20">
            <v>720</v>
          </cell>
          <cell r="EI20">
            <v>744</v>
          </cell>
          <cell r="EJ20">
            <v>720</v>
          </cell>
          <cell r="EK20">
            <v>744</v>
          </cell>
          <cell r="EL20">
            <v>744</v>
          </cell>
          <cell r="EM20">
            <v>720</v>
          </cell>
          <cell r="EN20">
            <v>744</v>
          </cell>
          <cell r="EO20">
            <v>721</v>
          </cell>
          <cell r="EP20">
            <v>744</v>
          </cell>
        </row>
      </sheetData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5"/>
  <sheetViews>
    <sheetView tabSelected="1" workbookViewId="0">
      <selection activeCell="B3" sqref="B3"/>
    </sheetView>
  </sheetViews>
  <sheetFormatPr defaultRowHeight="12.75"/>
  <cols>
    <col min="1" max="1" width="2" style="2" customWidth="1"/>
    <col min="2" max="2" width="8.28515625" style="2" customWidth="1"/>
    <col min="3" max="4" width="14.5703125" style="2" customWidth="1"/>
    <col min="5" max="5" width="10.7109375" style="2" customWidth="1"/>
    <col min="6" max="6" width="14.85546875" style="2" bestFit="1" customWidth="1"/>
    <col min="7" max="7" width="10.7109375" style="2" customWidth="1"/>
    <col min="8" max="8" width="11.140625" style="2" bestFit="1" customWidth="1"/>
    <col min="9" max="9" width="15.7109375" style="2" bestFit="1" customWidth="1"/>
    <col min="10" max="10" width="1.85546875" style="2" customWidth="1"/>
    <col min="11" max="12" width="10.7109375" style="1" hidden="1" customWidth="1"/>
    <col min="13" max="16384" width="9.140625" style="1"/>
  </cols>
  <sheetData>
    <row r="2" spans="1:11" ht="20.25">
      <c r="A2" s="1"/>
      <c r="B2" s="18" t="s">
        <v>24</v>
      </c>
      <c r="C2" s="18"/>
      <c r="D2" s="17"/>
      <c r="E2" s="17"/>
      <c r="F2" s="17"/>
      <c r="G2" s="17"/>
      <c r="H2" s="17"/>
      <c r="I2" s="17"/>
      <c r="J2" s="1"/>
    </row>
    <row r="3" spans="1:11" ht="20.25">
      <c r="B3" s="18"/>
      <c r="C3" s="18"/>
      <c r="D3" s="18"/>
      <c r="E3" s="18"/>
      <c r="F3" s="18"/>
      <c r="G3" s="18"/>
      <c r="H3" s="18"/>
      <c r="I3" s="18"/>
      <c r="K3" s="1" t="str">
        <f ca="1">MID(CELL("filename"),FIND("[",CELL("filename"))+1,FIND(".xls",CELL("filename"))-FIND("[",CELL("filename"))-1)</f>
        <v>Appendix D - Ut 2013.Q2 - Integration Study _2013 06 24</v>
      </c>
    </row>
    <row r="4" spans="1:11">
      <c r="A4" s="1"/>
      <c r="D4" s="1"/>
      <c r="E4" s="1"/>
      <c r="F4" s="1"/>
      <c r="G4" s="1"/>
      <c r="H4" s="1"/>
      <c r="I4" s="1"/>
      <c r="J4" s="1"/>
    </row>
    <row r="5" spans="1:11">
      <c r="A5" s="1"/>
      <c r="B5" s="13" t="s">
        <v>12</v>
      </c>
      <c r="C5" s="14" t="s">
        <v>11</v>
      </c>
      <c r="D5" s="16"/>
      <c r="E5" s="15"/>
      <c r="F5" s="16"/>
      <c r="G5" s="16"/>
      <c r="H5" s="14" t="s">
        <v>10</v>
      </c>
      <c r="I5" s="13" t="s">
        <v>9</v>
      </c>
    </row>
    <row r="6" spans="1:11">
      <c r="B6" s="12"/>
      <c r="C6" s="11" t="s">
        <v>8</v>
      </c>
      <c r="D6" s="11" t="s">
        <v>7</v>
      </c>
      <c r="E6" s="11" t="s">
        <v>6</v>
      </c>
      <c r="F6" s="34" t="s">
        <v>18</v>
      </c>
      <c r="G6" s="11" t="s">
        <v>19</v>
      </c>
      <c r="H6" s="11" t="s">
        <v>6</v>
      </c>
      <c r="I6" s="11" t="s">
        <v>6</v>
      </c>
    </row>
    <row r="7" spans="1:1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1" hidden="1">
      <c r="A8" s="1"/>
      <c r="B8" s="10">
        <v>2012</v>
      </c>
      <c r="C8" s="1" t="s">
        <v>20</v>
      </c>
      <c r="D8" s="1"/>
      <c r="E8" s="1"/>
      <c r="F8" s="1"/>
      <c r="G8" s="5">
        <v>1.52</v>
      </c>
      <c r="H8" s="5">
        <v>0.36</v>
      </c>
      <c r="I8" s="5">
        <f>G8+H8</f>
        <v>1.88</v>
      </c>
      <c r="J8" s="1"/>
    </row>
    <row r="9" spans="1:11" hidden="1">
      <c r="A9" s="1"/>
      <c r="B9" s="10">
        <f>B10-1</f>
        <v>2013</v>
      </c>
      <c r="C9" s="1" t="s">
        <v>21</v>
      </c>
      <c r="D9" s="1"/>
      <c r="E9" s="1"/>
      <c r="F9" s="5"/>
      <c r="G9" s="5">
        <v>0</v>
      </c>
      <c r="H9" s="5">
        <v>0.37</v>
      </c>
      <c r="I9" s="5">
        <f>G9+H9</f>
        <v>0.37</v>
      </c>
      <c r="J9" s="1"/>
    </row>
    <row r="10" spans="1:11">
      <c r="A10" s="1"/>
      <c r="B10" s="24">
        <v>2014</v>
      </c>
      <c r="C10" s="25">
        <v>1785845.1785304546</v>
      </c>
      <c r="D10" s="25">
        <f t="shared" ref="D10:D29" si="0">IF(MOD(B10,4)&lt;&gt;0,$C$44,$C$45)</f>
        <v>856833.62003385916</v>
      </c>
      <c r="E10" s="26">
        <f t="shared" ref="E10:E29" si="1">C10/D10</f>
        <v>2.0842379859696498</v>
      </c>
      <c r="F10" s="26">
        <v>0.35102326874447787</v>
      </c>
      <c r="G10" s="26">
        <f>E10+F10</f>
        <v>2.4352612547141277</v>
      </c>
      <c r="H10" s="26">
        <v>0.38</v>
      </c>
      <c r="I10" s="30">
        <f>ROUND(G10+H10,2)</f>
        <v>2.82</v>
      </c>
      <c r="J10" s="8"/>
    </row>
    <row r="11" spans="1:11">
      <c r="A11" s="1"/>
      <c r="B11" s="23">
        <f t="shared" ref="B11:B34" si="2">B10+1</f>
        <v>2015</v>
      </c>
      <c r="C11" s="21">
        <v>1797994.3127143383</v>
      </c>
      <c r="D11" s="21">
        <f t="shared" si="0"/>
        <v>856833.62003385916</v>
      </c>
      <c r="E11" s="22">
        <f t="shared" si="1"/>
        <v>2.098417091340659</v>
      </c>
      <c r="F11" s="22">
        <v>0.38741541619749986</v>
      </c>
      <c r="G11" s="22">
        <f t="shared" ref="G11:G29" si="3">E11+F11</f>
        <v>2.4858325075381589</v>
      </c>
      <c r="H11" s="22">
        <v>0.39</v>
      </c>
      <c r="I11" s="31">
        <f t="shared" ref="I11:I34" si="4">ROUND(G11+H11,2)</f>
        <v>2.88</v>
      </c>
      <c r="J11" s="8"/>
    </row>
    <row r="12" spans="1:11">
      <c r="A12" s="1"/>
      <c r="B12" s="23">
        <f t="shared" si="2"/>
        <v>2016</v>
      </c>
      <c r="C12" s="21">
        <v>1782072.7212984562</v>
      </c>
      <c r="D12" s="21">
        <f t="shared" si="0"/>
        <v>859181.10940381489</v>
      </c>
      <c r="E12" s="22">
        <f t="shared" si="1"/>
        <v>2.0741525876133791</v>
      </c>
      <c r="F12" s="22">
        <v>0.41060285683617881</v>
      </c>
      <c r="G12" s="22">
        <f t="shared" si="3"/>
        <v>2.4847554444495579</v>
      </c>
      <c r="H12" s="22">
        <v>0.4</v>
      </c>
      <c r="I12" s="31">
        <f t="shared" si="4"/>
        <v>2.88</v>
      </c>
      <c r="J12" s="8"/>
    </row>
    <row r="13" spans="1:11">
      <c r="B13" s="23">
        <f t="shared" si="2"/>
        <v>2017</v>
      </c>
      <c r="C13" s="21">
        <v>1896112.1822903156</v>
      </c>
      <c r="D13" s="21">
        <f t="shared" si="0"/>
        <v>856833.62003385916</v>
      </c>
      <c r="E13" s="22">
        <f t="shared" si="1"/>
        <v>2.2129292524905684</v>
      </c>
      <c r="F13" s="22">
        <v>0.32423592966983028</v>
      </c>
      <c r="G13" s="22">
        <f t="shared" si="3"/>
        <v>2.5371651821603987</v>
      </c>
      <c r="H13" s="22">
        <v>0.41</v>
      </c>
      <c r="I13" s="31">
        <f t="shared" si="4"/>
        <v>2.95</v>
      </c>
      <c r="J13" s="8"/>
      <c r="K13" s="7"/>
    </row>
    <row r="14" spans="1:11">
      <c r="B14" s="23">
        <f t="shared" si="2"/>
        <v>2018</v>
      </c>
      <c r="C14" s="21">
        <v>2136764.2118799686</v>
      </c>
      <c r="D14" s="21">
        <f t="shared" si="0"/>
        <v>856833.62003385916</v>
      </c>
      <c r="E14" s="22">
        <f t="shared" si="1"/>
        <v>2.4937912821342501</v>
      </c>
      <c r="F14" s="22">
        <v>0.29873880832199928</v>
      </c>
      <c r="G14" s="22">
        <f t="shared" si="3"/>
        <v>2.7925300904562493</v>
      </c>
      <c r="H14" s="22">
        <v>0.42</v>
      </c>
      <c r="I14" s="31">
        <f t="shared" si="4"/>
        <v>3.21</v>
      </c>
      <c r="J14" s="8"/>
      <c r="K14" s="7"/>
    </row>
    <row r="15" spans="1:11">
      <c r="B15" s="23">
        <f t="shared" si="2"/>
        <v>2019</v>
      </c>
      <c r="C15" s="21">
        <v>2399213.0710999966</v>
      </c>
      <c r="D15" s="21">
        <f t="shared" si="0"/>
        <v>856833.62003385916</v>
      </c>
      <c r="E15" s="22">
        <f t="shared" si="1"/>
        <v>2.8000921240756025</v>
      </c>
      <c r="F15" s="22">
        <v>0.26886313572527332</v>
      </c>
      <c r="G15" s="22">
        <f t="shared" si="3"/>
        <v>3.0689552598008758</v>
      </c>
      <c r="H15" s="22">
        <v>0.43</v>
      </c>
      <c r="I15" s="31">
        <f t="shared" si="4"/>
        <v>3.5</v>
      </c>
      <c r="J15" s="8"/>
      <c r="K15" s="7"/>
    </row>
    <row r="16" spans="1:11">
      <c r="A16" s="1"/>
      <c r="B16" s="23">
        <f t="shared" si="2"/>
        <v>2020</v>
      </c>
      <c r="C16" s="21">
        <v>2894314.4867303371</v>
      </c>
      <c r="D16" s="21">
        <f t="shared" si="0"/>
        <v>859181.10940381489</v>
      </c>
      <c r="E16" s="22">
        <f t="shared" si="1"/>
        <v>3.3686896220736275</v>
      </c>
      <c r="F16" s="22">
        <v>0.25087895910662317</v>
      </c>
      <c r="G16" s="22">
        <f t="shared" si="3"/>
        <v>3.6195685811802507</v>
      </c>
      <c r="H16" s="22">
        <v>0.44</v>
      </c>
      <c r="I16" s="31">
        <f t="shared" si="4"/>
        <v>4.0599999999999996</v>
      </c>
      <c r="J16" s="8"/>
      <c r="K16" s="7"/>
    </row>
    <row r="17" spans="1:12">
      <c r="A17" s="1"/>
      <c r="B17" s="23">
        <f t="shared" si="2"/>
        <v>2021</v>
      </c>
      <c r="C17" s="21">
        <v>3467143.9553103447</v>
      </c>
      <c r="D17" s="21">
        <f t="shared" si="0"/>
        <v>856833.62003385916</v>
      </c>
      <c r="E17" s="22">
        <f t="shared" si="1"/>
        <v>4.0464611498009786</v>
      </c>
      <c r="F17" s="22">
        <v>0.25502778149508032</v>
      </c>
      <c r="G17" s="22">
        <f t="shared" si="3"/>
        <v>4.3014889312960589</v>
      </c>
      <c r="H17" s="22">
        <v>0.45</v>
      </c>
      <c r="I17" s="31">
        <f t="shared" si="4"/>
        <v>4.75</v>
      </c>
      <c r="J17" s="8"/>
      <c r="K17" s="7"/>
    </row>
    <row r="18" spans="1:12">
      <c r="A18" s="1"/>
      <c r="B18" s="23">
        <f t="shared" si="2"/>
        <v>2022</v>
      </c>
      <c r="C18" s="21">
        <v>4188540.3865795135</v>
      </c>
      <c r="D18" s="21">
        <f t="shared" si="0"/>
        <v>856833.62003385916</v>
      </c>
      <c r="E18" s="22">
        <f t="shared" si="1"/>
        <v>4.8883940693340167</v>
      </c>
      <c r="F18" s="22">
        <v>0.31188005767295657</v>
      </c>
      <c r="G18" s="22">
        <f t="shared" si="3"/>
        <v>5.2002741270069732</v>
      </c>
      <c r="H18" s="22">
        <v>0.46</v>
      </c>
      <c r="I18" s="31">
        <f t="shared" si="4"/>
        <v>5.66</v>
      </c>
      <c r="J18" s="8"/>
      <c r="K18" s="7"/>
    </row>
    <row r="19" spans="1:12">
      <c r="A19" s="1"/>
      <c r="B19" s="23">
        <f t="shared" si="2"/>
        <v>2023</v>
      </c>
      <c r="C19" s="21">
        <v>4919494.5678601265</v>
      </c>
      <c r="D19" s="21">
        <f t="shared" si="0"/>
        <v>856833.62003385916</v>
      </c>
      <c r="E19" s="22">
        <f t="shared" si="1"/>
        <v>5.7414817215805849</v>
      </c>
      <c r="F19" s="22">
        <v>0.35855526432039486</v>
      </c>
      <c r="G19" s="22">
        <f t="shared" si="3"/>
        <v>6.1000369859009798</v>
      </c>
      <c r="H19" s="22">
        <v>0.47</v>
      </c>
      <c r="I19" s="31">
        <f t="shared" si="4"/>
        <v>6.57</v>
      </c>
      <c r="J19" s="8"/>
      <c r="K19" s="7"/>
    </row>
    <row r="20" spans="1:12">
      <c r="A20" s="1"/>
      <c r="B20" s="23">
        <f t="shared" si="2"/>
        <v>2024</v>
      </c>
      <c r="C20" s="21">
        <v>4268213.3747401237</v>
      </c>
      <c r="D20" s="21">
        <f t="shared" si="0"/>
        <v>859181.10940381489</v>
      </c>
      <c r="E20" s="22">
        <f t="shared" si="1"/>
        <v>4.9677691094742924</v>
      </c>
      <c r="F20" s="22">
        <v>0.19636504651241893</v>
      </c>
      <c r="G20" s="22">
        <f t="shared" si="3"/>
        <v>5.1641341559867113</v>
      </c>
      <c r="H20" s="22">
        <v>0.48</v>
      </c>
      <c r="I20" s="31">
        <f t="shared" si="4"/>
        <v>5.64</v>
      </c>
      <c r="J20" s="8"/>
      <c r="K20" s="7"/>
    </row>
    <row r="21" spans="1:12">
      <c r="A21" s="1"/>
      <c r="B21" s="23">
        <f t="shared" si="2"/>
        <v>2025</v>
      </c>
      <c r="C21" s="21">
        <v>4247199.4904303551</v>
      </c>
      <c r="D21" s="21">
        <f t="shared" si="0"/>
        <v>856833.62003385916</v>
      </c>
      <c r="E21" s="22">
        <f t="shared" si="1"/>
        <v>4.9568543893766916</v>
      </c>
      <c r="F21" s="22">
        <v>0.23671084686320576</v>
      </c>
      <c r="G21" s="22">
        <f t="shared" si="3"/>
        <v>5.1935652362398974</v>
      </c>
      <c r="H21" s="22">
        <v>0.49</v>
      </c>
      <c r="I21" s="31">
        <f t="shared" si="4"/>
        <v>5.68</v>
      </c>
      <c r="J21" s="8"/>
      <c r="K21" s="7"/>
    </row>
    <row r="22" spans="1:12">
      <c r="B22" s="23">
        <f t="shared" si="2"/>
        <v>2026</v>
      </c>
      <c r="C22" s="21">
        <v>4589652.8650007248</v>
      </c>
      <c r="D22" s="21">
        <f t="shared" si="0"/>
        <v>856833.62003385916</v>
      </c>
      <c r="E22" s="22">
        <f t="shared" si="1"/>
        <v>5.3565275190991652</v>
      </c>
      <c r="F22" s="22">
        <v>0.24694283554846397</v>
      </c>
      <c r="G22" s="22">
        <f t="shared" si="3"/>
        <v>5.6034703546476292</v>
      </c>
      <c r="H22" s="22">
        <v>0.5</v>
      </c>
      <c r="I22" s="31">
        <f t="shared" si="4"/>
        <v>6.1</v>
      </c>
      <c r="J22" s="8"/>
      <c r="K22" s="7"/>
    </row>
    <row r="23" spans="1:12">
      <c r="B23" s="23">
        <f t="shared" si="2"/>
        <v>2027</v>
      </c>
      <c r="C23" s="21">
        <v>4709285.7196497917</v>
      </c>
      <c r="D23" s="21">
        <f t="shared" si="0"/>
        <v>856833.62003385916</v>
      </c>
      <c r="E23" s="22">
        <f t="shared" si="1"/>
        <v>5.4961495552236812</v>
      </c>
      <c r="F23" s="22">
        <v>0.24165697573380029</v>
      </c>
      <c r="G23" s="22">
        <f t="shared" si="3"/>
        <v>5.7378065309574815</v>
      </c>
      <c r="H23" s="22">
        <v>0.51</v>
      </c>
      <c r="I23" s="31">
        <f t="shared" si="4"/>
        <v>6.25</v>
      </c>
      <c r="J23" s="8"/>
      <c r="K23" s="7"/>
    </row>
    <row r="24" spans="1:12">
      <c r="B24" s="23">
        <f t="shared" si="2"/>
        <v>2028</v>
      </c>
      <c r="C24" s="21">
        <v>4691461.0688896179</v>
      </c>
      <c r="D24" s="21">
        <f t="shared" si="0"/>
        <v>859181.10940381489</v>
      </c>
      <c r="E24" s="22">
        <f t="shared" si="1"/>
        <v>5.4603866606716007</v>
      </c>
      <c r="F24" s="22">
        <v>5.6598992693520422E-2</v>
      </c>
      <c r="G24" s="22">
        <f t="shared" si="3"/>
        <v>5.5169856533651211</v>
      </c>
      <c r="H24" s="22">
        <v>0.52</v>
      </c>
      <c r="I24" s="31">
        <f t="shared" si="4"/>
        <v>6.04</v>
      </c>
      <c r="J24" s="8"/>
      <c r="K24" s="7"/>
    </row>
    <row r="25" spans="1:12">
      <c r="B25" s="23">
        <f t="shared" si="2"/>
        <v>2029</v>
      </c>
      <c r="C25" s="21">
        <v>5032532.8094596863</v>
      </c>
      <c r="D25" s="21">
        <f t="shared" si="0"/>
        <v>856833.62003385916</v>
      </c>
      <c r="E25" s="22">
        <f t="shared" si="1"/>
        <v>5.8734072657662733</v>
      </c>
      <c r="F25" s="22">
        <v>6.1358790557365595E-2</v>
      </c>
      <c r="G25" s="22">
        <f t="shared" si="3"/>
        <v>5.9347660563236388</v>
      </c>
      <c r="H25" s="22">
        <v>0.53</v>
      </c>
      <c r="I25" s="31">
        <f t="shared" si="4"/>
        <v>6.46</v>
      </c>
      <c r="J25" s="8"/>
      <c r="K25" s="7"/>
    </row>
    <row r="26" spans="1:12">
      <c r="B26" s="23">
        <f t="shared" si="2"/>
        <v>2030</v>
      </c>
      <c r="C26" s="21">
        <v>4869339.3290896416</v>
      </c>
      <c r="D26" s="21">
        <f t="shared" si="0"/>
        <v>856833.62003385916</v>
      </c>
      <c r="E26" s="22">
        <f t="shared" si="1"/>
        <v>5.6829461580851852</v>
      </c>
      <c r="F26" s="22">
        <v>1.8157621145423519E-2</v>
      </c>
      <c r="G26" s="22">
        <f t="shared" si="3"/>
        <v>5.7011037792306087</v>
      </c>
      <c r="H26" s="22">
        <v>0.54</v>
      </c>
      <c r="I26" s="31">
        <f t="shared" si="4"/>
        <v>6.24</v>
      </c>
      <c r="J26" s="8"/>
      <c r="K26" s="7"/>
    </row>
    <row r="27" spans="1:12">
      <c r="B27" s="23">
        <f t="shared" si="2"/>
        <v>2031</v>
      </c>
      <c r="C27" s="21">
        <v>5540247.4781999588</v>
      </c>
      <c r="D27" s="21">
        <f t="shared" si="0"/>
        <v>856833.62003385916</v>
      </c>
      <c r="E27" s="22">
        <f t="shared" si="1"/>
        <v>6.4659548232724893</v>
      </c>
      <c r="F27" s="22">
        <v>1.6516981660019248E-2</v>
      </c>
      <c r="G27" s="22">
        <f t="shared" si="3"/>
        <v>6.4824718049325085</v>
      </c>
      <c r="H27" s="22">
        <v>0.55000000000000004</v>
      </c>
      <c r="I27" s="31">
        <f t="shared" si="4"/>
        <v>7.03</v>
      </c>
      <c r="J27" s="8"/>
      <c r="K27" s="7"/>
    </row>
    <row r="28" spans="1:12">
      <c r="B28" s="23">
        <f t="shared" si="2"/>
        <v>2032</v>
      </c>
      <c r="C28" s="21">
        <v>5784594.0822896957</v>
      </c>
      <c r="D28" s="21">
        <f t="shared" si="0"/>
        <v>859181.10940381489</v>
      </c>
      <c r="E28" s="22">
        <f t="shared" si="1"/>
        <v>6.7326830385081688</v>
      </c>
      <c r="F28" s="22">
        <v>1.7151222661468957E-2</v>
      </c>
      <c r="G28" s="22">
        <f t="shared" si="3"/>
        <v>6.7498342611696378</v>
      </c>
      <c r="H28" s="22">
        <v>0.56000000000000005</v>
      </c>
      <c r="I28" s="31">
        <f t="shared" si="4"/>
        <v>7.31</v>
      </c>
      <c r="J28" s="8"/>
      <c r="K28" s="11" t="s">
        <v>14</v>
      </c>
      <c r="L28" s="20" t="s">
        <v>13</v>
      </c>
    </row>
    <row r="29" spans="1:12">
      <c r="B29" s="27">
        <f t="shared" si="2"/>
        <v>2033</v>
      </c>
      <c r="C29" s="28">
        <v>6151436.0505890846</v>
      </c>
      <c r="D29" s="28">
        <f t="shared" si="0"/>
        <v>856833.62003385916</v>
      </c>
      <c r="E29" s="29">
        <f t="shared" si="1"/>
        <v>7.1792655035478194</v>
      </c>
      <c r="F29" s="29">
        <v>1.8339106511853664E-2</v>
      </c>
      <c r="G29" s="29">
        <f t="shared" si="3"/>
        <v>7.1976046100596731</v>
      </c>
      <c r="H29" s="29">
        <v>0.56999999999999995</v>
      </c>
      <c r="I29" s="32">
        <f t="shared" si="4"/>
        <v>7.77</v>
      </c>
      <c r="J29" s="8"/>
      <c r="K29" s="7">
        <v>84.507782761592836</v>
      </c>
    </row>
    <row r="30" spans="1:12">
      <c r="B30" s="9">
        <f t="shared" si="2"/>
        <v>2034</v>
      </c>
      <c r="C30" s="1"/>
      <c r="D30" s="1"/>
      <c r="F30" s="5"/>
      <c r="G30" s="5">
        <f>ROUND(G29*$L30,2)</f>
        <v>7.35</v>
      </c>
      <c r="H30" s="5">
        <v>0.57999999999999996</v>
      </c>
      <c r="I30" s="5">
        <f t="shared" si="4"/>
        <v>7.93</v>
      </c>
      <c r="J30" s="8"/>
      <c r="K30" s="7">
        <v>86.30514680859369</v>
      </c>
      <c r="L30" s="19">
        <f t="shared" ref="L30:L34" si="5">K30/K29</f>
        <v>1.0212686215194102</v>
      </c>
    </row>
    <row r="31" spans="1:12">
      <c r="B31" s="9">
        <f t="shared" si="2"/>
        <v>2035</v>
      </c>
      <c r="D31" s="1" t="s">
        <v>15</v>
      </c>
      <c r="F31" s="5"/>
      <c r="G31" s="5">
        <f>ROUND(G30*$L31,2)</f>
        <v>7.51</v>
      </c>
      <c r="H31" s="5">
        <v>0.59</v>
      </c>
      <c r="I31" s="5">
        <f t="shared" si="4"/>
        <v>8.1</v>
      </c>
      <c r="J31" s="8"/>
      <c r="K31" s="7">
        <v>88.205513550902765</v>
      </c>
      <c r="L31" s="19">
        <f t="shared" si="5"/>
        <v>1.0220191589097656</v>
      </c>
    </row>
    <row r="32" spans="1:12">
      <c r="B32" s="9">
        <f t="shared" si="2"/>
        <v>2036</v>
      </c>
      <c r="D32" s="1" t="s">
        <v>16</v>
      </c>
      <c r="F32" s="5"/>
      <c r="G32" s="5">
        <f>ROUND(G31*$L32,2)</f>
        <v>7.66</v>
      </c>
      <c r="H32" s="5">
        <v>0.6</v>
      </c>
      <c r="I32" s="5">
        <f t="shared" si="4"/>
        <v>8.26</v>
      </c>
      <c r="J32" s="8"/>
      <c r="K32" s="7">
        <v>90.004760298590739</v>
      </c>
      <c r="L32" s="19">
        <f t="shared" si="5"/>
        <v>1.0203983478498726</v>
      </c>
    </row>
    <row r="33" spans="1:12">
      <c r="B33" s="9">
        <f t="shared" si="2"/>
        <v>2037</v>
      </c>
      <c r="D33" s="1" t="s">
        <v>17</v>
      </c>
      <c r="F33" s="5"/>
      <c r="G33" s="5">
        <f>ROUND(G32*$L33,2)</f>
        <v>7.82</v>
      </c>
      <c r="H33" s="5">
        <v>0.61</v>
      </c>
      <c r="I33" s="5">
        <f t="shared" si="4"/>
        <v>8.43</v>
      </c>
      <c r="J33" s="8"/>
      <c r="K33" s="7">
        <v>91.876098045935521</v>
      </c>
      <c r="L33" s="19">
        <f t="shared" si="5"/>
        <v>1.0207915419266338</v>
      </c>
    </row>
    <row r="34" spans="1:12">
      <c r="B34" s="9">
        <f t="shared" si="2"/>
        <v>2038</v>
      </c>
      <c r="D34" s="1"/>
      <c r="F34" s="5"/>
      <c r="G34" s="5">
        <f>ROUND(G33*$L34,2)</f>
        <v>8.02</v>
      </c>
      <c r="H34" s="5">
        <v>0.62</v>
      </c>
      <c r="I34" s="5">
        <f t="shared" si="4"/>
        <v>8.64</v>
      </c>
      <c r="J34" s="8"/>
      <c r="K34" s="7">
        <v>94.230106110958488</v>
      </c>
      <c r="L34" s="19">
        <f t="shared" si="5"/>
        <v>1.0256215502735655</v>
      </c>
    </row>
    <row r="35" spans="1:12">
      <c r="B35" s="9"/>
      <c r="E35" s="5"/>
      <c r="F35" s="5"/>
      <c r="G35" s="5"/>
      <c r="H35" s="5"/>
      <c r="I35" s="5"/>
      <c r="K35" s="7"/>
      <c r="L35" s="19"/>
    </row>
    <row r="36" spans="1:12">
      <c r="B36" s="9"/>
      <c r="I36" s="6"/>
      <c r="K36" s="7"/>
    </row>
    <row r="37" spans="1:12">
      <c r="D37" s="2" t="str">
        <f>"20-year Nominal Levelized Wind Integration Costs at "&amp;TEXT(L38,"0.000%")&amp;" Discount Rate"</f>
        <v>20-year Nominal Levelized Wind Integration Costs at 6.882% Discount Rate</v>
      </c>
      <c r="L37" s="1" t="s">
        <v>23</v>
      </c>
    </row>
    <row r="38" spans="1:12">
      <c r="D38" s="2" t="s">
        <v>5</v>
      </c>
      <c r="I38" s="5">
        <f>PMT($L$38,COUNT(I10:I29),-NPV($L$38,I10:I29))</f>
        <v>4.6065426553190489</v>
      </c>
      <c r="L38" s="33">
        <v>6.8820000000000006E-2</v>
      </c>
    </row>
    <row r="40" spans="1:12">
      <c r="C40" s="1" t="s">
        <v>22</v>
      </c>
      <c r="D40" s="1"/>
    </row>
    <row r="41" spans="1:12">
      <c r="A41" s="1"/>
      <c r="B41" s="1"/>
      <c r="C41" s="4">
        <v>0.4</v>
      </c>
      <c r="D41" s="1" t="s">
        <v>4</v>
      </c>
      <c r="E41" s="1"/>
      <c r="F41" s="1"/>
      <c r="G41" s="1"/>
      <c r="H41" s="1"/>
      <c r="I41" s="1"/>
      <c r="J41" s="1"/>
    </row>
    <row r="42" spans="1:12">
      <c r="A42" s="1"/>
      <c r="B42" s="1"/>
      <c r="C42" s="1">
        <v>8760</v>
      </c>
      <c r="D42" s="1" t="s">
        <v>3</v>
      </c>
      <c r="E42" s="1"/>
      <c r="F42" s="1"/>
      <c r="G42" s="1"/>
      <c r="H42" s="1"/>
      <c r="I42" s="1"/>
      <c r="J42" s="1"/>
    </row>
    <row r="43" spans="1:12">
      <c r="A43" s="1"/>
      <c r="B43" s="1"/>
      <c r="C43" s="3">
        <v>244.53014270372694</v>
      </c>
      <c r="D43" s="1" t="s">
        <v>2</v>
      </c>
      <c r="E43" s="1"/>
      <c r="F43" s="1"/>
      <c r="G43" s="1"/>
      <c r="H43" s="1"/>
      <c r="I43" s="1"/>
      <c r="J43" s="1"/>
    </row>
    <row r="44" spans="1:12">
      <c r="A44" s="1"/>
      <c r="B44" s="1"/>
      <c r="C44" s="1">
        <f>C41*C42*C43</f>
        <v>856833.62003385916</v>
      </c>
      <c r="D44" s="1" t="s">
        <v>1</v>
      </c>
      <c r="E44" s="1"/>
      <c r="F44" s="1"/>
      <c r="G44" s="1"/>
      <c r="H44" s="1"/>
      <c r="I44" s="1"/>
      <c r="J44" s="1"/>
    </row>
    <row r="45" spans="1:12">
      <c r="A45" s="1"/>
      <c r="B45" s="1"/>
      <c r="C45" s="1">
        <f>C44*8784/8760</f>
        <v>859181.10940381489</v>
      </c>
      <c r="D45" s="1" t="s">
        <v>0</v>
      </c>
      <c r="E45" s="1"/>
      <c r="F45" s="1"/>
      <c r="G45" s="1"/>
      <c r="H45" s="1"/>
      <c r="I45" s="1"/>
      <c r="J45" s="1"/>
    </row>
  </sheetData>
  <printOptions horizontalCentered="1"/>
  <pageMargins left="0.25" right="0.25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Summary!Print_Area</vt:lpstr>
    </vt:vector>
  </TitlesOfParts>
  <Company>PacifiCorp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Laren Hale</dc:creator>
  <cp:lastModifiedBy>mpaschal</cp:lastModifiedBy>
  <dcterms:created xsi:type="dcterms:W3CDTF">2012-05-17T19:17:00Z</dcterms:created>
  <dcterms:modified xsi:type="dcterms:W3CDTF">2013-07-22T18:25:19Z</dcterms:modified>
</cp:coreProperties>
</file>