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6"/>
  </bookViews>
  <sheets>
    <sheet name="Price Summary Eff 6-1-16" sheetId="2" r:id="rId1"/>
    <sheet name="Residential" sheetId="7" r:id="rId2"/>
    <sheet name="Sch 6" sheetId="3" r:id="rId3"/>
    <sheet name="Sch 6A" sheetId="5" r:id="rId4"/>
    <sheet name="Sch 23" sheetId="4" r:id="rId5"/>
    <sheet name="Residential Proposed NEM" sheetId="8" r:id="rId6"/>
    <sheet name="Cost of Energy Summary" sheetId="10" r:id="rId7"/>
    <sheet name="Proposed Rate Design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0" localSheetId="7">[1]Jan!#REF!</definedName>
    <definedName name="\0">[1]Jan!#REF!</definedName>
    <definedName name="\A" localSheetId="7">#REF!</definedName>
    <definedName name="\A">#REF!</definedName>
    <definedName name="\B" localSheetId="7">#REF!</definedName>
    <definedName name="\B">#REF!</definedName>
    <definedName name="\BACK1" localSheetId="7">#REF!</definedName>
    <definedName name="\BACK1">#REF!</definedName>
    <definedName name="\BLOCK" localSheetId="7">#REF!</definedName>
    <definedName name="\BLOCK">#REF!</definedName>
    <definedName name="\BLOCKT" localSheetId="7">#REF!</definedName>
    <definedName name="\BLOCKT">#REF!</definedName>
    <definedName name="\C" localSheetId="7">#REF!</definedName>
    <definedName name="\C">#REF!</definedName>
    <definedName name="\COMP" localSheetId="7">#REF!</definedName>
    <definedName name="\COMP">#REF!</definedName>
    <definedName name="\COMPT" localSheetId="7">#REF!</definedName>
    <definedName name="\COMPT">#REF!</definedName>
    <definedName name="\E" localSheetId="7">#REF!</definedName>
    <definedName name="\E">#REF!</definedName>
    <definedName name="\G" localSheetId="7">#REF!</definedName>
    <definedName name="\G">#REF!</definedName>
    <definedName name="\I" localSheetId="7">#REF!</definedName>
    <definedName name="\I">#REF!</definedName>
    <definedName name="\K" localSheetId="7">#REF!</definedName>
    <definedName name="\K">#REF!</definedName>
    <definedName name="\L" localSheetId="7">#REF!</definedName>
    <definedName name="\L">#REF!</definedName>
    <definedName name="\M" localSheetId="7">#REF!</definedName>
    <definedName name="\M">#REF!</definedName>
    <definedName name="\P" localSheetId="7">#REF!</definedName>
    <definedName name="\P">#REF!</definedName>
    <definedName name="\Q" localSheetId="7">[2]Actual!#REF!</definedName>
    <definedName name="\Q">[2]Actual!#REF!</definedName>
    <definedName name="\R" localSheetId="7">#REF!</definedName>
    <definedName name="\R">#REF!</definedName>
    <definedName name="\S" localSheetId="7">#REF!</definedName>
    <definedName name="\S">#REF!</definedName>
    <definedName name="\TABLE1" localSheetId="7">#REF!</definedName>
    <definedName name="\TABLE1">#REF!</definedName>
    <definedName name="\TABLE2" localSheetId="7">#REF!</definedName>
    <definedName name="\TABLE2">#REF!</definedName>
    <definedName name="\TABLEA" localSheetId="7">#REF!</definedName>
    <definedName name="\TABLEA">#REF!</definedName>
    <definedName name="\TBL1" localSheetId="7">#REF!</definedName>
    <definedName name="\TBL1">#REF!</definedName>
    <definedName name="\TBL2" localSheetId="7">#REF!</definedName>
    <definedName name="\TBL2">#REF!</definedName>
    <definedName name="\TBL3" localSheetId="7">#REF!</definedName>
    <definedName name="\TBL3">#REF!</definedName>
    <definedName name="\TBL4" localSheetId="7">#REF!</definedName>
    <definedName name="\TBL4">#REF!</definedName>
    <definedName name="\TBL5" localSheetId="7">#REF!</definedName>
    <definedName name="\TBL5">#REF!</definedName>
    <definedName name="\W" localSheetId="7">#REF!</definedName>
    <definedName name="\W">#REF!</definedName>
    <definedName name="\WORK1" localSheetId="7">#REF!</definedName>
    <definedName name="\WORK1">#REF!</definedName>
    <definedName name="\X" localSheetId="7">#REF!</definedName>
    <definedName name="\X">#REF!</definedName>
    <definedName name="\Z" localSheetId="7">#REF!</definedName>
    <definedName name="\Z">#REF!</definedName>
    <definedName name="__________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localSheetId="7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localSheetId="7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localSheetId="7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7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7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7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7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MEN3" localSheetId="7">[1]Jan!#REF!</definedName>
    <definedName name="____MEN3">[1]Jan!#REF!</definedName>
    <definedName name="____OM1" localSheetId="7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TOP1" localSheetId="7">[1]Jan!#REF!</definedName>
    <definedName name="____TOP1">[1]Jan!#REF!</definedName>
    <definedName name="___DAT1" localSheetId="7">#REF!</definedName>
    <definedName name="___DAT1">#REF!</definedName>
    <definedName name="___DAT11" localSheetId="7">[3]Sheet1!#REF!</definedName>
    <definedName name="___DAT11">[4]Sheet1!#REF!</definedName>
    <definedName name="___DAT12" localSheetId="7">[3]Sheet1!#REF!</definedName>
    <definedName name="___DAT12">[4]Sheet1!#REF!</definedName>
    <definedName name="___DAT2" localSheetId="7">#REF!</definedName>
    <definedName name="___DAT2">#REF!</definedName>
    <definedName name="___DAT3" localSheetId="7">#REF!</definedName>
    <definedName name="___DAT3">#REF!</definedName>
    <definedName name="___DAT4" localSheetId="7">#REF!</definedName>
    <definedName name="___DAT4">#REF!</definedName>
    <definedName name="___DAT5" localSheetId="7">#REF!</definedName>
    <definedName name="___DAT5">#REF!</definedName>
    <definedName name="___DAT6" localSheetId="7">#REF!</definedName>
    <definedName name="___DAT6">#REF!</definedName>
    <definedName name="___j1" localSheetId="7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7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7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7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7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 localSheetId="7">[1]Jan!#REF!</definedName>
    <definedName name="___MEN2">[1]Jan!#REF!</definedName>
    <definedName name="___MEN3" localSheetId="7">[1]Jan!#REF!</definedName>
    <definedName name="___MEN3">[1]Jan!#REF!</definedName>
    <definedName name="___OM1" localSheetId="7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TOP1" localSheetId="7">[1]Jan!#REF!</definedName>
    <definedName name="___TOP1">[1]Jan!#REF!</definedName>
    <definedName name="__123Graph_A" localSheetId="7" hidden="1">[5]Inputs!#REF!</definedName>
    <definedName name="__123Graph_A" hidden="1">[5]Inputs!#REF!</definedName>
    <definedName name="__123Graph_B" localSheetId="7" hidden="1">[5]Inputs!#REF!</definedName>
    <definedName name="__123Graph_B" hidden="1">[5]Inputs!#REF!</definedName>
    <definedName name="__123Graph_D" localSheetId="7" hidden="1">[5]Inputs!#REF!</definedName>
    <definedName name="__123Graph_D" hidden="1">[5]Inputs!#REF!</definedName>
    <definedName name="__123Graph_E" localSheetId="7" hidden="1">[6]Input!$E$22:$E$37</definedName>
    <definedName name="__123Graph_E" hidden="1">[7]Input!$E$22:$E$37</definedName>
    <definedName name="__123Graph_F" localSheetId="7" hidden="1">[6]Input!$D$22:$D$37</definedName>
    <definedName name="__123Graph_F" hidden="1">[7]Input!$D$22:$D$37</definedName>
    <definedName name="__att3" localSheetId="7">#REF!</definedName>
    <definedName name="__att3">#REF!</definedName>
    <definedName name="__att7" localSheetId="7">#REF!</definedName>
    <definedName name="__att7">#REF!</definedName>
    <definedName name="__AUG96" localSheetId="7">#REF!</definedName>
    <definedName name="__AUG96">#REF!</definedName>
    <definedName name="__DAT1" localSheetId="7">#REF!</definedName>
    <definedName name="__DAT1">#REF!</definedName>
    <definedName name="__DAT10" localSheetId="7">#REF!</definedName>
    <definedName name="__DAT10">#REF!</definedName>
    <definedName name="__DAT11" localSheetId="7">[3]Sheet1!#REF!</definedName>
    <definedName name="__DAT11">[4]Sheet1!#REF!</definedName>
    <definedName name="__DAT12" localSheetId="7">[3]Sheet1!#REF!</definedName>
    <definedName name="__DAT12">[4]Sheet1!#REF!</definedName>
    <definedName name="__DAT13" localSheetId="7">#REF!</definedName>
    <definedName name="__DAT13">#REF!</definedName>
    <definedName name="__DAT2" localSheetId="7">#REF!</definedName>
    <definedName name="__DAT2">#REF!</definedName>
    <definedName name="__DAT3" localSheetId="7">#REF!</definedName>
    <definedName name="__DAT3">#REF!</definedName>
    <definedName name="__DAT4" localSheetId="7">#REF!</definedName>
    <definedName name="__DAT4">#REF!</definedName>
    <definedName name="__DAT5" localSheetId="7">#REF!</definedName>
    <definedName name="__DAT5">#REF!</definedName>
    <definedName name="__DAT6" localSheetId="7">#REF!</definedName>
    <definedName name="__DAT6">#REF!</definedName>
    <definedName name="__DAT7" localSheetId="7">#REF!</definedName>
    <definedName name="__DAT7">#REF!</definedName>
    <definedName name="__DAT8" localSheetId="7">#REF!</definedName>
    <definedName name="__DAT8">#REF!</definedName>
    <definedName name="__DAT9" localSheetId="7">#REF!</definedName>
    <definedName name="__DAT9">#REF!</definedName>
    <definedName name="__DEC94" localSheetId="7">#REF!</definedName>
    <definedName name="__DEC94">#REF!</definedName>
    <definedName name="__DEC95" localSheetId="7">#REF!</definedName>
    <definedName name="__DEC95">#REF!</definedName>
    <definedName name="__DEC96" localSheetId="7">#REF!</definedName>
    <definedName name="__DEC96">#REF!</definedName>
    <definedName name="__DEC97" localSheetId="7">#REF!</definedName>
    <definedName name="__DEC97">#REF!</definedName>
    <definedName name="__FEB96" localSheetId="7">#REF!</definedName>
    <definedName name="__FEB96">#REF!</definedName>
    <definedName name="__FEB97" localSheetId="7">#REF!</definedName>
    <definedName name="__FEB97">#REF!</definedName>
    <definedName name="__FEB98" localSheetId="7">#REF!</definedName>
    <definedName name="__FEB98">#REF!</definedName>
    <definedName name="__j1" localSheetId="7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7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7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7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7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98" localSheetId="7">#REF!</definedName>
    <definedName name="__JAN98">#REF!</definedName>
    <definedName name="__MAY95" localSheetId="7">#REF!</definedName>
    <definedName name="__MAY95">#REF!</definedName>
    <definedName name="__MAY97" localSheetId="7">#REF!</definedName>
    <definedName name="__MAY97">#REF!</definedName>
    <definedName name="__MAY98" localSheetId="7">#REF!</definedName>
    <definedName name="__MAY98">#REF!</definedName>
    <definedName name="__MEN2" localSheetId="7">[1]Jan!#REF!</definedName>
    <definedName name="__MEN2">[1]Jan!#REF!</definedName>
    <definedName name="__MEN3" localSheetId="7">[1]Jan!#REF!</definedName>
    <definedName name="__MEN3">[1]Jan!#REF!</definedName>
    <definedName name="__NOV97" localSheetId="7">#REF!</definedName>
    <definedName name="__NOV97">#REF!</definedName>
    <definedName name="__OCT95" localSheetId="7">#REF!</definedName>
    <definedName name="__OCT95">#REF!</definedName>
    <definedName name="__OCT97" localSheetId="7">#REF!</definedName>
    <definedName name="__OCT97">#REF!</definedName>
    <definedName name="__OM1" localSheetId="7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tab10" localSheetId="7">#REF!</definedName>
    <definedName name="__tab10">#REF!</definedName>
    <definedName name="__tab11" localSheetId="7">#REF!</definedName>
    <definedName name="__tab11">#REF!</definedName>
    <definedName name="__tab12" localSheetId="7">#REF!</definedName>
    <definedName name="__tab12">#REF!</definedName>
    <definedName name="__tab3" localSheetId="7">#REF!</definedName>
    <definedName name="__tab3">#REF!</definedName>
    <definedName name="__tab4" localSheetId="7">#REF!</definedName>
    <definedName name="__tab4">#REF!</definedName>
    <definedName name="__tab5" localSheetId="7">#REF!</definedName>
    <definedName name="__tab5">#REF!</definedName>
    <definedName name="__tab6" localSheetId="7">#REF!</definedName>
    <definedName name="__tab6">#REF!</definedName>
    <definedName name="__tab7" localSheetId="7">#REF!</definedName>
    <definedName name="__tab7">#REF!</definedName>
    <definedName name="__tab8" localSheetId="7">#REF!</definedName>
    <definedName name="__tab8">#REF!</definedName>
    <definedName name="__tab9" localSheetId="7">#REF!</definedName>
    <definedName name="__tab9">#REF!</definedName>
    <definedName name="__TOP1" localSheetId="7">[1]Jan!#REF!</definedName>
    <definedName name="__TOP1">[1]Jan!#REF!</definedName>
    <definedName name="__WO800" localSheetId="7">#REF!</definedName>
    <definedName name="__WO800">#REF!</definedName>
    <definedName name="__WO800802" localSheetId="7">#REF!</definedName>
    <definedName name="__WO800802">#REF!</definedName>
    <definedName name="_1_0Price_Ta" localSheetId="7">#REF!</definedName>
    <definedName name="_1_0Price_Ta">#REF!</definedName>
    <definedName name="_100_SUM" localSheetId="7">#REF!</definedName>
    <definedName name="_100_SUM">#REF!</definedName>
    <definedName name="_1Price_Ta" localSheetId="7">#REF!</definedName>
    <definedName name="_1Price_Ta">#REF!</definedName>
    <definedName name="_2Price_Ta" localSheetId="7">#REF!</definedName>
    <definedName name="_2Price_Ta">#REF!</definedName>
    <definedName name="_3Price_Ta" localSheetId="7">#REF!</definedName>
    <definedName name="_3Price_Ta">#REF!</definedName>
    <definedName name="_5Price_Ta" localSheetId="7">#REF!</definedName>
    <definedName name="_5Price_Ta">#REF!</definedName>
    <definedName name="_att3" localSheetId="7">#REF!</definedName>
    <definedName name="_att3">#REF!</definedName>
    <definedName name="_att7" localSheetId="7">#REF!</definedName>
    <definedName name="_att7">#REF!</definedName>
    <definedName name="_AUG96" localSheetId="7">#REF!</definedName>
    <definedName name="_AUG96">#REF!</definedName>
    <definedName name="_B" localSheetId="7">#REF!</definedName>
    <definedName name="_B">#REF!</definedName>
    <definedName name="_BLOCK" localSheetId="7">#REF!</definedName>
    <definedName name="_BLOCK">#REF!</definedName>
    <definedName name="_BLOCKT" localSheetId="7">#REF!</definedName>
    <definedName name="_BLOCKT">#REF!</definedName>
    <definedName name="_COMP" localSheetId="7">#REF!</definedName>
    <definedName name="_COMP">#REF!</definedName>
    <definedName name="_COMPR" localSheetId="7">#REF!</definedName>
    <definedName name="_COMPR">#REF!</definedName>
    <definedName name="_COMPT" localSheetId="7">#REF!</definedName>
    <definedName name="_COMPT">#REF!</definedName>
    <definedName name="_DAT1" localSheetId="7">#REF!</definedName>
    <definedName name="_DAT1">#REF!</definedName>
    <definedName name="_DAT10" localSheetId="7">#REF!</definedName>
    <definedName name="_DAT10">#REF!</definedName>
    <definedName name="_DAT11" localSheetId="7">[3]Sheet1!#REF!</definedName>
    <definedName name="_DAT11">[4]Sheet1!#REF!</definedName>
    <definedName name="_DAT12" localSheetId="7">[3]Sheet1!#REF!</definedName>
    <definedName name="_DAT12">[4]Sheet1!#REF!</definedName>
    <definedName name="_DAT13" localSheetId="7">#REF!</definedName>
    <definedName name="_DAT13">#REF!</definedName>
    <definedName name="_DAT2" localSheetId="7">#REF!</definedName>
    <definedName name="_DAT2">#REF!</definedName>
    <definedName name="_DAT3" localSheetId="7">#REF!</definedName>
    <definedName name="_DAT3">#REF!</definedName>
    <definedName name="_DAT4" localSheetId="7">#REF!</definedName>
    <definedName name="_DAT4">#REF!</definedName>
    <definedName name="_DAT5" localSheetId="7">#REF!</definedName>
    <definedName name="_DAT5">#REF!</definedName>
    <definedName name="_DAT6" localSheetId="7">#REF!</definedName>
    <definedName name="_DAT6">#REF!</definedName>
    <definedName name="_DAT7" localSheetId="7">#REF!</definedName>
    <definedName name="_DAT7">#REF!</definedName>
    <definedName name="_DAT8" localSheetId="7">#REF!</definedName>
    <definedName name="_DAT8">#REF!</definedName>
    <definedName name="_DAT9" localSheetId="7">#REF!</definedName>
    <definedName name="_DAT9">#REF!</definedName>
    <definedName name="_DEC94" localSheetId="7">#REF!</definedName>
    <definedName name="_DEC94">#REF!</definedName>
    <definedName name="_DEC95" localSheetId="7">#REF!</definedName>
    <definedName name="_DEC95">#REF!</definedName>
    <definedName name="_DEC96" localSheetId="7">#REF!</definedName>
    <definedName name="_DEC96">#REF!</definedName>
    <definedName name="_DEC97" localSheetId="7">#REF!</definedName>
    <definedName name="_DEC97">#REF!</definedName>
    <definedName name="_FEB96" localSheetId="7">#REF!</definedName>
    <definedName name="_FEB96">#REF!</definedName>
    <definedName name="_FEB97" localSheetId="7">#REF!</definedName>
    <definedName name="_FEB97">#REF!</definedName>
    <definedName name="_FEB98" localSheetId="7">#REF!</definedName>
    <definedName name="_FEB98">#REF!</definedName>
    <definedName name="_Fill" localSheetId="7" hidden="1">#REF!</definedName>
    <definedName name="_Fill" hidden="1">#REF!</definedName>
    <definedName name="_xlnm._FilterDatabase" localSheetId="0" hidden="1">'Price Summary Eff 6-1-16'!$K$1:$K$443</definedName>
    <definedName name="_xlnm._FilterDatabase" localSheetId="7" hidden="1">#REF!</definedName>
    <definedName name="_xlnm._FilterDatabase" hidden="1">#REF!</definedName>
    <definedName name="_idahoshr" localSheetId="7">#REF!</definedName>
    <definedName name="_idahoshr">#REF!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98" localSheetId="7">#REF!</definedName>
    <definedName name="_JAN98">#REF!</definedName>
    <definedName name="_Key1" localSheetId="7" hidden="1">#REF!</definedName>
    <definedName name="_Key1" localSheetId="1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7" hidden="1">#REF!</definedName>
    <definedName name="_Key2" localSheetId="1" hidden="1">#REF!</definedName>
    <definedName name="_Key2" localSheetId="5" hidden="1">#REF!</definedName>
    <definedName name="_Key2" localSheetId="4" hidden="1">#REF!</definedName>
    <definedName name="_Key2" localSheetId="3" hidden="1">#REF!</definedName>
    <definedName name="_Key2" hidden="1">#REF!</definedName>
    <definedName name="_MAY95" localSheetId="7">#REF!</definedName>
    <definedName name="_MAY95">#REF!</definedName>
    <definedName name="_MAY97" localSheetId="7">#REF!</definedName>
    <definedName name="_MAY97">#REF!</definedName>
    <definedName name="_MAY98" localSheetId="7">#REF!</definedName>
    <definedName name="_MAY98">#REF!</definedName>
    <definedName name="_MEN2" localSheetId="7">[1]Jan!#REF!</definedName>
    <definedName name="_MEN2">[1]Jan!#REF!</definedName>
    <definedName name="_MEN3" localSheetId="7">[1]Jan!#REF!</definedName>
    <definedName name="_MEN3">[1]Jan!#REF!</definedName>
    <definedName name="_NOV97" localSheetId="7">#REF!</definedName>
    <definedName name="_NOV97">#REF!</definedName>
    <definedName name="_OCT95" localSheetId="7">#REF!</definedName>
    <definedName name="_OCT95">#REF!</definedName>
    <definedName name="_OCT97" localSheetId="7">#REF!</definedName>
    <definedName name="_OCT97">#REF!</definedName>
    <definedName name="_OM1" localSheetId="7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localSheetId="7" hidden="1">255</definedName>
    <definedName name="_Order2" hidden="1">0</definedName>
    <definedName name="_P" localSheetId="7">#REF!</definedName>
    <definedName name="_P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localSheetId="7" hidden="1">#REF!</definedName>
    <definedName name="_Regression_Y" hidden="1">#REF!</definedName>
    <definedName name="_Sort" localSheetId="7" hidden="1">#REF!</definedName>
    <definedName name="_Sort" localSheetId="1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hidden="1">#REF!</definedName>
    <definedName name="_SPL" localSheetId="7">#REF!</definedName>
    <definedName name="_SPL">#REF!</definedName>
    <definedName name="_tab10" localSheetId="7">#REF!</definedName>
    <definedName name="_tab10">#REF!</definedName>
    <definedName name="_tab11" localSheetId="7">#REF!</definedName>
    <definedName name="_tab11">#REF!</definedName>
    <definedName name="_tab12" localSheetId="7">#REF!</definedName>
    <definedName name="_tab12">#REF!</definedName>
    <definedName name="_tab3" localSheetId="7">#REF!</definedName>
    <definedName name="_tab3">#REF!</definedName>
    <definedName name="_tab4" localSheetId="7">#REF!</definedName>
    <definedName name="_tab4">#REF!</definedName>
    <definedName name="_tab5" localSheetId="7">#REF!</definedName>
    <definedName name="_tab5">#REF!</definedName>
    <definedName name="_tab6" localSheetId="7">#REF!</definedName>
    <definedName name="_tab6">#REF!</definedName>
    <definedName name="_tab7" localSheetId="7">#REF!</definedName>
    <definedName name="_tab7">#REF!</definedName>
    <definedName name="_tab8" localSheetId="7">#REF!</definedName>
    <definedName name="_tab8">#REF!</definedName>
    <definedName name="_tab9" localSheetId="7">#REF!</definedName>
    <definedName name="_tab9">#REF!</definedName>
    <definedName name="_TOP1" localSheetId="7">[1]Jan!#REF!</definedName>
    <definedName name="_TOP1">[1]Jan!#REF!</definedName>
    <definedName name="_WO800" localSheetId="7">#REF!</definedName>
    <definedName name="_WO800">#REF!</definedName>
    <definedName name="_WO800802" localSheetId="7">#REF!</definedName>
    <definedName name="_WO800802">#REF!</definedName>
    <definedName name="a" hidden="1">'[5]DSM Output'!$J$21:$J$23</definedName>
    <definedName name="A_36" localSheetId="7">#REF!</definedName>
    <definedName name="A_36">#REF!</definedName>
    <definedName name="ABSTRACT" localSheetId="7">#REF!</definedName>
    <definedName name="ABSTRACT">#REF!</definedName>
    <definedName name="Access_Button1" hidden="1">"Headcount_Workbook_Schedules_List"</definedName>
    <definedName name="AccessDatabase" hidden="1">"P:\HR\SharonPlummer\Headcount Workbook.mdb"</definedName>
    <definedName name="accrued">'[8]-'!$B$1:$B$15</definedName>
    <definedName name="Acct108364" localSheetId="7">'[9]Func Study'!#REF!</definedName>
    <definedName name="Acct108364">'[10]Func Study'!#REF!</definedName>
    <definedName name="Acct108364S" localSheetId="7">'[9]Func Study'!#REF!</definedName>
    <definedName name="Acct108364S">'[10]Func Study'!#REF!</definedName>
    <definedName name="Acct108D_S">'[11]Func Study'!$H$2448</definedName>
    <definedName name="Acct108D00S">'[11]Func Study'!$H$2440</definedName>
    <definedName name="Acct108DSS">'[11]Func Study'!$H$2444</definedName>
    <definedName name="Acct151SE" localSheetId="7">'[11]Func Study'!#REF!</definedName>
    <definedName name="Acct151SE">'[11]Func Study'!#REF!</definedName>
    <definedName name="Acct154SNPP" localSheetId="7">'[12]Functional Study'!$H$2034</definedName>
    <definedName name="Acct154SNPP">'[13]Functional Study'!$H$2034</definedName>
    <definedName name="Acct200DGP" localSheetId="7">'[14]Functional Study'!#REF!</definedName>
    <definedName name="Acct200DGP">'[15]Functional Study'!#REF!</definedName>
    <definedName name="Acct228.42TROJD" localSheetId="7">'[16]Func Study'!#REF!</definedName>
    <definedName name="Acct228.42TROJD">'[16]Func Study'!#REF!</definedName>
    <definedName name="ACCT2281">'[11]Func Study'!$H$2216</definedName>
    <definedName name="Acct2281SO" localSheetId="7">'[12]Functional Study'!$H$2139</definedName>
    <definedName name="Acct2281SO">'[13]Functional Study'!$H$2139</definedName>
    <definedName name="Acct2282">'[11]Func Study'!$H$2220</definedName>
    <definedName name="Acct2283">'[11]Func Study'!$H$2224</definedName>
    <definedName name="Acct2283S">'[11]Func Study'!$H$2228</definedName>
    <definedName name="Acct2283SO" localSheetId="7">'[12]Functional Study'!$H$2147</definedName>
    <definedName name="Acct2283SO">'[13]Functional Study'!$H$2147</definedName>
    <definedName name="Acct22841SE" localSheetId="7">'[12]Functional Study'!$H$2155</definedName>
    <definedName name="Acct22841SE">'[13]Functional Study'!$H$2155</definedName>
    <definedName name="Acct22842">'[11]Func Study'!$H$2237</definedName>
    <definedName name="Acct22842TROJD" localSheetId="7">'[16]Func Study'!#REF!</definedName>
    <definedName name="Acct22842TROJD">'[16]Func Study'!#REF!</definedName>
    <definedName name="Acct228SO">'[11]Func Study'!$H$2219</definedName>
    <definedName name="ACCT25398">'[11]Func Study'!$H$2249</definedName>
    <definedName name="Acct25399">'[11]Func Study'!$H$2256</definedName>
    <definedName name="Acct254">'[11]Func Study'!$H$2233</definedName>
    <definedName name="ACCT254SO" localSheetId="7">'[12]Functional Study'!$H$2151</definedName>
    <definedName name="ACCT254SO">'[13]Functional Study'!$H$2151</definedName>
    <definedName name="Acct282DITBAL">[17]FuncStudy!$F$1912</definedName>
    <definedName name="Acct282SGP" localSheetId="7">'[12]Functional Study'!#REF!</definedName>
    <definedName name="Acct282SGP">'[13]Functional Study'!#REF!</definedName>
    <definedName name="Acct350">'[11]Func Study'!$H$1660</definedName>
    <definedName name="Acct352">'[11]Func Study'!$H$1667</definedName>
    <definedName name="Acct353">'[11]Func Study'!$H$1673</definedName>
    <definedName name="Acct354">'[11]Func Study'!$H$1679</definedName>
    <definedName name="Acct355">'[11]Func Study'!$H$1685</definedName>
    <definedName name="Acct356">'[11]Func Study'!$H$1691</definedName>
    <definedName name="Acct357">'[11]Func Study'!$H$1697</definedName>
    <definedName name="Acct358">'[11]Func Study'!$H$1703</definedName>
    <definedName name="Acct359">'[11]Func Study'!$H$1709</definedName>
    <definedName name="Acct360">'[11]Func Study'!$H$1729</definedName>
    <definedName name="Acct361">'[11]Func Study'!$H$1735</definedName>
    <definedName name="Acct362">'[11]Func Study'!$H$1741</definedName>
    <definedName name="Acct364">'[11]Func Study'!$H$1748</definedName>
    <definedName name="Acct365">'[11]Func Study'!$H$1755</definedName>
    <definedName name="Acct366">'[11]Func Study'!$H$1762</definedName>
    <definedName name="Acct367">'[11]Func Study'!$H$1769</definedName>
    <definedName name="Acct368">'[11]Func Study'!$H$1775</definedName>
    <definedName name="Acct369">'[11]Func Study'!$H$1782</definedName>
    <definedName name="Acct370">'[11]Func Study'!$H$1793</definedName>
    <definedName name="Acct371">'[11]Func Study'!$H$1800</definedName>
    <definedName name="Acct371___Demand__Primary" localSheetId="7">'[14]Functional Study'!$I$1518</definedName>
    <definedName name="Acct371___Demand__Primary">'[15]Functional Study'!$I$1518</definedName>
    <definedName name="Acct372">'[11]Func Study'!$H$1807</definedName>
    <definedName name="Acct372A">'[11]Func Study'!$H$1806</definedName>
    <definedName name="Acct372DP">'[11]Func Study'!$H$1804</definedName>
    <definedName name="Acct372DS">'[11]Func Study'!$H$1805</definedName>
    <definedName name="Acct373">'[11]Func Study'!$H$1813</definedName>
    <definedName name="Acct403HPSG" localSheetId="7">'[11]Func Study'!#REF!</definedName>
    <definedName name="Acct403HPSG">'[11]Func Study'!#REF!</definedName>
    <definedName name="Acct41011" localSheetId="7">'[18]Functional Study'!#REF!</definedName>
    <definedName name="Acct41011">'[19]Functional Study'!#REF!</definedName>
    <definedName name="Acct41011BADDEBT" localSheetId="7">'[18]Functional Study'!#REF!</definedName>
    <definedName name="Acct41011BADDEBT">'[19]Functional Study'!#REF!</definedName>
    <definedName name="Acct41011DITEXP" localSheetId="7">'[18]Functional Study'!#REF!</definedName>
    <definedName name="Acct41011DITEXP">'[19]Functional Study'!#REF!</definedName>
    <definedName name="Acct41011S" localSheetId="7">'[18]Functional Study'!#REF!</definedName>
    <definedName name="Acct41011S">'[19]Functional Study'!#REF!</definedName>
    <definedName name="Acct41011SE" localSheetId="7">'[18]Functional Study'!#REF!</definedName>
    <definedName name="Acct41011SE">'[19]Functional Study'!#REF!</definedName>
    <definedName name="Acct41011SG1" localSheetId="7">'[18]Functional Study'!#REF!</definedName>
    <definedName name="Acct41011SG1">'[19]Functional Study'!#REF!</definedName>
    <definedName name="Acct41011SG2" localSheetId="7">'[18]Functional Study'!#REF!</definedName>
    <definedName name="Acct41011SG2">'[19]Functional Study'!#REF!</definedName>
    <definedName name="ACCT41011SGCT" localSheetId="7">'[18]Functional Study'!#REF!</definedName>
    <definedName name="ACCT41011SGCT">'[19]Functional Study'!#REF!</definedName>
    <definedName name="Acct41011SGPP" localSheetId="7">'[18]Functional Study'!#REF!</definedName>
    <definedName name="Acct41011SGPP">'[19]Functional Study'!#REF!</definedName>
    <definedName name="Acct41011SNP" localSheetId="7">'[18]Functional Study'!#REF!</definedName>
    <definedName name="Acct41011SNP">'[19]Functional Study'!#REF!</definedName>
    <definedName name="ACCT41011SNPD" localSheetId="7">'[18]Functional Study'!#REF!</definedName>
    <definedName name="ACCT41011SNPD">'[19]Functional Study'!#REF!</definedName>
    <definedName name="Acct41011SO" localSheetId="7">'[18]Functional Study'!#REF!</definedName>
    <definedName name="Acct41011SO">'[19]Functional Study'!#REF!</definedName>
    <definedName name="Acct41011TROJP" localSheetId="7">'[18]Functional Study'!#REF!</definedName>
    <definedName name="Acct41011TROJP">'[19]Functional Study'!#REF!</definedName>
    <definedName name="Acct41111" localSheetId="7">'[18]Functional Study'!#REF!</definedName>
    <definedName name="Acct41111">'[19]Functional Study'!#REF!</definedName>
    <definedName name="Acct41111BADDEBT" localSheetId="7">'[18]Functional Study'!#REF!</definedName>
    <definedName name="Acct41111BADDEBT">'[19]Functional Study'!#REF!</definedName>
    <definedName name="Acct41111DITEXP" localSheetId="7">'[18]Functional Study'!#REF!</definedName>
    <definedName name="Acct41111DITEXP">'[19]Functional Study'!#REF!</definedName>
    <definedName name="Acct41111S" localSheetId="7">'[18]Functional Study'!#REF!</definedName>
    <definedName name="Acct41111S">'[19]Functional Study'!#REF!</definedName>
    <definedName name="Acct41111SE" localSheetId="7">'[18]Functional Study'!#REF!</definedName>
    <definedName name="Acct41111SE">'[19]Functional Study'!#REF!</definedName>
    <definedName name="Acct41111SG1" localSheetId="7">'[18]Functional Study'!#REF!</definedName>
    <definedName name="Acct41111SG1">'[19]Functional Study'!#REF!</definedName>
    <definedName name="Acct41111SG2" localSheetId="7">'[18]Functional Study'!#REF!</definedName>
    <definedName name="Acct41111SG2">'[19]Functional Study'!#REF!</definedName>
    <definedName name="Acct41111SG3" localSheetId="7">'[18]Functional Study'!#REF!</definedName>
    <definedName name="Acct41111SG3">'[19]Functional Study'!#REF!</definedName>
    <definedName name="Acct41111SGPP" localSheetId="7">'[18]Functional Study'!#REF!</definedName>
    <definedName name="Acct41111SGPP">'[19]Functional Study'!#REF!</definedName>
    <definedName name="Acct41111SNP" localSheetId="7">'[18]Functional Study'!#REF!</definedName>
    <definedName name="Acct41111SNP">'[19]Functional Study'!#REF!</definedName>
    <definedName name="Acct41111SNTP" localSheetId="7">'[18]Functional Study'!#REF!</definedName>
    <definedName name="Acct41111SNTP">'[19]Functional Study'!#REF!</definedName>
    <definedName name="Acct41111SO" localSheetId="7">'[18]Functional Study'!#REF!</definedName>
    <definedName name="Acct41111SO">'[19]Functional Study'!#REF!</definedName>
    <definedName name="Acct41111TROJP" localSheetId="7">'[18]Functional Study'!#REF!</definedName>
    <definedName name="Acct41111TROJP">'[19]Functional Study'!#REF!</definedName>
    <definedName name="Acct411BADDEBT" localSheetId="7">'[18]Functional Study'!#REF!</definedName>
    <definedName name="Acct411BADDEBT">'[19]Functional Study'!#REF!</definedName>
    <definedName name="Acct411DGP" localSheetId="7">'[18]Functional Study'!#REF!</definedName>
    <definedName name="Acct411DGP">'[19]Functional Study'!#REF!</definedName>
    <definedName name="Acct411DGU" localSheetId="7">'[18]Functional Study'!#REF!</definedName>
    <definedName name="Acct411DGU">'[19]Functional Study'!#REF!</definedName>
    <definedName name="Acct411DITEXP" localSheetId="7">'[18]Functional Study'!#REF!</definedName>
    <definedName name="Acct411DITEXP">'[19]Functional Study'!#REF!</definedName>
    <definedName name="Acct411DNPP" localSheetId="7">'[18]Functional Study'!#REF!</definedName>
    <definedName name="Acct411DNPP">'[19]Functional Study'!#REF!</definedName>
    <definedName name="Acct411DNPTP" localSheetId="7">'[18]Functional Study'!#REF!</definedName>
    <definedName name="Acct411DNPTP">'[19]Functional Study'!#REF!</definedName>
    <definedName name="Acct411S" localSheetId="7">'[18]Functional Study'!#REF!</definedName>
    <definedName name="Acct411S">'[19]Functional Study'!#REF!</definedName>
    <definedName name="Acct411SE" localSheetId="7">'[18]Functional Study'!#REF!</definedName>
    <definedName name="Acct411SE">'[19]Functional Study'!#REF!</definedName>
    <definedName name="Acct411SG" localSheetId="7">'[18]Functional Study'!#REF!</definedName>
    <definedName name="Acct411SG">'[19]Functional Study'!#REF!</definedName>
    <definedName name="Acct411SGPP" localSheetId="7">'[18]Functional Study'!#REF!</definedName>
    <definedName name="Acct411SGPP">'[19]Functional Study'!#REF!</definedName>
    <definedName name="Acct411SO" localSheetId="7">'[18]Functional Study'!#REF!</definedName>
    <definedName name="Acct411SO">'[19]Functional Study'!#REF!</definedName>
    <definedName name="Acct411TROJP" localSheetId="7">'[18]Functional Study'!#REF!</definedName>
    <definedName name="Acct411TROJP">'[19]Functional Study'!#REF!</definedName>
    <definedName name="Acct444S">'[11]Func Study'!$H$264</definedName>
    <definedName name="Acct447" localSheetId="7">'[12]Functional Study'!$H$288</definedName>
    <definedName name="Acct447">'[13]Functional Study'!$H$288</definedName>
    <definedName name="Acct447DGU" localSheetId="7">'[16]Func Study'!#REF!</definedName>
    <definedName name="Acct447DGU">'[16]Func Study'!#REF!</definedName>
    <definedName name="Acct448" localSheetId="7">'[12]Functional Study'!$H$276</definedName>
    <definedName name="Acct448">'[13]Functional Study'!$H$276</definedName>
    <definedName name="Acct448S">'[11]Func Study'!$H$273</definedName>
    <definedName name="Acct448SO" localSheetId="7">'[12]Functional Study'!$H$275</definedName>
    <definedName name="Acct448SO">'[13]Functional Study'!$H$275</definedName>
    <definedName name="Acct450S">'[11]Func Study'!$H$297</definedName>
    <definedName name="Acct451S">'[11]Func Study'!$H$302</definedName>
    <definedName name="Acct454S">'[11]Func Study'!$H$312</definedName>
    <definedName name="Acct456S">'[11]Func Study'!$H$318</definedName>
    <definedName name="Acct502DNPPSU" localSheetId="7">'[11]Func Study'!#REF!</definedName>
    <definedName name="Acct502DNPPSU">'[11]Func Study'!#REF!</definedName>
    <definedName name="ACCT547SSECT" localSheetId="7">'[14]Functional Study'!#REF!</definedName>
    <definedName name="ACCT547SSECT">'[15]Functional Study'!#REF!</definedName>
    <definedName name="ACCT548SSGCT" localSheetId="7">'[14]Functional Study'!#REF!</definedName>
    <definedName name="ACCT548SSGCT">'[15]Functional Study'!#REF!</definedName>
    <definedName name="Acct565" localSheetId="7">'[12]Functional Study'!$H$732</definedName>
    <definedName name="Acct565">'[13]Functional Study'!$H$732</definedName>
    <definedName name="Acct580">'[11]Func Study'!$H$748</definedName>
    <definedName name="Acct581">'[11]Func Study'!$H$753</definedName>
    <definedName name="Acct582">'[11]Func Study'!$H$758</definedName>
    <definedName name="Acct583">'[11]Func Study'!$H$763</definedName>
    <definedName name="Acct584">'[11]Func Study'!$H$768</definedName>
    <definedName name="Acct585">'[11]Func Study'!$H$773</definedName>
    <definedName name="Acct586">'[11]Func Study'!$H$778</definedName>
    <definedName name="Acct587">'[11]Func Study'!$H$783</definedName>
    <definedName name="Acct588">'[11]Func Study'!$H$788</definedName>
    <definedName name="Acct589">'[11]Func Study'!$H$793</definedName>
    <definedName name="Acct590">'[11]Func Study'!$H$798</definedName>
    <definedName name="Acct590DNPD" localSheetId="7">'[12]Functional Study'!$H$828</definedName>
    <definedName name="Acct590DNPD">'[13]Functional Study'!$H$828</definedName>
    <definedName name="Acct590S" localSheetId="7">'[12]Functional Study'!$H$827</definedName>
    <definedName name="Acct590S">'[13]Functional Study'!$H$827</definedName>
    <definedName name="Acct591">'[11]Func Study'!$H$803</definedName>
    <definedName name="Acct592">'[11]Func Study'!$H$808</definedName>
    <definedName name="Acct593">'[11]Func Study'!$H$813</definedName>
    <definedName name="Acct594">'[11]Func Study'!$H$818</definedName>
    <definedName name="Acct595">'[11]Func Study'!$H$823</definedName>
    <definedName name="Acct596">'[11]Func Study'!$H$833</definedName>
    <definedName name="Acct597">'[11]Func Study'!$H$838</definedName>
    <definedName name="Acct598">'[11]Func Study'!$H$843</definedName>
    <definedName name="ACCT904SG" localSheetId="7">'[20]Functional Study'!#REF!</definedName>
    <definedName name="ACCT904SG">'[21]Functional Study'!#REF!</definedName>
    <definedName name="Acct928RE">'[11]Func Study'!$H$983</definedName>
    <definedName name="AcctAGA">'[11]Func Study'!$H$291</definedName>
    <definedName name="AcctDGU" localSheetId="7">'[14]Functional Study'!#REF!</definedName>
    <definedName name="AcctDGU">'[15]Functional Study'!#REF!</definedName>
    <definedName name="AcctFIT">'[11]Func Study'!$H$1422</definedName>
    <definedName name="AcctOWCDGP" localSheetId="7">'[14]Functional Study'!#REF!</definedName>
    <definedName name="AcctOWCDGP">'[15]Functional Study'!#REF!</definedName>
    <definedName name="AcctTable">[22]Variables!$AK$42:$AK$396</definedName>
    <definedName name="AcctTS0">'[11]Func Study'!$H$1717</definedName>
    <definedName name="ActualROE">[17]FuncStudy!$E$61</definedName>
    <definedName name="actualror">[23]WorkArea!$F$86</definedName>
    <definedName name="ACYear">[24]Variables!$C$13</definedName>
    <definedName name="Additions_by_Function_Project_State_Month" localSheetId="7">'[25]Apr 05 - Mar 06 Adds'!#REF!</definedName>
    <definedName name="Additions_by_Function_Project_State_Month">'[26]Apr 05 - Mar 06 Adds'!#REF!</definedName>
    <definedName name="Adjs2avg">[27]Inputs!$L$255:'[27]Inputs'!$T$505</definedName>
    <definedName name="ADJTOTAL" localSheetId="7">#REF!</definedName>
    <definedName name="ADJTOTAL">#REF!</definedName>
    <definedName name="aftertax_ror" localSheetId="7">[28]Utah!#REF!</definedName>
    <definedName name="aftertax_ror">[29]Utah!#REF!</definedName>
    <definedName name="alkjslkj" localSheetId="7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LL" localSheetId="7">#REF!</definedName>
    <definedName name="ALL">#REF!</definedName>
    <definedName name="all_months" localSheetId="7">#REF!</definedName>
    <definedName name="all_months">#REF!</definedName>
    <definedName name="AllocationMethod" localSheetId="7">[30]Variables!$AP$33</definedName>
    <definedName name="AllocationMethod">[31]Variables!$AP$33</definedName>
    <definedName name="annual.hours" localSheetId="7">#REF!</definedName>
    <definedName name="annual.hours">#REF!</definedName>
    <definedName name="anscount" hidden="1">1</definedName>
    <definedName name="APR" localSheetId="7">#REF!</definedName>
    <definedName name="APR">#REF!</definedName>
    <definedName name="APRIL95" localSheetId="7">#REF!</definedName>
    <definedName name="APRIL95">#REF!</definedName>
    <definedName name="APRIL96" localSheetId="7">#REF!</definedName>
    <definedName name="APRIL96">#REF!</definedName>
    <definedName name="APRIL97" localSheetId="7">#REF!</definedName>
    <definedName name="APRIL97">#REF!</definedName>
    <definedName name="APRIL98" localSheetId="7">#REF!</definedName>
    <definedName name="APRIL98">#REF!</definedName>
    <definedName name="APRT" localSheetId="7">#REF!</definedName>
    <definedName name="APRT">#REF!</definedName>
    <definedName name="asa" localSheetId="7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k_Mid_Bid1" localSheetId="7">#REF!</definedName>
    <definedName name="Ask_Mid_Bid1">#REF!</definedName>
    <definedName name="Ask_Mid_Bid2" localSheetId="7">#REF!</definedName>
    <definedName name="Ask_Mid_Bid2">#REF!</definedName>
    <definedName name="AT_48" localSheetId="7">#REF!</definedName>
    <definedName name="AT_48">#REF!</definedName>
    <definedName name="AUG" localSheetId="7">#REF!</definedName>
    <definedName name="AUG">#REF!</definedName>
    <definedName name="AUGT" localSheetId="7">#REF!</definedName>
    <definedName name="AUGT">#REF!</definedName>
    <definedName name="average.price" localSheetId="7">#REF!</definedName>
    <definedName name="average.price">#REF!</definedName>
    <definedName name="AverageFactors" localSheetId="7">[32]UTCR!$AC$22:$AQ$108</definedName>
    <definedName name="AverageFactors">[33]UTCR!$AC$22:$AQ$108</definedName>
    <definedName name="AverageFuelCost" localSheetId="7">#REF!</definedName>
    <definedName name="AverageFuelCost">#REF!</definedName>
    <definedName name="AverageInput" localSheetId="7">[32]Inputs!$F$3:$I$1722</definedName>
    <definedName name="AverageInput">[33]Inputs!$F$3:$I$1722</definedName>
    <definedName name="AvgFactorCopy" localSheetId="7">#REF!</definedName>
    <definedName name="AvgFactorCopy">#REF!</definedName>
    <definedName name="AvgFactors">[22]Factors!$B$3:$P$99</definedName>
    <definedName name="AVOIDED_COSTS">'[34]Avoided Costs'!$A$3:$G$38</definedName>
    <definedName name="AvoidedCosts">'[24]Avoided Costs'!$A$3:$G$35</definedName>
    <definedName name="b" localSheetId="7">[35]Variables!$AL$29</definedName>
    <definedName name="b">[36]Variables!$AL$29</definedName>
    <definedName name="B1_Print" localSheetId="7">#REF!</definedName>
    <definedName name="B1_Print">#REF!</definedName>
    <definedName name="BACK1" localSheetId="7">#REF!</definedName>
    <definedName name="BACK1">#REF!</definedName>
    <definedName name="BACK2" localSheetId="7">#REF!</definedName>
    <definedName name="BACK2">#REF!</definedName>
    <definedName name="BACK3" localSheetId="7">#REF!</definedName>
    <definedName name="BACK3">#REF!</definedName>
    <definedName name="BACKUP1" localSheetId="7">#REF!</definedName>
    <definedName name="BACKUP1">#REF!</definedName>
    <definedName name="Baseline" localSheetId="7">#REF!</definedName>
    <definedName name="Baseline">#REF!</definedName>
    <definedName name="BLOCK" localSheetId="7">#REF!</definedName>
    <definedName name="BLOCK">#REF!</definedName>
    <definedName name="BLOCKTOP" localSheetId="7">#REF!</definedName>
    <definedName name="BLOCKTOP">#REF!</definedName>
    <definedName name="BOOKADJ" localSheetId="7">#REF!</definedName>
    <definedName name="BOOKADJ">#REF!</definedName>
    <definedName name="Bottom" localSheetId="7">[37]Variance!#REF!</definedName>
    <definedName name="Bottom">[37]Variance!#REF!</definedName>
    <definedName name="budsum2" localSheetId="7">[38]Att1!#REF!</definedName>
    <definedName name="budsum2">[39]Att1!#REF!</definedName>
    <definedName name="bump" localSheetId="7">[28]Utah!#REF!</definedName>
    <definedName name="bump">[29]Utah!#REF!</definedName>
    <definedName name="Burn" localSheetId="7">#REF!</definedName>
    <definedName name="Burn">#REF!</definedName>
    <definedName name="burn.rate" localSheetId="7">#REF!</definedName>
    <definedName name="burn.rate">#REF!</definedName>
    <definedName name="C_" localSheetId="7">'[40]Other States WZAMRT98'!#REF!</definedName>
    <definedName name="C_">'[41]Other States WZAMRT98'!#REF!</definedName>
    <definedName name="calcoutput" localSheetId="7">'[42]Calcoutput (futures)'!$B$7:$J$128</definedName>
    <definedName name="calcoutput">'[43]Calcoutput (futures)'!$B$7:$J$128</definedName>
    <definedName name="Camas" localSheetId="7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 localSheetId="7">'[42]OTC Gas Quotes'!$M$2</definedName>
    <definedName name="Canadian__for_USexchangerate">'[43]OTC Gas Quotes'!$M$2</definedName>
    <definedName name="cap">[44]Readings!$B$2</definedName>
    <definedName name="Capacity" localSheetId="7">#REF!</definedName>
    <definedName name="Capacity">#REF!</definedName>
    <definedName name="cgf" localSheetId="7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7">#REF!</definedName>
    <definedName name="Check">#REF!</definedName>
    <definedName name="Classes">'[45]COS Factor Table'!$F$13:$U$13</definedName>
    <definedName name="Classification">'[11]Func Study'!$AB$251</definedName>
    <definedName name="Cntr" localSheetId="7">[46]Inputs!$N$14</definedName>
    <definedName name="Cntr">[47]Inputs!$N$14</definedName>
    <definedName name="COBAsk" localSheetId="7">#REF!</definedName>
    <definedName name="COBAsk">#REF!</definedName>
    <definedName name="COBAskHist" localSheetId="7">#REF!</definedName>
    <definedName name="COBAskHist">#REF!</definedName>
    <definedName name="COBAskOff" localSheetId="7">#REF!</definedName>
    <definedName name="COBAskOff">#REF!</definedName>
    <definedName name="COBAskToday" localSheetId="7">#REF!</definedName>
    <definedName name="COBAskToday">#REF!</definedName>
    <definedName name="COBBid" localSheetId="7">#REF!</definedName>
    <definedName name="COBBid">#REF!</definedName>
    <definedName name="COBBidHist" localSheetId="7">#REF!</definedName>
    <definedName name="COBBidHist">#REF!</definedName>
    <definedName name="COBBidOff" localSheetId="7">#REF!</definedName>
    <definedName name="COBBidOff">#REF!</definedName>
    <definedName name="COBBidToday" localSheetId="7">#REF!</definedName>
    <definedName name="COBBidToday">#REF!</definedName>
    <definedName name="cobhlhask" localSheetId="7">#REF!</definedName>
    <definedName name="cobhlhask">#REF!</definedName>
    <definedName name="cobhlhbid" localSheetId="7">#REF!</definedName>
    <definedName name="cobhlhbid">#REF!</definedName>
    <definedName name="cogs" localSheetId="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7">#REF!</definedName>
    <definedName name="COMADJ">#REF!</definedName>
    <definedName name="combined1" localSheetId="7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m" localSheetId="7">[28]Utah!#REF!</definedName>
    <definedName name="comm">[29]Utah!#REF!</definedName>
    <definedName name="comm_cost" localSheetId="7">[28]Utah!#REF!</definedName>
    <definedName name="comm_cost">[29]Utah!#REF!</definedName>
    <definedName name="Comn">[48]Inputs!$K$21</definedName>
    <definedName name="COMP" localSheetId="7">#REF!</definedName>
    <definedName name="COMP">#REF!</definedName>
    <definedName name="COMPACTUAL" localSheetId="7">#REF!</definedName>
    <definedName name="COMPACTUAL">#REF!</definedName>
    <definedName name="COMPT" localSheetId="7">#REF!</definedName>
    <definedName name="COMPT">#REF!</definedName>
    <definedName name="COMPWEATHER" localSheetId="7">#REF!</definedName>
    <definedName name="COMPWEATHER">#REF!</definedName>
    <definedName name="CONTRACTDATA" localSheetId="7">[42]MarketData!#REF!</definedName>
    <definedName name="CONTRACTDATA">[43]MarketData!#REF!</definedName>
    <definedName name="contractsymbol" localSheetId="7">[42]Futures!$B$2:$B$500</definedName>
    <definedName name="contractsymbol">[43]Futures!$B$2:$B$500</definedName>
    <definedName name="ContractTypeDol">'[49]Check Dollars'!$R$258:$S$643</definedName>
    <definedName name="ContractTypeMWh">'[49]Check MWh'!$R$258:$S$643</definedName>
    <definedName name="Conversion" localSheetId="7">[50]Conversion!$A$2:$E$1253</definedName>
    <definedName name="Conversion">[51]Conversion!$A$2:$E$1253</definedName>
    <definedName name="copy" localSheetId="7" hidden="1">#REF!</definedName>
    <definedName name="copy" hidden="1">#REF!</definedName>
    <definedName name="COSAllocOptions">'[45]COS Allocation Options'!$D$3:$G$1394</definedName>
    <definedName name="COSFactors">'[45]COS Factor Table'!$A$15:$A$136</definedName>
    <definedName name="COSFactorTbl">'[45]COS Factor Table'!$F$15:$U$136</definedName>
    <definedName name="COSFacVal">[11]Inputs!$W$11</definedName>
    <definedName name="Cost" localSheetId="7">#REF!</definedName>
    <definedName name="Cost">#REF!</definedName>
    <definedName name="Cost.Load" localSheetId="7">#REF!</definedName>
    <definedName name="Cost.Load">#REF!</definedName>
    <definedName name="Cust_Exp_Acct_903" localSheetId="7">#REF!</definedName>
    <definedName name="Cust_Exp_Acct_903">#REF!</definedName>
    <definedName name="CustNames" localSheetId="7">[52]Codes!$F$1:$H$121</definedName>
    <definedName name="CustNames">[53]Codes!$F$1:$H$121</definedName>
    <definedName name="D" localSheetId="7">#REF!</definedName>
    <definedName name="D">#REF!</definedName>
    <definedName name="D_2" localSheetId="7">#REF!</definedName>
    <definedName name="D_2">#REF!</definedName>
    <definedName name="D_TWKSHT" localSheetId="7">#REF!</definedName>
    <definedName name="D_TWKSHT">#REF!</definedName>
    <definedName name="dana" localSheetId="7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7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ATA1" localSheetId="7">#REF!</definedName>
    <definedName name="DATA1">#REF!</definedName>
    <definedName name="DATA10" localSheetId="7">#REF!</definedName>
    <definedName name="DATA10">#REF!</definedName>
    <definedName name="DATA100" localSheetId="7">#REF!</definedName>
    <definedName name="DATA100">#REF!</definedName>
    <definedName name="DATA101" localSheetId="7">#REF!</definedName>
    <definedName name="DATA101">#REF!</definedName>
    <definedName name="DATA102" localSheetId="7">#REF!</definedName>
    <definedName name="DATA102">#REF!</definedName>
    <definedName name="DATA103" localSheetId="7">#REF!</definedName>
    <definedName name="DATA103">#REF!</definedName>
    <definedName name="DATA104" localSheetId="7">#REF!</definedName>
    <definedName name="DATA104">#REF!</definedName>
    <definedName name="DATA105" localSheetId="7">#REF!</definedName>
    <definedName name="DATA105">#REF!</definedName>
    <definedName name="DATA106" localSheetId="7">#REF!</definedName>
    <definedName name="DATA106">#REF!</definedName>
    <definedName name="DATA107" localSheetId="7">#REF!</definedName>
    <definedName name="DATA107">#REF!</definedName>
    <definedName name="DATA108" localSheetId="7">#REF!</definedName>
    <definedName name="DATA108">#REF!</definedName>
    <definedName name="DATA109" localSheetId="7">#REF!</definedName>
    <definedName name="DATA109">#REF!</definedName>
    <definedName name="DATA11" localSheetId="7">#REF!</definedName>
    <definedName name="DATA11">#REF!</definedName>
    <definedName name="DATA110" localSheetId="7">[54]glpca!#REF!</definedName>
    <definedName name="DATA110">[55]glpca!#REF!</definedName>
    <definedName name="DATA111" localSheetId="7">[54]glpca!#REF!</definedName>
    <definedName name="DATA111">[55]glpca!#REF!</definedName>
    <definedName name="DATA112" localSheetId="7">[54]glpca!#REF!</definedName>
    <definedName name="DATA112">[55]glpca!#REF!</definedName>
    <definedName name="DATA113" localSheetId="7">[54]glpca!#REF!</definedName>
    <definedName name="DATA113">[55]glpca!#REF!</definedName>
    <definedName name="DATA114" localSheetId="7">[54]glpca!#REF!</definedName>
    <definedName name="DATA114">[55]glpca!#REF!</definedName>
    <definedName name="DATA12" localSheetId="7">#REF!</definedName>
    <definedName name="DATA12">#REF!</definedName>
    <definedName name="DATA13" localSheetId="7">#REF!</definedName>
    <definedName name="DATA13">#REF!</definedName>
    <definedName name="DATA14" localSheetId="7">#REF!</definedName>
    <definedName name="DATA14">#REF!</definedName>
    <definedName name="DATA15" localSheetId="7">#REF!</definedName>
    <definedName name="DATA15">#REF!</definedName>
    <definedName name="DATA16" localSheetId="7">#REF!</definedName>
    <definedName name="DATA16">#REF!</definedName>
    <definedName name="DATA17" localSheetId="7">#REF!</definedName>
    <definedName name="DATA17">#REF!</definedName>
    <definedName name="DATA18" localSheetId="7">#REF!</definedName>
    <definedName name="DATA18">#REF!</definedName>
    <definedName name="DATA19" localSheetId="7">#REF!</definedName>
    <definedName name="DATA19">#REF!</definedName>
    <definedName name="DATA2" localSheetId="7">#REF!</definedName>
    <definedName name="DATA2">#REF!</definedName>
    <definedName name="DATA20" localSheetId="7">#REF!</definedName>
    <definedName name="DATA20">#REF!</definedName>
    <definedName name="DATA21" localSheetId="7">#REF!</definedName>
    <definedName name="DATA21">#REF!</definedName>
    <definedName name="DATA22" localSheetId="7">#REF!</definedName>
    <definedName name="DATA22">#REF!</definedName>
    <definedName name="DATA23" localSheetId="7">#REF!</definedName>
    <definedName name="DATA23">#REF!</definedName>
    <definedName name="DATA24" localSheetId="7">#REF!</definedName>
    <definedName name="DATA24">#REF!</definedName>
    <definedName name="DATA25" localSheetId="7">#REF!</definedName>
    <definedName name="DATA25">#REF!</definedName>
    <definedName name="DATA26" localSheetId="7">#REF!</definedName>
    <definedName name="DATA26">#REF!</definedName>
    <definedName name="DATA27" localSheetId="7">#REF!</definedName>
    <definedName name="DATA27">#REF!</definedName>
    <definedName name="DATA28" localSheetId="7">#REF!</definedName>
    <definedName name="DATA28">#REF!</definedName>
    <definedName name="DATA29" localSheetId="7">#REF!</definedName>
    <definedName name="DATA29">#REF!</definedName>
    <definedName name="DATA3" localSheetId="7">#REF!</definedName>
    <definedName name="DATA3">#REF!</definedName>
    <definedName name="DATA30" localSheetId="7">#REF!</definedName>
    <definedName name="DATA30">#REF!</definedName>
    <definedName name="DATA31" localSheetId="7">#REF!</definedName>
    <definedName name="DATA31">#REF!</definedName>
    <definedName name="DATA32" localSheetId="7">#REF!</definedName>
    <definedName name="DATA32">#REF!</definedName>
    <definedName name="DATA33" localSheetId="7">#REF!</definedName>
    <definedName name="DATA33">#REF!</definedName>
    <definedName name="DATA34" localSheetId="7">#REF!</definedName>
    <definedName name="DATA34">#REF!</definedName>
    <definedName name="DATA35" localSheetId="7">#REF!</definedName>
    <definedName name="DATA35">#REF!</definedName>
    <definedName name="DATA36" localSheetId="7">#REF!</definedName>
    <definedName name="DATA36">#REF!</definedName>
    <definedName name="DATA37" localSheetId="7">#REF!</definedName>
    <definedName name="DATA37">#REF!</definedName>
    <definedName name="DATA38" localSheetId="7">#REF!</definedName>
    <definedName name="DATA38">#REF!</definedName>
    <definedName name="DATA39" localSheetId="7">#REF!</definedName>
    <definedName name="DATA39">#REF!</definedName>
    <definedName name="DATA4" localSheetId="7">#REF!</definedName>
    <definedName name="DATA4">#REF!</definedName>
    <definedName name="DATA40" localSheetId="7">#REF!</definedName>
    <definedName name="DATA40">#REF!</definedName>
    <definedName name="DATA41" localSheetId="7">#REF!</definedName>
    <definedName name="DATA41">#REF!</definedName>
    <definedName name="DATA42" localSheetId="7">#REF!</definedName>
    <definedName name="DATA42">#REF!</definedName>
    <definedName name="DATA43" localSheetId="7">#REF!</definedName>
    <definedName name="DATA43">#REF!</definedName>
    <definedName name="DATA44" localSheetId="7">#REF!</definedName>
    <definedName name="DATA44">#REF!</definedName>
    <definedName name="DATA45" localSheetId="7">#REF!</definedName>
    <definedName name="DATA45">#REF!</definedName>
    <definedName name="DATA46" localSheetId="7">#REF!</definedName>
    <definedName name="DATA46">#REF!</definedName>
    <definedName name="DATA47" localSheetId="7">#REF!</definedName>
    <definedName name="DATA47">#REF!</definedName>
    <definedName name="DATA48" localSheetId="7">#REF!</definedName>
    <definedName name="DATA48">#REF!</definedName>
    <definedName name="DATA49" localSheetId="7">#REF!</definedName>
    <definedName name="DATA49">#REF!</definedName>
    <definedName name="DATA5" localSheetId="7">#REF!</definedName>
    <definedName name="DATA5">#REF!</definedName>
    <definedName name="DATA50" localSheetId="7">#REF!</definedName>
    <definedName name="DATA50">#REF!</definedName>
    <definedName name="DATA51" localSheetId="7">#REF!</definedName>
    <definedName name="DATA51">#REF!</definedName>
    <definedName name="DATA52" localSheetId="7">#REF!</definedName>
    <definedName name="DATA52">#REF!</definedName>
    <definedName name="DATA53" localSheetId="7">#REF!</definedName>
    <definedName name="DATA53">#REF!</definedName>
    <definedName name="DATA54" localSheetId="7">#REF!</definedName>
    <definedName name="DATA54">#REF!</definedName>
    <definedName name="DATA55" localSheetId="7">#REF!</definedName>
    <definedName name="DATA55">#REF!</definedName>
    <definedName name="DATA56" localSheetId="7">#REF!</definedName>
    <definedName name="DATA56">#REF!</definedName>
    <definedName name="DATA57" localSheetId="7">#REF!</definedName>
    <definedName name="DATA57">#REF!</definedName>
    <definedName name="DATA58" localSheetId="7">#REF!</definedName>
    <definedName name="DATA58">#REF!</definedName>
    <definedName name="DATA59" localSheetId="7">#REF!</definedName>
    <definedName name="DATA59">#REF!</definedName>
    <definedName name="DATA6" localSheetId="7">#REF!</definedName>
    <definedName name="DATA6">#REF!</definedName>
    <definedName name="DATA60" localSheetId="7">#REF!</definedName>
    <definedName name="DATA60">#REF!</definedName>
    <definedName name="DATA61" localSheetId="7">#REF!</definedName>
    <definedName name="DATA61">#REF!</definedName>
    <definedName name="DATA62" localSheetId="7">#REF!</definedName>
    <definedName name="DATA62">#REF!</definedName>
    <definedName name="DATA63" localSheetId="7">#REF!</definedName>
    <definedName name="DATA63">#REF!</definedName>
    <definedName name="DATA64" localSheetId="7">#REF!</definedName>
    <definedName name="DATA64">#REF!</definedName>
    <definedName name="DATA65" localSheetId="7">#REF!</definedName>
    <definedName name="DATA65">#REF!</definedName>
    <definedName name="DATA66" localSheetId="7">#REF!</definedName>
    <definedName name="DATA66">#REF!</definedName>
    <definedName name="DATA67" localSheetId="7">#REF!</definedName>
    <definedName name="DATA67">#REF!</definedName>
    <definedName name="DATA68" localSheetId="7">#REF!</definedName>
    <definedName name="DATA68">#REF!</definedName>
    <definedName name="DATA69" localSheetId="7">#REF!</definedName>
    <definedName name="DATA69">#REF!</definedName>
    <definedName name="DATA7" localSheetId="7">#REF!</definedName>
    <definedName name="DATA7">#REF!</definedName>
    <definedName name="DATA70" localSheetId="7">#REF!</definedName>
    <definedName name="DATA70">#REF!</definedName>
    <definedName name="DATA71" localSheetId="7">#REF!</definedName>
    <definedName name="DATA71">#REF!</definedName>
    <definedName name="DATA72" localSheetId="7">#REF!</definedName>
    <definedName name="DATA72">#REF!</definedName>
    <definedName name="DATA73" localSheetId="7">#REF!</definedName>
    <definedName name="DATA73">#REF!</definedName>
    <definedName name="DATA74" localSheetId="7">#REF!</definedName>
    <definedName name="DATA74">#REF!</definedName>
    <definedName name="DATA75" localSheetId="7">#REF!</definedName>
    <definedName name="DATA75">#REF!</definedName>
    <definedName name="DATA76" localSheetId="7">#REF!</definedName>
    <definedName name="DATA76">#REF!</definedName>
    <definedName name="DATA77" localSheetId="7">#REF!</definedName>
    <definedName name="DATA77">#REF!</definedName>
    <definedName name="DATA78" localSheetId="7">#REF!</definedName>
    <definedName name="DATA78">#REF!</definedName>
    <definedName name="DATA79" localSheetId="7">#REF!</definedName>
    <definedName name="DATA79">#REF!</definedName>
    <definedName name="DATA8" localSheetId="7">#REF!</definedName>
    <definedName name="DATA8">#REF!</definedName>
    <definedName name="DATA80" localSheetId="7">#REF!</definedName>
    <definedName name="DATA80">#REF!</definedName>
    <definedName name="DATA81" localSheetId="7">#REF!</definedName>
    <definedName name="DATA81">#REF!</definedName>
    <definedName name="DATA82" localSheetId="7">#REF!</definedName>
    <definedName name="DATA82">#REF!</definedName>
    <definedName name="DATA83" localSheetId="7">#REF!</definedName>
    <definedName name="DATA83">#REF!</definedName>
    <definedName name="DATA84" localSheetId="7">#REF!</definedName>
    <definedName name="DATA84">#REF!</definedName>
    <definedName name="DATA85" localSheetId="7">#REF!</definedName>
    <definedName name="DATA85">#REF!</definedName>
    <definedName name="DATA86" localSheetId="7">#REF!</definedName>
    <definedName name="DATA86">#REF!</definedName>
    <definedName name="DATA87" localSheetId="7">#REF!</definedName>
    <definedName name="DATA87">#REF!</definedName>
    <definedName name="DATA88" localSheetId="7">#REF!</definedName>
    <definedName name="DATA88">#REF!</definedName>
    <definedName name="DATA89" localSheetId="7">#REF!</definedName>
    <definedName name="DATA89">#REF!</definedName>
    <definedName name="DATA9" localSheetId="7">#REF!</definedName>
    <definedName name="DATA9">#REF!</definedName>
    <definedName name="DATA90" localSheetId="7">#REF!</definedName>
    <definedName name="DATA90">#REF!</definedName>
    <definedName name="DATA91" localSheetId="7">#REF!</definedName>
    <definedName name="DATA91">#REF!</definedName>
    <definedName name="DATA92" localSheetId="7">#REF!</definedName>
    <definedName name="DATA92">#REF!</definedName>
    <definedName name="DATA93" localSheetId="7">#REF!</definedName>
    <definedName name="DATA93">#REF!</definedName>
    <definedName name="DATA94" localSheetId="7">#REF!</definedName>
    <definedName name="DATA94">#REF!</definedName>
    <definedName name="DATA95" localSheetId="7">#REF!</definedName>
    <definedName name="DATA95">#REF!</definedName>
    <definedName name="DATA96" localSheetId="7">#REF!</definedName>
    <definedName name="DATA96">#REF!</definedName>
    <definedName name="DATA97" localSheetId="7">#REF!</definedName>
    <definedName name="DATA97">#REF!</definedName>
    <definedName name="DATA98" localSheetId="7">#REF!</definedName>
    <definedName name="DATA98">#REF!</definedName>
    <definedName name="DATA99" localSheetId="7">#REF!</definedName>
    <definedName name="DATA99">#REF!</definedName>
    <definedName name="_xlnm.Database" localSheetId="7">[56]Invoice!#REF!</definedName>
    <definedName name="_xlnm.Database">[56]Invoice!#REF!</definedName>
    <definedName name="DataCheck" localSheetId="7">#REF!</definedName>
    <definedName name="DataCheck">#REF!</definedName>
    <definedName name="DataCheck_Base" localSheetId="7">#REF!</definedName>
    <definedName name="DataCheck_Base">#REF!</definedName>
    <definedName name="DataCheck_Delta" localSheetId="7">#REF!</definedName>
    <definedName name="DataCheck_Delta">#REF!</definedName>
    <definedName name="DataCheck_NPC" localSheetId="7">#REF!</definedName>
    <definedName name="DataCheck_NPC">#REF!</definedName>
    <definedName name="DATE" localSheetId="7">[57]Jan!#REF!</definedName>
    <definedName name="DATE">[57]Jan!#REF!</definedName>
    <definedName name="Date1" localSheetId="7">'[58]PE Summary'!$X$2</definedName>
    <definedName name="Date1">'[59]PE Summary'!$X$2</definedName>
    <definedName name="dateTable" localSheetId="7">'[60]on off peak hours'!$C$15:$Z$15</definedName>
    <definedName name="dateTable">'[61]on off peak hours'!$C$15:$Z$15</definedName>
    <definedName name="daysMonth" localSheetId="7">'[60]on off peak hours'!$C$3:$Z$3</definedName>
    <definedName name="daysMonth">'[61]on off peak hours'!$C$3:$Z$3</definedName>
    <definedName name="debt" localSheetId="7">[28]Utah!#REF!</definedName>
    <definedName name="debt">[29]Utah!#REF!</definedName>
    <definedName name="Debt_">[48]Inputs!$K$19</definedName>
    <definedName name="debt_cost" localSheetId="7">[28]Utah!#REF!</definedName>
    <definedName name="debt_cost">[29]Utah!#REF!</definedName>
    <definedName name="DebtCost" localSheetId="7">#REF!</definedName>
    <definedName name="DebtCost">#REF!</definedName>
    <definedName name="DEC" localSheetId="7">#REF!</definedName>
    <definedName name="DEC">#REF!</definedName>
    <definedName name="DECT" localSheetId="7">#REF!</definedName>
    <definedName name="DECT">#REF!</definedName>
    <definedName name="Demand">[16]Inputs!$D$8</definedName>
    <definedName name="Demand2">[11]Inputs!$D$10</definedName>
    <definedName name="DeprAcctCheck" localSheetId="7">#REF!</definedName>
    <definedName name="DeprAcctCheck">#REF!</definedName>
    <definedName name="DeprAdjCheck" localSheetId="7">#REF!</definedName>
    <definedName name="DeprAdjCheck">#REF!</definedName>
    <definedName name="DEPRAdjNumber" localSheetId="7">#REF!</definedName>
    <definedName name="DEPRAdjNumber">#REF!</definedName>
    <definedName name="DeprAdjNumberPaste" localSheetId="7">#REF!</definedName>
    <definedName name="DeprAdjNumberPaste">#REF!</definedName>
    <definedName name="DeprAdjSortData" localSheetId="7">#REF!</definedName>
    <definedName name="DeprAdjSortData">#REF!</definedName>
    <definedName name="DeprAdjSortOrder" localSheetId="7">#REF!</definedName>
    <definedName name="DeprAdjSortOrder">#REF!</definedName>
    <definedName name="DeprFactorCheck" localSheetId="7">#REF!</definedName>
    <definedName name="DeprFactorCheck">#REF!</definedName>
    <definedName name="DeprNumberSort" localSheetId="7">#REF!</definedName>
    <definedName name="DeprNumberSort">#REF!</definedName>
    <definedName name="DeprTypeCheck" localSheetId="7">#REF!</definedName>
    <definedName name="DeprTypeCheck">#REF!</definedName>
    <definedName name="Directory" localSheetId="7">[60]ImportData!$D$7</definedName>
    <definedName name="Directory">[61]ImportData!$D$7</definedName>
    <definedName name="Dis">'[11]Func Study'!$AB$250</definedName>
    <definedName name="DisFac">'[11]Func Dist Factor Table'!$A$11:$G$25</definedName>
    <definedName name="DispatchSum">"GRID Thermal Generation!R2C1:R4C2"</definedName>
    <definedName name="Dist_factor" localSheetId="7">#REF!</definedName>
    <definedName name="Dist_factor">#REF!</definedName>
    <definedName name="DistFuncAllocOptions">'[45]Func Allocation Options'!$H$5:$L$2120</definedName>
    <definedName name="DistFuncFactors">'[45]Func Dist Factor Table'!$A$12:$A$25</definedName>
    <definedName name="DistFuncFactorTbl">'[45]Func Dist Factor Table'!$B$12:$F$25</definedName>
    <definedName name="DistFunctions">'[45]Func Dist Factor Table'!$B$11:$F$11</definedName>
    <definedName name="DistPeakMethod" localSheetId="7">[20]Inputs!#REF!</definedName>
    <definedName name="DistPeakMethod">[21]Inputs!#REF!</definedName>
    <definedName name="DistSub_Year1">[24]Variables!$C$23</definedName>
    <definedName name="DistSub_Year2">[24]Variables!$D$23</definedName>
    <definedName name="DISTSUB_YR1">[34]Variables!$C$23</definedName>
    <definedName name="DISTSUB_YR2">[34]Variables!$D$23</definedName>
    <definedName name="dsd" localSheetId="7" hidden="1">[5]Inputs!#REF!</definedName>
    <definedName name="dsd" hidden="1">[5]Inputs!#REF!</definedName>
    <definedName name="DUDE" localSheetId="7" hidden="1">#REF!</definedName>
    <definedName name="DUDE" hidden="1">#REF!</definedName>
    <definedName name="ECDQF_Exp" localSheetId="7">#REF!</definedName>
    <definedName name="ECDQF_Exp">#REF!</definedName>
    <definedName name="ECDQF_MWh" localSheetId="7">#REF!</definedName>
    <definedName name="ECDQF_MWh">#REF!</definedName>
    <definedName name="EffectiveTaxRate" localSheetId="7">#REF!</definedName>
    <definedName name="EffectiveTaxRate">#REF!</definedName>
    <definedName name="EmbeddedCapCost" localSheetId="7">#REF!</definedName>
    <definedName name="EmbeddedCapCost">#REF!</definedName>
    <definedName name="End_month" localSheetId="7">#REF!</definedName>
    <definedName name="End_month">#REF!</definedName>
    <definedName name="energy">[44]Readings!$B$3</definedName>
    <definedName name="Engy">[16]Inputs!$D$9</definedName>
    <definedName name="enrgy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calationRegion">[24]Variables!$C$12</definedName>
    <definedName name="Exchange_Rates___Bloomberg" localSheetId="7">[42]MarketData!$J$1</definedName>
    <definedName name="Exchange_Rates___Bloomberg">[43]MarketData!$J$1</definedName>
    <definedName name="ExchangeMWh" localSheetId="7">#REF!</definedName>
    <definedName name="ExchangeMWh">#REF!</definedName>
    <definedName name="extra" localSheetId="7">'[62]-'!$A$1:$A$15</definedName>
    <definedName name="extra">'[63]-'!$A$1:$A$15</definedName>
    <definedName name="extra2" localSheetId="7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7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7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7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 localSheetId="7">[60]ImportData!$H$14:$I$32</definedName>
    <definedName name="ExtractDates">[61]ImportData!$H$14:$I$32</definedName>
    <definedName name="ExtractTable" localSheetId="7">[64]ImportData!$B$14:$I$33</definedName>
    <definedName name="ExtractTable">[65]ImportData!$B$14:$I$33</definedName>
    <definedName name="f101top" localSheetId="7">#REF!</definedName>
    <definedName name="f101top">#REF!</definedName>
    <definedName name="f104top" localSheetId="7">#REF!</definedName>
    <definedName name="f104top">#REF!</definedName>
    <definedName name="f138top" localSheetId="7">#REF!</definedName>
    <definedName name="f138top">#REF!</definedName>
    <definedName name="f140top" localSheetId="7">#REF!</definedName>
    <definedName name="f140top">#REF!</definedName>
    <definedName name="Factbl1" localSheetId="7">#REF!</definedName>
    <definedName name="Factbl1">#REF!</definedName>
    <definedName name="Factor" localSheetId="7">#REF!</definedName>
    <definedName name="Factor">#REF!</definedName>
    <definedName name="Factorck">'[11]COS Factor Table'!$S$15:$S$145</definedName>
    <definedName name="FactorMethod" localSheetId="7">[32]Variables!$AB$2</definedName>
    <definedName name="FactorMethod">[33]Variables!$AB$2</definedName>
    <definedName name="Factors3" localSheetId="7">#REF!</definedName>
    <definedName name="Factors3">#REF!</definedName>
    <definedName name="FactorType">[22]Variables!$AK$2:$AL$12</definedName>
    <definedName name="FACTP" localSheetId="7">#REF!</definedName>
    <definedName name="FACTP">#REF!</definedName>
    <definedName name="FactSum">'[11]COS Factor Table'!$A$14:$S$146</definedName>
    <definedName name="FEB" localSheetId="7">#REF!</definedName>
    <definedName name="FEB">#REF!</definedName>
    <definedName name="FEBT" localSheetId="7">#REF!</definedName>
    <definedName name="FEBT">#REF!</definedName>
    <definedName name="Fed_Funds___Bloomberg" localSheetId="7">[42]MarketData!$A$14</definedName>
    <definedName name="Fed_Funds___Bloomberg">[43]MarketData!$A$14</definedName>
    <definedName name="FedTax" localSheetId="7">[28]Utah!#REF!</definedName>
    <definedName name="FedTax">[29]Utah!#REF!</definedName>
    <definedName name="FERCJAMFactor">'[45]JAM Download'!$R$6:$R$2441</definedName>
    <definedName name="fhfjhke" localSheetId="7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IT" localSheetId="7">#REF!</definedName>
    <definedName name="FIT">#REF!</definedName>
    <definedName name="FIX" localSheetId="7">#REF!</definedName>
    <definedName name="FIX">#REF!</definedName>
    <definedName name="fjljelj" localSheetId="7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lat.Ask" localSheetId="7">#REF!</definedName>
    <definedName name="Flat.Ask">#REF!</definedName>
    <definedName name="Flat.Bid" localSheetId="7">#REF!</definedName>
    <definedName name="Flat.Bid">#REF!</definedName>
    <definedName name="FlatMonth" localSheetId="7">#REF!</definedName>
    <definedName name="FlatMonth">#REF!</definedName>
    <definedName name="foo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[27]Variables!$D$26</definedName>
    <definedName name="friend" localSheetId="7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um" localSheetId="7">#REF!</definedName>
    <definedName name="FSum">#REF!</definedName>
    <definedName name="fuel.bucks" localSheetId="7">#REF!</definedName>
    <definedName name="fuel.bucks">#REF!</definedName>
    <definedName name="fuel.bucks.name" localSheetId="7">#REF!</definedName>
    <definedName name="fuel.bucks.name">#REF!</definedName>
    <definedName name="fuel.energy" localSheetId="7">#REF!</definedName>
    <definedName name="fuel.energy">#REF!</definedName>
    <definedName name="fuel.energy.name" localSheetId="7">#REF!</definedName>
    <definedName name="fuel.energy.name">#REF!</definedName>
    <definedName name="fuel.mill" localSheetId="7">#REF!</definedName>
    <definedName name="fuel.mill">#REF!</definedName>
    <definedName name="fuel.mill.name" localSheetId="7">#REF!</definedName>
    <definedName name="fuel.mill.name">#REF!</definedName>
    <definedName name="fuel.tons" localSheetId="7">#REF!</definedName>
    <definedName name="fuel.tons">#REF!</definedName>
    <definedName name="fuel.tons.name" localSheetId="7">#REF!</definedName>
    <definedName name="fuel.tons.name">#REF!</definedName>
    <definedName name="Func">'[11]Func Factor Table'!$A$10:$H$78</definedName>
    <definedName name="Func_Ftrs" localSheetId="7">#REF!</definedName>
    <definedName name="Func_Ftrs">#REF!</definedName>
    <definedName name="Func_GTD_Percents" localSheetId="7">#REF!</definedName>
    <definedName name="Func_GTD_Percents">#REF!</definedName>
    <definedName name="Func_MC" localSheetId="7">#REF!</definedName>
    <definedName name="Func_MC">#REF!</definedName>
    <definedName name="Func_Percents" localSheetId="7">#REF!</definedName>
    <definedName name="Func_Percents">#REF!</definedName>
    <definedName name="Func_Rev_Req1" localSheetId="7">#REF!</definedName>
    <definedName name="Func_Rev_Req1">#REF!</definedName>
    <definedName name="Func_Rev_Req2" localSheetId="7">#REF!</definedName>
    <definedName name="Func_Rev_Req2">#REF!</definedName>
    <definedName name="Func_Revenue" localSheetId="7">#REF!</definedName>
    <definedName name="Func_Revenue">#REF!</definedName>
    <definedName name="FuncAllocOptions">'[45]Func Allocation Options'!$B$5:$F$2120</definedName>
    <definedName name="FuncFactors">'[45]Func Factors'!$A$11:$A$77</definedName>
    <definedName name="FuncFactorTbl">'[45]Func Factors'!$B$11:$G$77</definedName>
    <definedName name="FuncStudy">[45]FuncStudy!$1:$1048576</definedName>
    <definedName name="Function">'[11]Func Study'!$AB$250</definedName>
    <definedName name="Functions">'[45]Func Factors'!$B$10:$G$10</definedName>
    <definedName name="Gas_Forward_Price_Curve_copy_Instructions_List" localSheetId="7">'[42]Main Page'!#REF!</definedName>
    <definedName name="Gas_Forward_Price_Curve_copy_Instructions_List">'[43]Main Page'!#REF!</definedName>
    <definedName name="gassummarytable" localSheetId="7">#REF!</definedName>
    <definedName name="gassummarytable">#REF!</definedName>
    <definedName name="GREATER10MW" localSheetId="7">#REF!</definedName>
    <definedName name="GREATER10MW">#REF!</definedName>
    <definedName name="Green_Res" localSheetId="7">#REF!</definedName>
    <definedName name="Green_Res">#REF!</definedName>
    <definedName name="GResIDX" localSheetId="7">#REF!</definedName>
    <definedName name="GResIDX">#REF!</definedName>
    <definedName name="GTD_Percents" localSheetId="7">#REF!</definedName>
    <definedName name="GTD_Percents">#REF!</definedName>
    <definedName name="GWI_Annualized" localSheetId="7">#REF!</definedName>
    <definedName name="GWI_Annualized">#REF!</definedName>
    <definedName name="GWI_Proforma" localSheetId="7">#REF!</definedName>
    <definedName name="GWI_Proforma">#REF!</definedName>
    <definedName name="HEIGHT" localSheetId="7">#REF!</definedName>
    <definedName name="HEIGHT">#REF!</definedName>
    <definedName name="HenryHub___Nymex" localSheetId="7">[42]MarketData!#REF!</definedName>
    <definedName name="HenryHub___Nymex">[43]MarketData!#REF!</definedName>
    <definedName name="Hide_Rows" localSheetId="7">#REF!</definedName>
    <definedName name="Hide_Rows">#REF!</definedName>
    <definedName name="Hide_Rows_Recon" localSheetId="7">#REF!</definedName>
    <definedName name="Hide_Rows_Recon">#REF!</definedName>
    <definedName name="High_Plan" localSheetId="7">#REF!</definedName>
    <definedName name="High_Plan">#REF!</definedName>
    <definedName name="HLHMonth" localSheetId="7">#REF!</definedName>
    <definedName name="HLHMonth">#REF!</definedName>
    <definedName name="HolidayObserved" localSheetId="7">'[60]on off peak hours'!$C$21:$Z$21</definedName>
    <definedName name="HolidayObserved">'[61]on off peak hours'!$C$21:$Z$21</definedName>
    <definedName name="Holidays" localSheetId="7">'[60]on off peak hours'!$C$7:$Z$7</definedName>
    <definedName name="Holidays">'[61]on off peak hours'!$C$7:$Z$7</definedName>
    <definedName name="Hours5by16" localSheetId="7">'[60]on off peak hours'!$C$26:$Z$29</definedName>
    <definedName name="Hours5by16">'[61]on off peak hours'!$C$26:$Z$29</definedName>
    <definedName name="HoursHoliday" localSheetId="7">'[60]on off peak hours'!$C$16:$Z$20</definedName>
    <definedName name="HoursHoliday">'[61]on off peak hours'!$C$16:$Z$20</definedName>
    <definedName name="HoursNoHoliday" localSheetId="7">'[60]on off peak hours'!$C$10:$Z$13</definedName>
    <definedName name="HoursNoHoliday">'[61]on off peak hours'!$C$10:$Z$13</definedName>
    <definedName name="HROptim" localSheetId="7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ydro.energy" localSheetId="7">#REF!</definedName>
    <definedName name="hydro.energy">#REF!</definedName>
    <definedName name="hydro.energy.name" localSheetId="7">#REF!</definedName>
    <definedName name="hydro.energy.name">#REF!</definedName>
    <definedName name="ID_0303_RVN_data" localSheetId="7">#REF!</definedName>
    <definedName name="ID_0303_RVN_data">#REF!</definedName>
    <definedName name="IDAHOSHR" localSheetId="7">#REF!</definedName>
    <definedName name="IDAHOSHR">#REF!</definedName>
    <definedName name="IDAllocMethod" localSheetId="7">#REF!</definedName>
    <definedName name="IDAllocMethod">#REF!</definedName>
    <definedName name="IDcontractsRVN" localSheetId="7">#REF!</definedName>
    <definedName name="IDcontractsRVN">#REF!</definedName>
    <definedName name="IDRateBase" localSheetId="7">#REF!</definedName>
    <definedName name="IDRateBase">#REF!</definedName>
    <definedName name="ILLINOIS" localSheetId="7">#REF!</definedName>
    <definedName name="ILLINOIS">#REF!</definedName>
    <definedName name="IncomeTaxOptVal">[48]Inputs!$Y$11</definedName>
    <definedName name="INDADJ" localSheetId="7">#REF!</definedName>
    <definedName name="INDADJ">#REF!</definedName>
    <definedName name="INPUT" localSheetId="7">[66]Summary!#REF!</definedName>
    <definedName name="INPUT">[66]Summary!#REF!</definedName>
    <definedName name="Instructions" localSheetId="7">#REF!</definedName>
    <definedName name="Instructions">#REF!</definedName>
    <definedName name="Interest_Rates___Bloomberg" localSheetId="7">[42]MarketData!$A$1</definedName>
    <definedName name="Interest_Rates___Bloomberg">[43]MarketData!$A$1</definedName>
    <definedName name="inventory" localSheetId="7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RR" localSheetId="7">#REF!</definedName>
    <definedName name="IRR">#REF!</definedName>
    <definedName name="IRRIGATION" localSheetId="7">#REF!</definedName>
    <definedName name="IRRIGATION">#REF!</definedName>
    <definedName name="JAMValue">'[45]JAM Download'!$S$6:$S$2441</definedName>
    <definedName name="JAN" localSheetId="7">#REF!</definedName>
    <definedName name="JAN">#REF!</definedName>
    <definedName name="JANT" localSheetId="7">#REF!</definedName>
    <definedName name="JANT">#REF!</definedName>
    <definedName name="JETSET" localSheetId="7">'[40]Other States WZAMRT98'!#REF!</definedName>
    <definedName name="JETSET">'[41]Other States WZAMRT98'!#REF!</definedName>
    <definedName name="jfkejflj" localSheetId="7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7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jj" localSheetId="7">[67]Inputs!$N$18</definedName>
    <definedName name="jjj">[68]Inputs!$N$18</definedName>
    <definedName name="JUL" localSheetId="7">#REF!</definedName>
    <definedName name="JUL">#REF!</definedName>
    <definedName name="JULT" localSheetId="7">#REF!</definedName>
    <definedName name="JULT">#REF!</definedName>
    <definedName name="JULY95" localSheetId="7">#REF!</definedName>
    <definedName name="JULY95">#REF!</definedName>
    <definedName name="JULY96" localSheetId="7">#REF!</definedName>
    <definedName name="JULY96">#REF!</definedName>
    <definedName name="JULY97" localSheetId="7">#REF!</definedName>
    <definedName name="JULY97">#REF!</definedName>
    <definedName name="JUN" localSheetId="7">#REF!</definedName>
    <definedName name="JUN">#REF!</definedName>
    <definedName name="JUNE95" localSheetId="7">#REF!</definedName>
    <definedName name="JUNE95">#REF!</definedName>
    <definedName name="JUNE96" localSheetId="7">#REF!</definedName>
    <definedName name="JUNE96">#REF!</definedName>
    <definedName name="JUNE97" localSheetId="7">#REF!</definedName>
    <definedName name="JUNE97">#REF!</definedName>
    <definedName name="junk" localSheetId="7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7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7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7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7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7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7">#REF!</definedName>
    <definedName name="JUNT">#REF!</definedName>
    <definedName name="Jurisdiction">[22]Variables!$AK$15</definedName>
    <definedName name="JurisNumber">[22]Variables!$AL$15</definedName>
    <definedName name="JurisTitle" localSheetId="7">#REF!</definedName>
    <definedName name="JurisTitle">#REF!</definedName>
    <definedName name="JVENTRY" localSheetId="7">#REF!</definedName>
    <definedName name="JVENTRY">#REF!</definedName>
    <definedName name="Keep" localSheetId="7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7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BORMOD" localSheetId="7">#REF!</definedName>
    <definedName name="LABORMOD">#REF!</definedName>
    <definedName name="LABORROLL" localSheetId="7">#REF!</definedName>
    <definedName name="LABORROLL">#REF!</definedName>
    <definedName name="last.row" localSheetId="7">#REF!</definedName>
    <definedName name="last.row">#REF!</definedName>
    <definedName name="Last_Actual_Year" localSheetId="7">[69]Variables!$B$7</definedName>
    <definedName name="Last_Actual_Year">[70]Variables!$B$7</definedName>
    <definedName name="LastCell" localSheetId="7">[71]Variance!#REF!</definedName>
    <definedName name="LastCell">[72]Variance!#REF!</definedName>
    <definedName name="LIGHT_YR1">[34]Variables!$C$24</definedName>
    <definedName name="LIGHT_YR2">[34]Variables!$D$24</definedName>
    <definedName name="limcount" hidden="1">1</definedName>
    <definedName name="Line_Ext_Credit" localSheetId="7">#REF!</definedName>
    <definedName name="Line_Ext_Credit">#REF!</definedName>
    <definedName name="LinkCos">'[11]JAM Download'!$I$4</definedName>
    <definedName name="ListOffset" hidden="1">1</definedName>
    <definedName name="LOG" localSheetId="7">[73]Backup!#REF!</definedName>
    <definedName name="LOG">[73]Backup!#REF!</definedName>
    <definedName name="LOSS" localSheetId="7">[73]Backup!#REF!</definedName>
    <definedName name="LOSS">[73]Backup!#REF!</definedName>
    <definedName name="Low_Plan" localSheetId="7">#REF!</definedName>
    <definedName name="Low_Plan">#REF!</definedName>
    <definedName name="lu" localSheetId="7">#REF!</definedName>
    <definedName name="lu">#REF!</definedName>
    <definedName name="M" localSheetId="7">#REF!</definedName>
    <definedName name="M">#REF!</definedName>
    <definedName name="M_2" localSheetId="7">#REF!</definedName>
    <definedName name="M_2">#REF!</definedName>
    <definedName name="MACTIT" localSheetId="7">#REF!</definedName>
    <definedName name="MACTIT">#REF!</definedName>
    <definedName name="MAR" localSheetId="7">#REF!</definedName>
    <definedName name="MAR">#REF!</definedName>
    <definedName name="MARCH96" localSheetId="7">#REF!</definedName>
    <definedName name="MARCH96">#REF!</definedName>
    <definedName name="MARCH97" localSheetId="7">#REF!</definedName>
    <definedName name="MARCH97">#REF!</definedName>
    <definedName name="MARCH98" localSheetId="7">#REF!</definedName>
    <definedName name="MARCH98">#REF!</definedName>
    <definedName name="Market1" localSheetId="7">#REF!</definedName>
    <definedName name="Market1">#REF!</definedName>
    <definedName name="Market2" localSheetId="7">#REF!</definedName>
    <definedName name="Market2">#REF!</definedName>
    <definedName name="market3" localSheetId="7">'[42]OTC Gas Quotes'!$G$5</definedName>
    <definedName name="market3">'[43]OTC Gas Quotes'!$G$5</definedName>
    <definedName name="market4" localSheetId="7">'[42]OTC Gas Quotes'!$H$5</definedName>
    <definedName name="market4">'[43]OTC Gas Quotes'!$H$5</definedName>
    <definedName name="market5" localSheetId="7">'[42]OTC Gas Quotes'!$I$5</definedName>
    <definedName name="market5">'[43]OTC Gas Quotes'!$I$5</definedName>
    <definedName name="market6" localSheetId="7">'[42]OTC Gas Quotes'!$J$5</definedName>
    <definedName name="market6">'[43]OTC Gas Quotes'!$J$5</definedName>
    <definedName name="market7" localSheetId="7">'[42]OTC Gas Quotes'!$K$5</definedName>
    <definedName name="market7">'[43]OTC Gas Quotes'!$K$5</definedName>
    <definedName name="MART" localSheetId="7">#REF!</definedName>
    <definedName name="MART">#REF!</definedName>
    <definedName name="Master" localSheetId="7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 localSheetId="7">#REF!</definedName>
    <definedName name="MAY">#REF!</definedName>
    <definedName name="MAYT" localSheetId="7">#REF!</definedName>
    <definedName name="MAYT">#REF!</definedName>
    <definedName name="MCAsk" localSheetId="7">#REF!</definedName>
    <definedName name="MCAsk">#REF!</definedName>
    <definedName name="MCAskOff" localSheetId="7">#REF!</definedName>
    <definedName name="MCAskOff">#REF!</definedName>
    <definedName name="MCAskToday" localSheetId="7">#REF!</definedName>
    <definedName name="MCAskToday">#REF!</definedName>
    <definedName name="MCBid" localSheetId="7">#REF!</definedName>
    <definedName name="MCBid">#REF!</definedName>
    <definedName name="MCBidOff" localSheetId="7">#REF!</definedName>
    <definedName name="MCBidOff">#REF!</definedName>
    <definedName name="MCBidToday" localSheetId="7">#REF!</definedName>
    <definedName name="MCBidToday">#REF!</definedName>
    <definedName name="mchlhask" localSheetId="7">#REF!</definedName>
    <definedName name="mchlhask">#REF!</definedName>
    <definedName name="mchlhbid" localSheetId="7">#REF!</definedName>
    <definedName name="mchlhbid">#REF!</definedName>
    <definedName name="MCtoREV" localSheetId="7">#REF!</definedName>
    <definedName name="MCtoREV">#REF!</definedName>
    <definedName name="MD_High1">'[37]Master Data'!$A$2</definedName>
    <definedName name="MD_Low1">'[37]Master Data'!$D$28</definedName>
    <definedName name="MEN" localSheetId="7">[1]Jan!#REF!</definedName>
    <definedName name="MEN">[1]Jan!#REF!</definedName>
    <definedName name="Menu_Begin" localSheetId="7">#REF!</definedName>
    <definedName name="Menu_Begin">#REF!</definedName>
    <definedName name="Menu_Caption" localSheetId="7">#REF!</definedName>
    <definedName name="Menu_Caption">#REF!</definedName>
    <definedName name="Menu_Large" localSheetId="7">[74]MacroBuilder!#REF!</definedName>
    <definedName name="Menu_Large">[74]MacroBuilder!#REF!</definedName>
    <definedName name="Menu_Name" localSheetId="7">#REF!</definedName>
    <definedName name="Menu_Name">#REF!</definedName>
    <definedName name="Menu_OnAction" localSheetId="7">#REF!</definedName>
    <definedName name="Menu_OnAction">#REF!</definedName>
    <definedName name="Menu_Parent" localSheetId="7">#REF!</definedName>
    <definedName name="Menu_Parent">#REF!</definedName>
    <definedName name="Menu_Small" localSheetId="7">[74]MacroBuilder!#REF!</definedName>
    <definedName name="Menu_Small">[74]MacroBuilder!#REF!</definedName>
    <definedName name="Meter_Year1">[24]Variables!$C$19</definedName>
    <definedName name="Meter_Year2">[24]Variables!$D$19</definedName>
    <definedName name="Method">[16]Inputs!$C$6</definedName>
    <definedName name="MidC" localSheetId="7">[75]lookup!$C$108:$D$116</definedName>
    <definedName name="MidC">[76]lookup!$C$108:$D$116</definedName>
    <definedName name="MidColAskHist" localSheetId="7">#REF!</definedName>
    <definedName name="MidColAskHist">#REF!</definedName>
    <definedName name="MidColBidHist" localSheetId="7">#REF!</definedName>
    <definedName name="MidColBidHist">#REF!</definedName>
    <definedName name="Mill" localSheetId="7">#REF!</definedName>
    <definedName name="Mill">#REF!</definedName>
    <definedName name="Misc1AcctCheck" localSheetId="7">#REF!</definedName>
    <definedName name="Misc1AcctCheck">#REF!</definedName>
    <definedName name="Misc1Adjcheck" localSheetId="7">#REF!</definedName>
    <definedName name="Misc1Adjcheck">#REF!</definedName>
    <definedName name="MISC1AdjNumber" localSheetId="7">#REF!</definedName>
    <definedName name="MISC1AdjNumber">#REF!</definedName>
    <definedName name="MISC1AdjNumberPaste" localSheetId="7">#REF!</definedName>
    <definedName name="MISC1AdjNumberPaste">#REF!</definedName>
    <definedName name="MISC1AdjSortData" localSheetId="7">#REF!</definedName>
    <definedName name="MISC1AdjSortData">#REF!</definedName>
    <definedName name="MISC1AdjSortOrder" localSheetId="7">#REF!</definedName>
    <definedName name="MISC1AdjSortOrder">#REF!</definedName>
    <definedName name="Misc1FactorCheck" localSheetId="7">#REF!</definedName>
    <definedName name="Misc1FactorCheck">#REF!</definedName>
    <definedName name="MISC1NumberSort" localSheetId="7">#REF!</definedName>
    <definedName name="MISC1NumberSort">#REF!</definedName>
    <definedName name="Misc1TypeCheck" localSheetId="7">#REF!</definedName>
    <definedName name="Misc1TypeCheck">#REF!</definedName>
    <definedName name="Misc2AcctCheck" localSheetId="7">#REF!</definedName>
    <definedName name="Misc2AcctCheck">#REF!</definedName>
    <definedName name="Misc2AdjCheck" localSheetId="7">#REF!</definedName>
    <definedName name="Misc2AdjCheck">#REF!</definedName>
    <definedName name="MISC2AdjNumber" localSheetId="7">#REF!</definedName>
    <definedName name="MISC2AdjNumber">#REF!</definedName>
    <definedName name="MISC2AdjNumberPaste" localSheetId="7">#REF!</definedName>
    <definedName name="MISC2AdjNumberPaste">#REF!</definedName>
    <definedName name="MISC2AdjSortData" localSheetId="7">#REF!</definedName>
    <definedName name="MISC2AdjSortData">#REF!</definedName>
    <definedName name="MISC2AdjSortOrder" localSheetId="7">#REF!</definedName>
    <definedName name="MISC2AdjSortOrder">#REF!</definedName>
    <definedName name="Misc2FactorCheck" localSheetId="7">#REF!</definedName>
    <definedName name="Misc2FactorCheck">#REF!</definedName>
    <definedName name="MISC2NumberSort" localSheetId="7">#REF!</definedName>
    <definedName name="MISC2NumberSort">#REF!</definedName>
    <definedName name="Misc2TypeCheck" localSheetId="7">#REF!</definedName>
    <definedName name="Misc2TypeCheck">#REF!</definedName>
    <definedName name="MMBtu" localSheetId="7">#REF!</definedName>
    <definedName name="MMBtu">#REF!</definedName>
    <definedName name="mmm" localSheetId="7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7">[73]Backup!#REF!</definedName>
    <definedName name="MONTH">[73]Backup!#REF!</definedName>
    <definedName name="Monthdate" localSheetId="7">#REF!</definedName>
    <definedName name="Monthdate">#REF!</definedName>
    <definedName name="monthlist">[77]Table!$R$2:$S$13</definedName>
    <definedName name="Months">'[78](6.7) Base UTGRC12 Stlmt NPC'!$F$7:$Q$7</definedName>
    <definedName name="monthtotals">'[77]WA SBC'!$D$40:$O$40</definedName>
    <definedName name="MSP_Factor" localSheetId="7">#REF!</definedName>
    <definedName name="MSP_Factor">#REF!</definedName>
    <definedName name="MSPAverageInput" localSheetId="7">[79]Inputs!#REF!</definedName>
    <definedName name="MSPAverageInput">[79]Inputs!#REF!</definedName>
    <definedName name="MSPYearEndInput" localSheetId="7">[79]Inputs!#REF!</definedName>
    <definedName name="MSPYearEndInput">[79]Inputs!#REF!</definedName>
    <definedName name="MTAllocMethod" localSheetId="7">#REF!</definedName>
    <definedName name="MTAllocMethod">#REF!</definedName>
    <definedName name="MTKWH" localSheetId="7">#REF!</definedName>
    <definedName name="MTKWH">#REF!</definedName>
    <definedName name="MTR_YR1">[34]Variables!$C$19</definedName>
    <definedName name="MTR_YR2">[34]Variables!$D$19</definedName>
    <definedName name="MTR_YR3">[80]Variables!$E$14</definedName>
    <definedName name="MTRateBase" localSheetId="7">#REF!</definedName>
    <definedName name="MTRateBase">#REF!</definedName>
    <definedName name="MTREV" localSheetId="7">#REF!</definedName>
    <definedName name="MTREV">#REF!</definedName>
    <definedName name="MULT" localSheetId="7">#REF!</definedName>
    <definedName name="MULT">#REF!</definedName>
    <definedName name="MWh" localSheetId="7">#REF!</definedName>
    <definedName name="MWh">#REF!</definedName>
    <definedName name="NameAverageFuelCost" localSheetId="7">#REF!</definedName>
    <definedName name="NameAverageFuelCost">#REF!</definedName>
    <definedName name="NameBurn" localSheetId="7">#REF!</definedName>
    <definedName name="NameBurn">#REF!</definedName>
    <definedName name="NameCost" localSheetId="7">#REF!</definedName>
    <definedName name="NameCost">#REF!</definedName>
    <definedName name="NameECDQF_Exp" localSheetId="7">#REF!</definedName>
    <definedName name="NameECDQF_Exp">#REF!</definedName>
    <definedName name="NameECDQF_MWh" localSheetId="7">#REF!</definedName>
    <definedName name="NameECDQF_MWh">#REF!</definedName>
    <definedName name="NameFactor" localSheetId="7">#REF!</definedName>
    <definedName name="NameFactor">#REF!</definedName>
    <definedName name="NameMill" localSheetId="7">#REF!</definedName>
    <definedName name="NameMill">#REF!</definedName>
    <definedName name="NameMMBtu" localSheetId="7">#REF!</definedName>
    <definedName name="NameMMBtu">#REF!</definedName>
    <definedName name="NameMWh" localSheetId="7">#REF!</definedName>
    <definedName name="NameMWh">#REF!</definedName>
    <definedName name="NamePeak" localSheetId="7">#REF!</definedName>
    <definedName name="NamePeak">#REF!</definedName>
    <definedName name="NameTable" localSheetId="7">#REF!</definedName>
    <definedName name="NameTable">#REF!</definedName>
    <definedName name="Net.System.Load" localSheetId="7">#REF!</definedName>
    <definedName name="Net.System.Load">#REF!</definedName>
    <definedName name="Net_to_Gross_Factor" localSheetId="7">[81]Inputs!$G$8</definedName>
    <definedName name="Net_to_Gross_Factor">[82]Inputs!$G$8</definedName>
    <definedName name="NetPowerCost" localSheetId="7">#REF!</definedName>
    <definedName name="NetPowerCost">#REF!</definedName>
    <definedName name="NetToGross">[27]Variables!$D$23</definedName>
    <definedName name="new" localSheetId="7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 localSheetId="7">[81]Inputs!$N$24</definedName>
    <definedName name="NewContract">[82]Inputs!$N$24</definedName>
    <definedName name="NEWMO1" localSheetId="7">[1]Jan!#REF!</definedName>
    <definedName name="NEWMO1">[1]Jan!#REF!</definedName>
    <definedName name="NEWMO2" localSheetId="7">[1]Jan!#REF!</definedName>
    <definedName name="NEWMO2">[1]Jan!#REF!</definedName>
    <definedName name="NEWMONTH" localSheetId="7">[1]Jan!#REF!</definedName>
    <definedName name="NEWMONTH">[1]Jan!#REF!</definedName>
    <definedName name="NONRES" localSheetId="7">#REF!</definedName>
    <definedName name="NONRES">#REF!</definedName>
    <definedName name="NORMALIZE" localSheetId="7">#REF!</definedName>
    <definedName name="NORMALIZE">#REF!</definedName>
    <definedName name="NormalizedFedTaxExp" localSheetId="7">[28]Utah!#REF!</definedName>
    <definedName name="NormalizedFedTaxExp">[29]Utah!#REF!</definedName>
    <definedName name="NormalizedOMExp" localSheetId="7">[28]Utah!#REF!</definedName>
    <definedName name="NormalizedOMExp">[29]Utah!#REF!</definedName>
    <definedName name="NormalizedState" localSheetId="7">[28]Utah!#REF!</definedName>
    <definedName name="NormalizedState">[29]Utah!#REF!</definedName>
    <definedName name="NormalizedStateTaxExp" localSheetId="7">[28]Utah!#REF!</definedName>
    <definedName name="NormalizedStateTaxExp">[29]Utah!#REF!</definedName>
    <definedName name="NormalizedTOIExp" localSheetId="7">[28]Utah!#REF!</definedName>
    <definedName name="NormalizedTOIExp">[29]Utah!#REF!</definedName>
    <definedName name="NOV" localSheetId="7">#REF!</definedName>
    <definedName name="NOV">#REF!</definedName>
    <definedName name="NOVT" localSheetId="7">#REF!</definedName>
    <definedName name="NOVT">#REF!</definedName>
    <definedName name="NPC" localSheetId="7">[20]Inputs!$N$18</definedName>
    <definedName name="NPC">[21]Inputs!$N$18</definedName>
    <definedName name="NPCAcctCheck" localSheetId="7">#REF!</definedName>
    <definedName name="NPCAcctCheck">#REF!</definedName>
    <definedName name="NPCAdjcheck" localSheetId="7">#REF!</definedName>
    <definedName name="NPCAdjcheck">#REF!</definedName>
    <definedName name="NPCAdjNumber" localSheetId="7">#REF!</definedName>
    <definedName name="NPCAdjNumber">#REF!</definedName>
    <definedName name="NPCAdjNumberPaste" localSheetId="7">#REF!</definedName>
    <definedName name="NPCAdjNumberPaste">#REF!</definedName>
    <definedName name="NPCAdjSortData" localSheetId="7">#REF!</definedName>
    <definedName name="NPCAdjSortData">#REF!</definedName>
    <definedName name="NPCAdjSortOrder" localSheetId="7">#REF!</definedName>
    <definedName name="NPCAdjSortOrder">#REF!</definedName>
    <definedName name="NPCFactorCheck" localSheetId="7">#REF!</definedName>
    <definedName name="NPCFactorCheck">#REF!</definedName>
    <definedName name="NPCNumberSort" localSheetId="7">#REF!</definedName>
    <definedName name="NPCNumberSort">#REF!</definedName>
    <definedName name="NPCTypeCheck" localSheetId="7">#REF!</definedName>
    <definedName name="NPCTypeCheck">#REF!</definedName>
    <definedName name="NUM" localSheetId="7">#REF!</definedName>
    <definedName name="NUM">#REF!</definedName>
    <definedName name="NymexFutures" localSheetId="7">[42]Futures!$A$2:$J$500</definedName>
    <definedName name="NymexFutures">[43]Futures!$A$2:$J$500</definedName>
    <definedName name="NymexOptions" localSheetId="7">[42]Options!$A$2:$K$3000</definedName>
    <definedName name="NymexOptions">[43]Options!$A$2:$K$3000</definedName>
    <definedName name="O_MLIST" localSheetId="7">#REF!</definedName>
    <definedName name="O_MLIST">#REF!</definedName>
    <definedName name="OCT" localSheetId="7">#REF!</definedName>
    <definedName name="OCT">#REF!</definedName>
    <definedName name="OCTT" localSheetId="7">#REF!</definedName>
    <definedName name="OCTT">#REF!</definedName>
    <definedName name="Off.Peak.Ask" localSheetId="7">#REF!</definedName>
    <definedName name="Off.Peak.Ask">#REF!</definedName>
    <definedName name="Off.Peak.Bid" localSheetId="7">#REF!</definedName>
    <definedName name="Off.Peak.Bid">#REF!</definedName>
    <definedName name="OH">[11]Inputs!$D$24</definedName>
    <definedName name="OHSch10YR" localSheetId="7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7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 localSheetId="7">#REF!</definedName>
    <definedName name="OMAcctCheck">#REF!</definedName>
    <definedName name="OMAdjCheck" localSheetId="7">#REF!</definedName>
    <definedName name="OMAdjCheck">#REF!</definedName>
    <definedName name="OMAdjNumber" localSheetId="7">#REF!</definedName>
    <definedName name="OMAdjNumber">#REF!</definedName>
    <definedName name="OMAdjNumberPaste" localSheetId="7">#REF!</definedName>
    <definedName name="OMAdjNumberPaste">#REF!</definedName>
    <definedName name="OMAdjSortData" localSheetId="7">#REF!</definedName>
    <definedName name="OMAdjSortData">#REF!</definedName>
    <definedName name="OMAdjSortOrder" localSheetId="7">#REF!</definedName>
    <definedName name="OMAdjSortOrder">#REF!</definedName>
    <definedName name="OMFactorCheck" localSheetId="7">#REF!</definedName>
    <definedName name="OMFactorCheck">#REF!</definedName>
    <definedName name="OMNumberSort" localSheetId="7">#REF!</definedName>
    <definedName name="OMNumberSort">#REF!</definedName>
    <definedName name="OMTypeCheck" localSheetId="7">#REF!</definedName>
    <definedName name="OMTypeCheck">#REF!</definedName>
    <definedName name="On.Peak.Ask" localSheetId="7">#REF!</definedName>
    <definedName name="On.Peak.Ask">#REF!</definedName>
    <definedName name="On.Peak.Bid" localSheetId="7">#REF!</definedName>
    <definedName name="On.Peak.Bid">#REF!</definedName>
    <definedName name="ONE" localSheetId="7">[1]Jan!#REF!</definedName>
    <definedName name="ONE">[1]Jan!#REF!</definedName>
    <definedName name="OperatingIncome" localSheetId="7">#REF!</definedName>
    <definedName name="OperatingIncome">#REF!</definedName>
    <definedName name="OpRevReturn" localSheetId="7">#REF!</definedName>
    <definedName name="OpRevReturn">#REF!</definedName>
    <definedName name="option">'[23]Dist Misc'!$F$120</definedName>
    <definedName name="OptionsTable" localSheetId="7">[42]Options!$A$1:$P$3000</definedName>
    <definedName name="OptionsTable">[43]Options!$A$1:$P$3000</definedName>
    <definedName name="OR_305_12mo_endg_200203" localSheetId="7">#REF!</definedName>
    <definedName name="OR_305_12mo_endg_200203">#REF!</definedName>
    <definedName name="ORAllocMethod" localSheetId="7">#REF!</definedName>
    <definedName name="ORAllocMethod">#REF!</definedName>
    <definedName name="ORRateBase" localSheetId="7">#REF!</definedName>
    <definedName name="ORRateBase">#REF!</definedName>
    <definedName name="OtherAcctCheck" localSheetId="7">#REF!</definedName>
    <definedName name="OtherAcctCheck">#REF!</definedName>
    <definedName name="OtherAdjcheck" localSheetId="7">#REF!</definedName>
    <definedName name="OtherAdjcheck">#REF!</definedName>
    <definedName name="OtherAdjNumber" localSheetId="7">#REF!</definedName>
    <definedName name="OtherAdjNumber">#REF!</definedName>
    <definedName name="OTHERAdjNumberPaste" localSheetId="7">#REF!</definedName>
    <definedName name="OTHERAdjNumberPaste">#REF!</definedName>
    <definedName name="OTHERAdjSortData" localSheetId="7">#REF!</definedName>
    <definedName name="OTHERAdjSortData">#REF!</definedName>
    <definedName name="OTHERAdjSortOrder" localSheetId="7">#REF!</definedName>
    <definedName name="OTHERAdjSortOrder">#REF!</definedName>
    <definedName name="OtherFactorCheck" localSheetId="7">#REF!</definedName>
    <definedName name="OtherFactorCheck">#REF!</definedName>
    <definedName name="OTHERNumberSort" localSheetId="7">#REF!</definedName>
    <definedName name="OTHERNumberSort">#REF!</definedName>
    <definedName name="others" localSheetId="7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7">#REF!</definedName>
    <definedName name="OtherTypeCheck">#REF!</definedName>
    <definedName name="P" localSheetId="7">#REF!</definedName>
    <definedName name="P">#REF!</definedName>
    <definedName name="page1" localSheetId="7">[66]Summary!#REF!</definedName>
    <definedName name="page1">[66]Summary!#REF!</definedName>
    <definedName name="Page110" localSheetId="7">#REF!</definedName>
    <definedName name="Page110">#REF!</definedName>
    <definedName name="Page111" localSheetId="7">#REF!</definedName>
    <definedName name="Page111">#REF!</definedName>
    <definedName name="Page112" localSheetId="7">#REF!</definedName>
    <definedName name="Page112">#REF!</definedName>
    <definedName name="Page113" localSheetId="7">#REF!</definedName>
    <definedName name="Page113">#REF!</definedName>
    <definedName name="Page114" localSheetId="7">#REF!</definedName>
    <definedName name="Page114">#REF!</definedName>
    <definedName name="Page115" localSheetId="7">#REF!</definedName>
    <definedName name="Page115">#REF!</definedName>
    <definedName name="Page116" localSheetId="7">#REF!</definedName>
    <definedName name="Page116">#REF!</definedName>
    <definedName name="Page117" localSheetId="7">#REF!</definedName>
    <definedName name="Page117">#REF!</definedName>
    <definedName name="Page118" localSheetId="7">#REF!</definedName>
    <definedName name="Page118">#REF!</definedName>
    <definedName name="Page119" localSheetId="7">#REF!</definedName>
    <definedName name="Page119">#REF!</definedName>
    <definedName name="Page120" localSheetId="7">#REF!</definedName>
    <definedName name="Page120">#REF!</definedName>
    <definedName name="Page121" localSheetId="7">#REF!</definedName>
    <definedName name="Page121">#REF!</definedName>
    <definedName name="Page122" localSheetId="7">#REF!</definedName>
    <definedName name="Page122">#REF!</definedName>
    <definedName name="Page123" localSheetId="7">#REF!</definedName>
    <definedName name="Page123">#REF!</definedName>
    <definedName name="Page160" localSheetId="7">#REF!</definedName>
    <definedName name="Page160">#REF!</definedName>
    <definedName name="Page161" localSheetId="7">#REF!</definedName>
    <definedName name="Page161">#REF!</definedName>
    <definedName name="Page162" localSheetId="7">#REF!</definedName>
    <definedName name="Page162">#REF!</definedName>
    <definedName name="Page163" localSheetId="7">#REF!</definedName>
    <definedName name="Page163">#REF!</definedName>
    <definedName name="Page164" localSheetId="7">#REF!</definedName>
    <definedName name="Page164">#REF!</definedName>
    <definedName name="Page165" localSheetId="7">#REF!</definedName>
    <definedName name="Page165">#REF!</definedName>
    <definedName name="Page166" localSheetId="7">#REF!</definedName>
    <definedName name="Page166">#REF!</definedName>
    <definedName name="Page167" localSheetId="7">#REF!</definedName>
    <definedName name="Page167">#REF!</definedName>
    <definedName name="Page168" localSheetId="7">#REF!</definedName>
    <definedName name="Page168">#REF!</definedName>
    <definedName name="Page169" localSheetId="7">#REF!</definedName>
    <definedName name="Page169">#REF!</definedName>
    <definedName name="Page170" localSheetId="7">#REF!</definedName>
    <definedName name="Page170">#REF!</definedName>
    <definedName name="Page171" localSheetId="7">#REF!</definedName>
    <definedName name="Page171">#REF!</definedName>
    <definedName name="Page172" localSheetId="7">#REF!</definedName>
    <definedName name="Page172">#REF!</definedName>
    <definedName name="Page173" localSheetId="7">#REF!</definedName>
    <definedName name="Page173">#REF!</definedName>
    <definedName name="Page174" localSheetId="7">#REF!</definedName>
    <definedName name="Page174">#REF!</definedName>
    <definedName name="Page175" localSheetId="7">#REF!</definedName>
    <definedName name="Page175">#REF!</definedName>
    <definedName name="Page176" localSheetId="7">#REF!</definedName>
    <definedName name="Page176">#REF!</definedName>
    <definedName name="Page177" localSheetId="7">#REF!</definedName>
    <definedName name="Page177">#REF!</definedName>
    <definedName name="Page178" localSheetId="7">#REF!</definedName>
    <definedName name="Page178">#REF!</definedName>
    <definedName name="Page2" localSheetId="7">'[83]Summary Table - Earned'!#REF!</definedName>
    <definedName name="Page2">'[83]Summary Table - Earned'!#REF!</definedName>
    <definedName name="PAGE3" localSheetId="7">#REF!</definedName>
    <definedName name="PAGE3">#REF!</definedName>
    <definedName name="Page30" localSheetId="7">#REF!</definedName>
    <definedName name="Page30">#REF!</definedName>
    <definedName name="Page31" localSheetId="7">#REF!</definedName>
    <definedName name="Page31">#REF!</definedName>
    <definedName name="Page4" localSheetId="7">#REF!</definedName>
    <definedName name="Page4">#REF!</definedName>
    <definedName name="Page43" localSheetId="7">'[84]Demand Factors'!#REF!</definedName>
    <definedName name="Page43">'[85]Demand Factors'!#REF!</definedName>
    <definedName name="Page44" localSheetId="7">'[84]Demand Factors'!#REF!</definedName>
    <definedName name="Page44">'[85]Demand Factors'!#REF!</definedName>
    <definedName name="Page45" localSheetId="7">'[84]Demand Factors'!#REF!</definedName>
    <definedName name="Page45">'[85]Demand Factors'!#REF!</definedName>
    <definedName name="Page46" localSheetId="7">'[84]Energy Factor'!#REF!</definedName>
    <definedName name="Page46">'[85]Energy Factor'!#REF!</definedName>
    <definedName name="Page47" localSheetId="7">'[84]Energy Factor'!#REF!</definedName>
    <definedName name="Page47">'[85]Energy Factor'!#REF!</definedName>
    <definedName name="Page48" localSheetId="7">'[84]Energy Factor'!#REF!</definedName>
    <definedName name="Page48">'[85]Energy Factor'!#REF!</definedName>
    <definedName name="Page5" localSheetId="7">#REF!</definedName>
    <definedName name="Page5">#REF!</definedName>
    <definedName name="Page6" localSheetId="7">#REF!</definedName>
    <definedName name="Page6">#REF!</definedName>
    <definedName name="Page62" localSheetId="7">[74]TransInvest!#REF!</definedName>
    <definedName name="Page62">[74]TransInvest!#REF!</definedName>
    <definedName name="page63" localSheetId="7">'[17]Energy Factor'!#REF!</definedName>
    <definedName name="page63">'[17]Energy Factor'!#REF!</definedName>
    <definedName name="page64" localSheetId="7">'[17]Energy Factor'!#REF!</definedName>
    <definedName name="page64">'[17]Energy Factor'!#REF!</definedName>
    <definedName name="page65" localSheetId="7">#REF!</definedName>
    <definedName name="page65">#REF!</definedName>
    <definedName name="page66" localSheetId="7">#REF!</definedName>
    <definedName name="page66">#REF!</definedName>
    <definedName name="page67" localSheetId="7">#REF!</definedName>
    <definedName name="page67">#REF!</definedName>
    <definedName name="page68" localSheetId="7">#REF!</definedName>
    <definedName name="page68">#REF!</definedName>
    <definedName name="page69" localSheetId="7">#REF!</definedName>
    <definedName name="page69">#REF!</definedName>
    <definedName name="Page7" localSheetId="7">#REF!</definedName>
    <definedName name="Page7">#REF!</definedName>
    <definedName name="page8" localSheetId="7">#REF!</definedName>
    <definedName name="page8">#REF!</definedName>
    <definedName name="PALL" localSheetId="7">#REF!</definedName>
    <definedName name="PALL">#REF!</definedName>
    <definedName name="paste.cell" localSheetId="7">#REF!</definedName>
    <definedName name="paste.cell">#REF!</definedName>
    <definedName name="PasteCAData" localSheetId="7">#REF!</definedName>
    <definedName name="PasteCAData">#REF!</definedName>
    <definedName name="PasteContractAdj" localSheetId="7">#REF!</definedName>
    <definedName name="PasteContractAdj">#REF!</definedName>
    <definedName name="PasteDeprAdj" localSheetId="7">#REF!</definedName>
    <definedName name="PasteDeprAdj">#REF!</definedName>
    <definedName name="PasteIDData" localSheetId="7">#REF!</definedName>
    <definedName name="PasteIDData">#REF!</definedName>
    <definedName name="PasteMisc1Adj" localSheetId="7">#REF!</definedName>
    <definedName name="PasteMisc1Adj">#REF!</definedName>
    <definedName name="PasteMisc2Adj" localSheetId="7">#REF!</definedName>
    <definedName name="PasteMisc2Adj">#REF!</definedName>
    <definedName name="PasteMTData" localSheetId="7">#REF!</definedName>
    <definedName name="PasteMTData">#REF!</definedName>
    <definedName name="PasteNPCAdj" localSheetId="7">#REF!</definedName>
    <definedName name="PasteNPCAdj">#REF!</definedName>
    <definedName name="PasteOMAdj" localSheetId="7">#REF!</definedName>
    <definedName name="PasteOMAdj">#REF!</definedName>
    <definedName name="PasteORData" localSheetId="7">#REF!</definedName>
    <definedName name="PasteORData">#REF!</definedName>
    <definedName name="PasteOtherAdj" localSheetId="7">#REF!</definedName>
    <definedName name="PasteOtherAdj">#REF!</definedName>
    <definedName name="PasteRBAdj" localSheetId="7">#REF!</definedName>
    <definedName name="PasteRBAdj">#REF!</definedName>
    <definedName name="PasteRevAdj" localSheetId="7">#REF!</definedName>
    <definedName name="PasteRevAdj">#REF!</definedName>
    <definedName name="PasteTaxAdj" localSheetId="7">#REF!</definedName>
    <definedName name="PasteTaxAdj">#REF!</definedName>
    <definedName name="PasteUTData" localSheetId="7">#REF!</definedName>
    <definedName name="PasteUTData">#REF!</definedName>
    <definedName name="PasteWAData" localSheetId="7">#REF!</definedName>
    <definedName name="PasteWAData">#REF!</definedName>
    <definedName name="PasteWYEData" localSheetId="7">#REF!</definedName>
    <definedName name="PasteWYEData">#REF!</definedName>
    <definedName name="PasteWYWData" localSheetId="7">#REF!</definedName>
    <definedName name="PasteWYWData">#REF!</definedName>
    <definedName name="PBLOCK" localSheetId="7">#REF!</definedName>
    <definedName name="PBLOCK">#REF!</definedName>
    <definedName name="PBLOCKWZ" localSheetId="7">#REF!</definedName>
    <definedName name="PBLOCKWZ">#REF!</definedName>
    <definedName name="PC_Year1">[24]Variables!$C$21</definedName>
    <definedName name="PC_Year2">[24]Variables!$D$21</definedName>
    <definedName name="PC_YR1">[34]Variables!$C$21</definedName>
    <definedName name="PC_YR2">[34]Variables!$D$21</definedName>
    <definedName name="PCOMP" localSheetId="7">#REF!</definedName>
    <definedName name="PCOMP">#REF!</definedName>
    <definedName name="PCOMPOSITES" localSheetId="7">#REF!</definedName>
    <definedName name="PCOMPOSITES">#REF!</definedName>
    <definedName name="PCOMPWZ" localSheetId="7">#REF!</definedName>
    <definedName name="PCOMPWZ">#REF!</definedName>
    <definedName name="Peak" localSheetId="7">#REF!</definedName>
    <definedName name="Peak">#REF!</definedName>
    <definedName name="peak.capacity" localSheetId="7">#REF!</definedName>
    <definedName name="peak.capacity">#REF!</definedName>
    <definedName name="PeakMethod">[16]Inputs!$T$5</definedName>
    <definedName name="Period" localSheetId="7">#REF!</definedName>
    <definedName name="Period">#REF!</definedName>
    <definedName name="Period2" localSheetId="7">[12]Inputs!$C$5</definedName>
    <definedName name="Period2">[13]Inputs!$C$5</definedName>
    <definedName name="pete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ivotData" localSheetId="7">#REF!</definedName>
    <definedName name="PivotData">#REF!</definedName>
    <definedName name="plant.factor" localSheetId="7">#REF!</definedName>
    <definedName name="plant.factor">#REF!</definedName>
    <definedName name="PlotsToday" localSheetId="7">#REF!</definedName>
    <definedName name="PlotsToday">#REF!</definedName>
    <definedName name="PLUG" localSheetId="7">#REF!</definedName>
    <definedName name="PLUG">#REF!</definedName>
    <definedName name="PMAC" localSheetId="7">[73]Backup!#REF!</definedName>
    <definedName name="PMAC">[73]Backup!#REF!</definedName>
    <definedName name="pref" localSheetId="7">[28]Utah!#REF!</definedName>
    <definedName name="pref">[29]Utah!#REF!</definedName>
    <definedName name="Pref_">[48]Inputs!$K$20</definedName>
    <definedName name="pref_cost" localSheetId="7">[28]Utah!#REF!</definedName>
    <definedName name="pref_cost">[29]Utah!#REF!</definedName>
    <definedName name="PrefCost" localSheetId="7">#REF!</definedName>
    <definedName name="PrefCost">#REF!</definedName>
    <definedName name="PRESENT" localSheetId="7">#REF!</definedName>
    <definedName name="PRESENT">#REF!</definedName>
    <definedName name="Pretax_ror" localSheetId="7">[28]Utah!#REF!</definedName>
    <definedName name="Pretax_ror">[29]Utah!#REF!</definedName>
    <definedName name="PRICCHNG" localSheetId="7">#REF!</definedName>
    <definedName name="PRICCHNG">#REF!</definedName>
    <definedName name="PricingInfo" localSheetId="7" hidden="1">[86]Inputs!#REF!</definedName>
    <definedName name="PricingInfo" hidden="1">[87]Inputs!#REF!</definedName>
    <definedName name="_xlnm.Print_Area" localSheetId="7">'Proposed Rate Design'!$A$1:$F$21</definedName>
    <definedName name="_xlnm.Print_Area">#REF!</definedName>
    <definedName name="Print_Area_MI" localSheetId="7">#REF!</definedName>
    <definedName name="Print_Area_MI">#REF!</definedName>
    <definedName name="_xlnm.Print_Titles" localSheetId="7">#REF!</definedName>
    <definedName name="_xlnm.Print_Titles">#REF!</definedName>
    <definedName name="PrintAdjVariable" localSheetId="7">#REF!</definedName>
    <definedName name="PrintAdjVariable">#REF!</definedName>
    <definedName name="PrintContractChange" localSheetId="7">#REF!</definedName>
    <definedName name="PrintContractChange">#REF!</definedName>
    <definedName name="PrintDepr" localSheetId="7">#REF!</definedName>
    <definedName name="PrintDepr">#REF!</definedName>
    <definedName name="PrintDetail" localSheetId="7">#REF!</definedName>
    <definedName name="PrintDetail">#REF!</definedName>
    <definedName name="PrintMisc1" localSheetId="7">#REF!</definedName>
    <definedName name="PrintMisc1">#REF!</definedName>
    <definedName name="PrintMisc2" localSheetId="7">#REF!</definedName>
    <definedName name="PrintMisc2">#REF!</definedName>
    <definedName name="PrintNPC" localSheetId="7">#REF!</definedName>
    <definedName name="PrintNPC">#REF!</definedName>
    <definedName name="PrintOM" localSheetId="7">#REF!</definedName>
    <definedName name="PrintOM">#REF!</definedName>
    <definedName name="PrintOther" localSheetId="7">#REF!</definedName>
    <definedName name="PrintOther">#REF!</definedName>
    <definedName name="PrintRB" localSheetId="7">#REF!</definedName>
    <definedName name="PrintRB">#REF!</definedName>
    <definedName name="PrintRev" localSheetId="7">#REF!</definedName>
    <definedName name="PrintRev">#REF!</definedName>
    <definedName name="PrintStateReport" localSheetId="7">#REF!</definedName>
    <definedName name="PrintStateReport">#REF!</definedName>
    <definedName name="PrintSumContract" localSheetId="7">#REF!</definedName>
    <definedName name="PrintSumContract">#REF!</definedName>
    <definedName name="PrintSumDep" localSheetId="7">#REF!</definedName>
    <definedName name="PrintSumDep">#REF!</definedName>
    <definedName name="PrintSummaryVariable" localSheetId="7">#REF!</definedName>
    <definedName name="PrintSummaryVariable">#REF!</definedName>
    <definedName name="PrintSumMisc1" localSheetId="7">#REF!</definedName>
    <definedName name="PrintSumMisc1">#REF!</definedName>
    <definedName name="PrintSumMisc2" localSheetId="7">#REF!</definedName>
    <definedName name="PrintSumMisc2">#REF!</definedName>
    <definedName name="PrintSumNPC" localSheetId="7">#REF!</definedName>
    <definedName name="PrintSumNPC">#REF!</definedName>
    <definedName name="PrintSumOM" localSheetId="7">#REF!</definedName>
    <definedName name="PrintSumOM">#REF!</definedName>
    <definedName name="PrintSumOther" localSheetId="7">#REF!</definedName>
    <definedName name="PrintSumOther">#REF!</definedName>
    <definedName name="PrintSumRB" localSheetId="7">#REF!</definedName>
    <definedName name="PrintSumRB">#REF!</definedName>
    <definedName name="PrintSumRev" localSheetId="7">#REF!</definedName>
    <definedName name="PrintSumRev">#REF!</definedName>
    <definedName name="PrintSumTax" localSheetId="7">#REF!</definedName>
    <definedName name="PrintSumTax">#REF!</definedName>
    <definedName name="PrintTax" localSheetId="7">#REF!</definedName>
    <definedName name="PrintTax">#REF!</definedName>
    <definedName name="PROPOSED" localSheetId="7">#REF!</definedName>
    <definedName name="PROPOSED">#REF!</definedName>
    <definedName name="ProRate1" localSheetId="7">#REF!</definedName>
    <definedName name="ProRate1">#REF!</definedName>
    <definedName name="PSATable">[49]Hermiston!$A$41:$E$56</definedName>
    <definedName name="PTABLES" localSheetId="7">#REF!</definedName>
    <definedName name="PTABLES">#REF!</definedName>
    <definedName name="PTDMOD" localSheetId="7">#REF!</definedName>
    <definedName name="PTDMOD">#REF!</definedName>
    <definedName name="PTDROLL" localSheetId="7">#REF!</definedName>
    <definedName name="PTDROLL">#REF!</definedName>
    <definedName name="PTMOD" localSheetId="7">#REF!</definedName>
    <definedName name="PTMOD">#REF!</definedName>
    <definedName name="PTROLL" localSheetId="7">#REF!</definedName>
    <definedName name="PTROLL">#REF!</definedName>
    <definedName name="purchase.bucks" localSheetId="7">#REF!</definedName>
    <definedName name="purchase.bucks">#REF!</definedName>
    <definedName name="purchase.bucks.name" localSheetId="7">#REF!</definedName>
    <definedName name="purchase.bucks.name">#REF!</definedName>
    <definedName name="purchase.energy" localSheetId="7">#REF!</definedName>
    <definedName name="purchase.energy">#REF!</definedName>
    <definedName name="purchase.energy.name" localSheetId="7">#REF!</definedName>
    <definedName name="purchase.energy.name">#REF!</definedName>
    <definedName name="purchase.mill" localSheetId="7">#REF!</definedName>
    <definedName name="purchase.mill">#REF!</definedName>
    <definedName name="purchase.mill.name" localSheetId="7">#REF!</definedName>
    <definedName name="purchase.mill.name">#REF!</definedName>
    <definedName name="Purchases" localSheetId="7">[75]lookup!$C$21:$D$81</definedName>
    <definedName name="Purchases">[76]lookup!$C$21:$D$81</definedName>
    <definedName name="PVAsk" localSheetId="7">#REF!</definedName>
    <definedName name="PVAsk">#REF!</definedName>
    <definedName name="PVAskHist" localSheetId="7">#REF!</definedName>
    <definedName name="PVAskHist">#REF!</definedName>
    <definedName name="PVAskOff" localSheetId="7">#REF!</definedName>
    <definedName name="PVAskOff">#REF!</definedName>
    <definedName name="PVAskToday" localSheetId="7">#REF!</definedName>
    <definedName name="PVAskToday">#REF!</definedName>
    <definedName name="PVBid" localSheetId="7">#REF!</definedName>
    <definedName name="PVBid">#REF!</definedName>
    <definedName name="PVBidHist" localSheetId="7">#REF!</definedName>
    <definedName name="PVBidHist">#REF!</definedName>
    <definedName name="PVBidOff" localSheetId="7">#REF!</definedName>
    <definedName name="PVBidOff">#REF!</definedName>
    <definedName name="PVBidToday" localSheetId="7">#REF!</definedName>
    <definedName name="PVBidToday">#REF!</definedName>
    <definedName name="pvhlhask" localSheetId="7">#REF!</definedName>
    <definedName name="pvhlhask">#REF!</definedName>
    <definedName name="pvhlhbid" localSheetId="7">#REF!</definedName>
    <definedName name="pvhlhbid">#REF!</definedName>
    <definedName name="PWORKBACK" localSheetId="7">#REF!</definedName>
    <definedName name="PWORKBACK">#REF!</definedName>
    <definedName name="QF_Data" localSheetId="7">#REF!</definedName>
    <definedName name="QF_Data">#REF!</definedName>
    <definedName name="QF_Data_1" localSheetId="7">#REF!</definedName>
    <definedName name="QF_Data_1">#REF!</definedName>
    <definedName name="QFs" localSheetId="7">[75]lookup!$C$83:$D$106</definedName>
    <definedName name="QFs">[76]lookup!$C$83:$D$106</definedName>
    <definedName name="Query1" localSheetId="7">#REF!</definedName>
    <definedName name="Query1">#REF!</definedName>
    <definedName name="quoted" localSheetId="7">#REF!</definedName>
    <definedName name="quoted">#REF!</definedName>
    <definedName name="RateBase" localSheetId="7">#REF!</definedName>
    <definedName name="RateBase">#REF!</definedName>
    <definedName name="RateBaseType" localSheetId="7">#REF!</definedName>
    <definedName name="RateBaseType">#REF!</definedName>
    <definedName name="RateCd" localSheetId="7">#REF!</definedName>
    <definedName name="RateCd">#REF!</definedName>
    <definedName name="Rates" localSheetId="7">#REF!</definedName>
    <definedName name="Rates">#REF!</definedName>
    <definedName name="RBAcctCheck" localSheetId="7">#REF!</definedName>
    <definedName name="RBAcctCheck">#REF!</definedName>
    <definedName name="RBAdjCheck" localSheetId="7">#REF!</definedName>
    <definedName name="RBAdjCheck">#REF!</definedName>
    <definedName name="RBAdjNumber" localSheetId="7">#REF!</definedName>
    <definedName name="RBAdjNumber">#REF!</definedName>
    <definedName name="RBAdjNumberPaste" localSheetId="7">#REF!</definedName>
    <definedName name="RBAdjNumberPaste">#REF!</definedName>
    <definedName name="RBAdjSortData" localSheetId="7">#REF!</definedName>
    <definedName name="RBAdjSortData">#REF!</definedName>
    <definedName name="RBAdjSortOrder" localSheetId="7">#REF!</definedName>
    <definedName name="RBAdjSortOrder">#REF!</definedName>
    <definedName name="RBFactorCheck" localSheetId="7">#REF!</definedName>
    <definedName name="RBFactorCheck">#REF!</definedName>
    <definedName name="RBNumberSort" localSheetId="7">#REF!</definedName>
    <definedName name="RBNumberSort">#REF!</definedName>
    <definedName name="RBTypeCheck" localSheetId="7">#REF!</definedName>
    <definedName name="RBTypeCheck">#REF!</definedName>
    <definedName name="RC_ADJ" localSheetId="7">#REF!</definedName>
    <definedName name="RC_ADJ">#REF!</definedName>
    <definedName name="Reg_ROR" localSheetId="7">[28]Utah!#REF!</definedName>
    <definedName name="Reg_ROR">[29]Utah!#REF!</definedName>
    <definedName name="Report" localSheetId="7">#REF!</definedName>
    <definedName name="Report">#REF!</definedName>
    <definedName name="ReportAdjData" localSheetId="7">#REF!</definedName>
    <definedName name="ReportAdjData">#REF!</definedName>
    <definedName name="RESADJ" localSheetId="7">#REF!</definedName>
    <definedName name="RESADJ">#REF!</definedName>
    <definedName name="RESIDENTIAL" localSheetId="7">#REF!</definedName>
    <definedName name="RESIDENTIAL">#REF!</definedName>
    <definedName name="ResourceSupplier">[27]Variables!$D$28</definedName>
    <definedName name="retail" localSheetId="7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urn_107" localSheetId="7">#REF!</definedName>
    <definedName name="Return_107">#REF!</definedName>
    <definedName name="Return_115" localSheetId="7">#REF!</definedName>
    <definedName name="Return_115">#REF!</definedName>
    <definedName name="REV_SCHD" localSheetId="7">#REF!</definedName>
    <definedName name="REV_SCHD">#REF!</definedName>
    <definedName name="RevAcctCheck" localSheetId="7">#REF!</definedName>
    <definedName name="RevAcctCheck">#REF!</definedName>
    <definedName name="RevAdjCheck" localSheetId="7">#REF!</definedName>
    <definedName name="RevAdjCheck">#REF!</definedName>
    <definedName name="RevAdjNumber" localSheetId="7">#REF!</definedName>
    <definedName name="RevAdjNumber">#REF!</definedName>
    <definedName name="RevAdjNumberPaste" localSheetId="7">#REF!</definedName>
    <definedName name="RevAdjNumberPaste">#REF!</definedName>
    <definedName name="RevAdjSortData" localSheetId="7">#REF!</definedName>
    <definedName name="RevAdjSortData">#REF!</definedName>
    <definedName name="RevAdjSortOrder" localSheetId="7">#REF!</definedName>
    <definedName name="RevAdjSortOrder">#REF!</definedName>
    <definedName name="RevCl" localSheetId="7">#REF!</definedName>
    <definedName name="RevCl">#REF!</definedName>
    <definedName name="RevClass" localSheetId="7">#REF!</definedName>
    <definedName name="RevClass">#REF!</definedName>
    <definedName name="Revenue_by_month_take_2" localSheetId="7">#REF!</definedName>
    <definedName name="Revenue_by_month_take_2">#REF!</definedName>
    <definedName name="Revenue1">'[34]PPL_905_Pg1 (RR by Class)'!$C$37</definedName>
    <definedName name="revenue3" localSheetId="7">#REF!</definedName>
    <definedName name="revenue3">#REF!</definedName>
    <definedName name="RevenueCheck" localSheetId="7">#REF!</definedName>
    <definedName name="RevenueCheck">#REF!</definedName>
    <definedName name="Revenues" localSheetId="7">#REF!</definedName>
    <definedName name="Revenues">#REF!</definedName>
    <definedName name="RevenueSum">"GRID Thermal Revenue!R2C1:R4C2"</definedName>
    <definedName name="RevFactorCheck" localSheetId="7">#REF!</definedName>
    <definedName name="RevFactorCheck">#REF!</definedName>
    <definedName name="REVN_High1" localSheetId="7">'[88]Master Data'!$AB$2</definedName>
    <definedName name="REVN_High1">'[89]Master Data'!$AB$2</definedName>
    <definedName name="REVN_Low1" localSheetId="7">'[88]Master Data'!$AB$15</definedName>
    <definedName name="REVN_Low1">'[89]Master Data'!$AB$15</definedName>
    <definedName name="REVN_Low2" localSheetId="7">'[88]Master Data'!$AE$15</definedName>
    <definedName name="REVN_Low2">'[89]Master Data'!$AE$15</definedName>
    <definedName name="RevNumberSort" localSheetId="7">#REF!</definedName>
    <definedName name="RevNumberSort">#REF!</definedName>
    <definedName name="RevReqSettle" localSheetId="7">#REF!</definedName>
    <definedName name="RevReqSettle">#REF!</definedName>
    <definedName name="RevTypeCheck" localSheetId="7">#REF!</definedName>
    <definedName name="RevTypeCheck">#REF!</definedName>
    <definedName name="REVVSTRS" localSheetId="7">#REF!</definedName>
    <definedName name="REVVSTRS">#REF!</definedName>
    <definedName name="RFMData" localSheetId="7">#REF!</definedName>
    <definedName name="RFMData">#REF!</definedName>
    <definedName name="RISFORM" localSheetId="7">#REF!</definedName>
    <definedName name="RISFORM">#REF!</definedName>
    <definedName name="ROE" localSheetId="7">#REF!</definedName>
    <definedName name="ROE">#REF!</definedName>
    <definedName name="rrr" localSheetId="7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.date" localSheetId="7">#REF!</definedName>
    <definedName name="run.date">#REF!</definedName>
    <definedName name="Sales" localSheetId="7">[75]lookup!$C$3:$D$19</definedName>
    <definedName name="Sales">[76]lookup!$C$3:$D$19</definedName>
    <definedName name="sales.bucks" localSheetId="7">#REF!</definedName>
    <definedName name="sales.bucks">#REF!</definedName>
    <definedName name="sales.bucks.name" localSheetId="7">#REF!</definedName>
    <definedName name="sales.bucks.name">#REF!</definedName>
    <definedName name="sales.energy" localSheetId="7">#REF!</definedName>
    <definedName name="sales.energy">#REF!</definedName>
    <definedName name="sales.energy.name" localSheetId="7">#REF!</definedName>
    <definedName name="sales.energy.name">#REF!</definedName>
    <definedName name="sales.mill" localSheetId="7">#REF!</definedName>
    <definedName name="sales.mill">#REF!</definedName>
    <definedName name="sales.mill.name" localSheetId="7">#REF!</definedName>
    <definedName name="sales.mill.name">#REF!</definedName>
    <definedName name="SameStateCheck" localSheetId="7">#REF!</definedName>
    <definedName name="SameStateCheck">#REF!</definedName>
    <definedName name="SameStateCheckError" localSheetId="7">#REF!</definedName>
    <definedName name="SameStateCheckError">#REF!</definedName>
    <definedName name="SAPBEXrevision" hidden="1">1</definedName>
    <definedName name="SAPBEXsysID" hidden="1">"BWP"</definedName>
    <definedName name="SAPBEXwbID" hidden="1">"44KU92Q9LH2VK4DK86GZ93AXN"</definedName>
    <definedName name="Saturdays" localSheetId="7">'[60]on off peak hours'!$C$5:$Z$5</definedName>
    <definedName name="Saturdays">'[61]on off peak hours'!$C$5:$Z$5</definedName>
    <definedName name="Sch25Split" localSheetId="7">[90]Inputs!$N$29</definedName>
    <definedName name="Sch25Split">[91]Inputs!$N$29</definedName>
    <definedName name="SCH33CUSTS" localSheetId="7">#REF!</definedName>
    <definedName name="SCH33CUSTS">#REF!</definedName>
    <definedName name="SCH48ADJ" localSheetId="7">#REF!</definedName>
    <definedName name="SCH48ADJ">#REF!</definedName>
    <definedName name="SCH98NOR" localSheetId="7">#REF!</definedName>
    <definedName name="SCH98NOR">#REF!</definedName>
    <definedName name="SCHED47" localSheetId="7">#REF!</definedName>
    <definedName name="SCHED47">#REF!</definedName>
    <definedName name="Schedule" localSheetId="7">[20]Inputs!$N$14</definedName>
    <definedName name="Schedule">[21]Inputs!$N$14</definedName>
    <definedName name="se" localSheetId="7">#REF!</definedName>
    <definedName name="se">#REF!</definedName>
    <definedName name="sec.sales.bucks" localSheetId="7">#REF!</definedName>
    <definedName name="sec.sales.bucks">#REF!</definedName>
    <definedName name="sec.sales.bucks.name" localSheetId="7">#REF!</definedName>
    <definedName name="sec.sales.bucks.name">#REF!</definedName>
    <definedName name="sec.sales.energy" localSheetId="7">#REF!</definedName>
    <definedName name="sec.sales.energy">#REF!</definedName>
    <definedName name="sec.sales.energy.name" localSheetId="7">#REF!</definedName>
    <definedName name="sec.sales.energy.name">#REF!</definedName>
    <definedName name="sec.sales.mill" localSheetId="7">#REF!</definedName>
    <definedName name="sec.sales.mill">#REF!</definedName>
    <definedName name="sec.sales.mill.name" localSheetId="7">#REF!</definedName>
    <definedName name="sec.sales.mill.name">#REF!</definedName>
    <definedName name="SECOND" localSheetId="7">[1]Jan!#REF!</definedName>
    <definedName name="SECOND">[1]Jan!#REF!</definedName>
    <definedName name="SEP" localSheetId="7">#REF!</definedName>
    <definedName name="SEP">#REF!</definedName>
    <definedName name="SEPT" localSheetId="7">#REF!</definedName>
    <definedName name="SEPT">#REF!</definedName>
    <definedName name="SEPT95" localSheetId="7">#REF!</definedName>
    <definedName name="SEPT95">#REF!</definedName>
    <definedName name="SEPT96" localSheetId="7">#REF!</definedName>
    <definedName name="SEPT96">#REF!</definedName>
    <definedName name="SEPT97" localSheetId="7">#REF!</definedName>
    <definedName name="SEPT97">#REF!</definedName>
    <definedName name="September_2001_305_Detail" localSheetId="7">#REF!</definedName>
    <definedName name="September_2001_305_Detail">#REF!</definedName>
    <definedName name="Service_Year1">[24]Variables!$C$18</definedName>
    <definedName name="Service_Year2">[24]Variables!$D$18</definedName>
    <definedName name="SERVICES_3" localSheetId="7">#REF!</definedName>
    <definedName name="SERVICES_3">#REF!</definedName>
    <definedName name="SettingAlloc" localSheetId="7">#REF!</definedName>
    <definedName name="SettingAlloc">#REF!</definedName>
    <definedName name="SettingRB" localSheetId="7">#REF!</definedName>
    <definedName name="SettingRB">#REF!</definedName>
    <definedName name="sg" localSheetId="7">#REF!</definedName>
    <definedName name="sg">#REF!</definedName>
    <definedName name="shapefactortable" localSheetId="7">'[42]GAS CURVE Engine'!$AW$3:$CB$34</definedName>
    <definedName name="shapefactortable">'[43]GAS CURVE Engine'!$AW$3:$CB$34</definedName>
    <definedName name="shit" localSheetId="7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7">#REF!</definedName>
    <definedName name="SIT">#REF!</definedName>
    <definedName name="situs" localSheetId="7">#REF!</definedName>
    <definedName name="situs">#REF!</definedName>
    <definedName name="SortContract" localSheetId="7">#REF!</definedName>
    <definedName name="SortContract">#REF!</definedName>
    <definedName name="SortDepr" localSheetId="7">#REF!</definedName>
    <definedName name="SortDepr">#REF!</definedName>
    <definedName name="SortMisc1" localSheetId="7">#REF!</definedName>
    <definedName name="SortMisc1">#REF!</definedName>
    <definedName name="SortMisc2" localSheetId="7">#REF!</definedName>
    <definedName name="SortMisc2">#REF!</definedName>
    <definedName name="SortNPC" localSheetId="7">#REF!</definedName>
    <definedName name="SortNPC">#REF!</definedName>
    <definedName name="SortOM" localSheetId="7">#REF!</definedName>
    <definedName name="SortOM">#REF!</definedName>
    <definedName name="SortOther" localSheetId="7">#REF!</definedName>
    <definedName name="SortOther">#REF!</definedName>
    <definedName name="SortRB" localSheetId="7">#REF!</definedName>
    <definedName name="SortRB">#REF!</definedName>
    <definedName name="SortRev" localSheetId="7">#REF!</definedName>
    <definedName name="SortRev">#REF!</definedName>
    <definedName name="SortTax" localSheetId="7">#REF!</definedName>
    <definedName name="SortTax">#REF!</definedName>
    <definedName name="SP_LABOR___BENEFITS_P76640_ACCRUAL_JAN00" localSheetId="7">#REF!</definedName>
    <definedName name="SP_LABOR___BENEFITS_P76640_ACCRUAL_JAN00">#REF!</definedName>
    <definedName name="SpecMaint" localSheetId="7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7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RV_YR1">[34]Variables!$C$18</definedName>
    <definedName name="SRV_YR2">[34]Variables!$D$18</definedName>
    <definedName name="ss" localSheetId="7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7">[71]Variance!#REF!</definedName>
    <definedName name="ST_Bottom1">[72]Variance!#REF!</definedName>
    <definedName name="ST_Top1" localSheetId="7">[37]Variance!#REF!</definedName>
    <definedName name="ST_Top1">[37]Variance!#REF!</definedName>
    <definedName name="ST_Top2" localSheetId="7">[37]Variance!#REF!</definedName>
    <definedName name="ST_Top2">[37]Variance!#REF!</definedName>
    <definedName name="ST_Top3" localSheetId="7">#REF!</definedName>
    <definedName name="ST_Top3">#REF!</definedName>
    <definedName name="standard1" localSheetId="7" hidden="1">{"YTD-Total",#N/A,FALSE,"Provision"}</definedName>
    <definedName name="standard1" hidden="1">{"YTD-Total",#N/A,FALSE,"Provision"}</definedName>
    <definedName name="START" localSheetId="7">[1]Jan!#REF!</definedName>
    <definedName name="START">[1]Jan!#REF!</definedName>
    <definedName name="Start_Month" localSheetId="7">#REF!</definedName>
    <definedName name="Start_Month">#REF!</definedName>
    <definedName name="startmonth" localSheetId="7">'[42]GAS CURVE Engine'!$N$2</definedName>
    <definedName name="startmonth">'[43]GAS CURVE Engine'!$N$2</definedName>
    <definedName name="startmonth1" localSheetId="7">'[42]OTC Gas Quotes'!$L$6</definedName>
    <definedName name="startmonth1">'[43]OTC Gas Quotes'!$L$6</definedName>
    <definedName name="startmonth10" localSheetId="7">'[42]OTC Gas Quotes'!$L$15</definedName>
    <definedName name="startmonth10">'[43]OTC Gas Quotes'!$L$15</definedName>
    <definedName name="startmonth2" localSheetId="7">'[42]OTC Gas Quotes'!$L$7</definedName>
    <definedName name="startmonth2">'[43]OTC Gas Quotes'!$L$7</definedName>
    <definedName name="startmonth3" localSheetId="7">'[42]OTC Gas Quotes'!$L$8</definedName>
    <definedName name="startmonth3">'[43]OTC Gas Quotes'!$L$8</definedName>
    <definedName name="startmonth4" localSheetId="7">'[42]OTC Gas Quotes'!$L$9</definedName>
    <definedName name="startmonth4">'[43]OTC Gas Quotes'!$L$9</definedName>
    <definedName name="startmonth5" localSheetId="7">'[42]OTC Gas Quotes'!$L$10</definedName>
    <definedName name="startmonth5">'[43]OTC Gas Quotes'!$L$10</definedName>
    <definedName name="startmonth6" localSheetId="7">'[42]OTC Gas Quotes'!$L$11</definedName>
    <definedName name="startmonth6">'[43]OTC Gas Quotes'!$L$11</definedName>
    <definedName name="startmonth7" localSheetId="7">'[42]OTC Gas Quotes'!$L$12</definedName>
    <definedName name="startmonth7">'[43]OTC Gas Quotes'!$L$12</definedName>
    <definedName name="startmonth8" localSheetId="7">'[42]OTC Gas Quotes'!$L$13</definedName>
    <definedName name="startmonth8">'[43]OTC Gas Quotes'!$L$13</definedName>
    <definedName name="startmonth9" localSheetId="7">'[42]OTC Gas Quotes'!$L$14</definedName>
    <definedName name="startmonth9">'[43]OTC Gas Quotes'!$L$14</definedName>
    <definedName name="StartMWh" localSheetId="7">#REF!</definedName>
    <definedName name="StartMWh">#REF!</definedName>
    <definedName name="StartTheMill" localSheetId="7">#REF!</definedName>
    <definedName name="StartTheMill">#REF!</definedName>
    <definedName name="StartTheRack" localSheetId="7">#REF!</definedName>
    <definedName name="StartTheRack">#REF!</definedName>
    <definedName name="State">[24]Variables!$C$10</definedName>
    <definedName name="StateTax" localSheetId="7">[28]Utah!#REF!</definedName>
    <definedName name="StateTax">[29]Utah!#REF!</definedName>
    <definedName name="Storage" localSheetId="7">[75]lookup!$C$118:$D$136</definedName>
    <definedName name="Storage">[76]lookup!$C$118:$D$136</definedName>
    <definedName name="Streetlight_Year1">[24]Variables!$C$24</definedName>
    <definedName name="Streetlight_Year2">[24]Variables!$D$24</definedName>
    <definedName name="SUM_TAB1" localSheetId="7">#REF!</definedName>
    <definedName name="SUM_TAB1">#REF!</definedName>
    <definedName name="SUM_TAB2" localSheetId="7">#REF!</definedName>
    <definedName name="SUM_TAB2">#REF!</definedName>
    <definedName name="SUM_TAB3" localSheetId="7">#REF!</definedName>
    <definedName name="SUM_TAB3">#REF!</definedName>
    <definedName name="SumAdjContract" localSheetId="7">[28]Utah!#REF!</definedName>
    <definedName name="SumAdjContract">[29]Utah!#REF!</definedName>
    <definedName name="SumAdjDepr" localSheetId="7">[28]Utah!#REF!</definedName>
    <definedName name="SumAdjDepr">[29]Utah!#REF!</definedName>
    <definedName name="SumAdjMisc1" localSheetId="7">[28]Utah!#REF!</definedName>
    <definedName name="SumAdjMisc1">[29]Utah!#REF!</definedName>
    <definedName name="SumAdjMisc2" localSheetId="7">[28]Utah!#REF!</definedName>
    <definedName name="SumAdjMisc2">[29]Utah!#REF!</definedName>
    <definedName name="SumAdjNPC" localSheetId="7">[28]Utah!#REF!</definedName>
    <definedName name="SumAdjNPC">[29]Utah!#REF!</definedName>
    <definedName name="SumAdjOM" localSheetId="7">[28]Utah!#REF!</definedName>
    <definedName name="SumAdjOM">[29]Utah!#REF!</definedName>
    <definedName name="SumAdjOther" localSheetId="7">[28]Utah!#REF!</definedName>
    <definedName name="SumAdjOther">[29]Utah!#REF!</definedName>
    <definedName name="SumAdjRB" localSheetId="7">[28]Utah!#REF!</definedName>
    <definedName name="SumAdjRB">[29]Utah!#REF!</definedName>
    <definedName name="SumAdjRev" localSheetId="7">[28]Utah!#REF!</definedName>
    <definedName name="SumAdjRev">[29]Utah!#REF!</definedName>
    <definedName name="SumAdjTax" localSheetId="7">[28]Utah!#REF!</definedName>
    <definedName name="SumAdjTax">[29]Utah!#REF!</definedName>
    <definedName name="SUMMARY" localSheetId="7">#REF!</definedName>
    <definedName name="SUMMARY">#REF!</definedName>
    <definedName name="SUMMARY23" localSheetId="7">[28]Utah!#REF!</definedName>
    <definedName name="SUMMARY23">[29]Utah!#REF!</definedName>
    <definedName name="SUMMARY3" localSheetId="7">[28]Utah!#REF!</definedName>
    <definedName name="SUMMARY3">[29]Utah!#REF!</definedName>
    <definedName name="SumSortAdjContract" localSheetId="7">#REF!</definedName>
    <definedName name="SumSortAdjContract">#REF!</definedName>
    <definedName name="SumSortAdjDepr" localSheetId="7">#REF!</definedName>
    <definedName name="SumSortAdjDepr">#REF!</definedName>
    <definedName name="SumSortAdjMisc1" localSheetId="7">#REF!</definedName>
    <definedName name="SumSortAdjMisc1">#REF!</definedName>
    <definedName name="SumSortAdjMisc2" localSheetId="7">#REF!</definedName>
    <definedName name="SumSortAdjMisc2">#REF!</definedName>
    <definedName name="SumSortAdjNPC" localSheetId="7">#REF!</definedName>
    <definedName name="SumSortAdjNPC">#REF!</definedName>
    <definedName name="SumSortAdjOM" localSheetId="7">#REF!</definedName>
    <definedName name="SumSortAdjOM">#REF!</definedName>
    <definedName name="SumSortAdjOther" localSheetId="7">#REF!</definedName>
    <definedName name="SumSortAdjOther">#REF!</definedName>
    <definedName name="SumSortAdjRB" localSheetId="7">#REF!</definedName>
    <definedName name="SumSortAdjRB">#REF!</definedName>
    <definedName name="SumSortAdjRev" localSheetId="7">#REF!</definedName>
    <definedName name="SumSortAdjRev">#REF!</definedName>
    <definedName name="SumSortAdjTax" localSheetId="7">#REF!</definedName>
    <definedName name="SumSortAdjTax">#REF!</definedName>
    <definedName name="SumSortVariable" localSheetId="7">#REF!</definedName>
    <definedName name="SumSortVariable">#REF!</definedName>
    <definedName name="SumTitle" localSheetId="7">#REF!</definedName>
    <definedName name="SumTitle">#REF!</definedName>
    <definedName name="Sundays" localSheetId="7">'[60]on off peak hours'!$C$6:$Z$6</definedName>
    <definedName name="Sundays">'[61]on off peak hours'!$C$6:$Z$6</definedName>
    <definedName name="T1_Print" localSheetId="7">#REF!</definedName>
    <definedName name="T1_Print">#REF!</definedName>
    <definedName name="T1MAAVGRBCA" localSheetId="7">#REF!</definedName>
    <definedName name="T1MAAVGRBCA">#REF!</definedName>
    <definedName name="T1MAAVGRBWA" localSheetId="7">#REF!</definedName>
    <definedName name="T1MAAVGRBWA">#REF!</definedName>
    <definedName name="T1MAYERBCA" localSheetId="7">#REF!</definedName>
    <definedName name="T1MAYERBCA">#REF!</definedName>
    <definedName name="T1MAYERBOR" localSheetId="7">#REF!</definedName>
    <definedName name="T1MAYERBOR">#REF!</definedName>
    <definedName name="T1MAYERBWA" localSheetId="7">#REF!</definedName>
    <definedName name="T1MAYERBWA">#REF!</definedName>
    <definedName name="T1RIAVGRBCA" localSheetId="7">#REF!</definedName>
    <definedName name="T1RIAVGRBCA">#REF!</definedName>
    <definedName name="T1RIAVGRBOR" localSheetId="7">#REF!</definedName>
    <definedName name="T1RIAVGRBOR">#REF!</definedName>
    <definedName name="T1RIAVGRBWA" localSheetId="7">#REF!</definedName>
    <definedName name="T1RIAVGRBWA">#REF!</definedName>
    <definedName name="T1RIYERBCA" localSheetId="7">#REF!</definedName>
    <definedName name="T1RIYERBCA">#REF!</definedName>
    <definedName name="T1RIYERBOR" localSheetId="7">#REF!</definedName>
    <definedName name="T1RIYERBOR">#REF!</definedName>
    <definedName name="T1RIYERBWA" localSheetId="7">#REF!</definedName>
    <definedName name="T1RIYERBWA">#REF!</definedName>
    <definedName name="T2MAAVGRBCA" localSheetId="7">#REF!</definedName>
    <definedName name="T2MAAVGRBCA">#REF!</definedName>
    <definedName name="T2MAAVGRBOR" localSheetId="7">#REF!</definedName>
    <definedName name="T2MAAVGRBOR">#REF!</definedName>
    <definedName name="T2MAAVGRBWA" localSheetId="7">#REF!</definedName>
    <definedName name="T2MAAVGRBWA">#REF!</definedName>
    <definedName name="T2MAYERBCA" localSheetId="7">#REF!</definedName>
    <definedName name="T2MAYERBCA">#REF!</definedName>
    <definedName name="T2MAYERBOR" localSheetId="7">#REF!</definedName>
    <definedName name="T2MAYERBOR">#REF!</definedName>
    <definedName name="T2MAYERBWA" localSheetId="7">#REF!</definedName>
    <definedName name="T2MAYERBWA">#REF!</definedName>
    <definedName name="T2RateBase" localSheetId="7">[28]Utah!#REF!</definedName>
    <definedName name="T2RateBase">[29]Utah!#REF!</definedName>
    <definedName name="T2RIAVGRBCA" localSheetId="7">#REF!</definedName>
    <definedName name="T2RIAVGRBCA">#REF!</definedName>
    <definedName name="T2RIAVGRBOR" localSheetId="7">#REF!</definedName>
    <definedName name="T2RIAVGRBOR">#REF!</definedName>
    <definedName name="T2RIAVGRBWA" localSheetId="7">#REF!</definedName>
    <definedName name="T2RIAVGRBWA">#REF!</definedName>
    <definedName name="T2RIYERBCA" localSheetId="7">#REF!</definedName>
    <definedName name="T2RIYERBCA">#REF!</definedName>
    <definedName name="T2RIYERBOR" localSheetId="7">#REF!</definedName>
    <definedName name="T2RIYERBOR">#REF!</definedName>
    <definedName name="T2RIYERBWA" localSheetId="7">#REF!</definedName>
    <definedName name="T2RIYERBWA">#REF!</definedName>
    <definedName name="T3MAAVGRBCA" localSheetId="7">#REF!</definedName>
    <definedName name="T3MAAVGRBCA">#REF!</definedName>
    <definedName name="T3MAAVGRBOR" localSheetId="7">#REF!</definedName>
    <definedName name="T3MAAVGRBOR">#REF!</definedName>
    <definedName name="T3MAAVGRBWA" localSheetId="7">#REF!</definedName>
    <definedName name="T3MAAVGRBWA">#REF!</definedName>
    <definedName name="T3MAYERBCA" localSheetId="7">#REF!</definedName>
    <definedName name="T3MAYERBCA">#REF!</definedName>
    <definedName name="T3MAYERBOR" localSheetId="7">#REF!</definedName>
    <definedName name="T3MAYERBOR">#REF!</definedName>
    <definedName name="T3MAYERBWA" localSheetId="7">#REF!</definedName>
    <definedName name="T3MAYERBWA">#REF!</definedName>
    <definedName name="T3RateBase" localSheetId="7">[28]Utah!#REF!</definedName>
    <definedName name="T3RateBase">[29]Utah!#REF!</definedName>
    <definedName name="T3RIAVGRBCA" localSheetId="7">#REF!</definedName>
    <definedName name="T3RIAVGRBCA">#REF!</definedName>
    <definedName name="T3RIAVGRBOR" localSheetId="7">#REF!</definedName>
    <definedName name="T3RIAVGRBOR">#REF!</definedName>
    <definedName name="T3RIAVGRBWA" localSheetId="7">#REF!</definedName>
    <definedName name="T3RIAVGRBWA">#REF!</definedName>
    <definedName name="T3RIYERBCA" localSheetId="7">#REF!</definedName>
    <definedName name="T3RIYERBCA">#REF!</definedName>
    <definedName name="T3RIYERBOR" localSheetId="7">#REF!</definedName>
    <definedName name="T3RIYERBOR">#REF!</definedName>
    <definedName name="T3RIYERBWA" localSheetId="7">#REF!</definedName>
    <definedName name="T3RIYERBWA">#REF!</definedName>
    <definedName name="TABLE_1" localSheetId="7">#REF!</definedName>
    <definedName name="TABLE_1">#REF!</definedName>
    <definedName name="TABLE_2" localSheetId="7">#REF!</definedName>
    <definedName name="TABLE_2">#REF!</definedName>
    <definedName name="TABLE_3" localSheetId="7">#REF!</definedName>
    <definedName name="TABLE_3">#REF!</definedName>
    <definedName name="TABLE_4" localSheetId="7">#REF!</definedName>
    <definedName name="TABLE_4">#REF!</definedName>
    <definedName name="TABLE_4_A" localSheetId="7">#REF!</definedName>
    <definedName name="TABLE_4_A">#REF!</definedName>
    <definedName name="TABLE_5" localSheetId="7">#REF!</definedName>
    <definedName name="TABLE_5">#REF!</definedName>
    <definedName name="TABLE_6" localSheetId="7">#REF!</definedName>
    <definedName name="TABLE_6">#REF!</definedName>
    <definedName name="TABLE_7" localSheetId="7">#REF!</definedName>
    <definedName name="TABLE_7">#REF!</definedName>
    <definedName name="TABLE1" localSheetId="7">#REF!</definedName>
    <definedName name="TABLE1">#REF!</definedName>
    <definedName name="TABLE2" localSheetId="7">#REF!</definedName>
    <definedName name="TABLE2">#REF!</definedName>
    <definedName name="table3" localSheetId="7">'[92]Allocation FY2004'!#REF!</definedName>
    <definedName name="table3">'[92]Allocation FY2004'!#REF!</definedName>
    <definedName name="table4" localSheetId="7">'[92]Allocation FY2004'!#REF!</definedName>
    <definedName name="table4">'[92]Allocation FY2004'!#REF!</definedName>
    <definedName name="TABLEA" localSheetId="7">#REF!</definedName>
    <definedName name="TABLEA">#REF!</definedName>
    <definedName name="TABLEB" localSheetId="7">#REF!</definedName>
    <definedName name="TABLEB">#REF!</definedName>
    <definedName name="TABLEC" localSheetId="7">#REF!</definedName>
    <definedName name="TABLEC">#REF!</definedName>
    <definedName name="TABLEONE" localSheetId="7">#REF!</definedName>
    <definedName name="TABLEONE">#REF!</definedName>
    <definedName name="tablex" localSheetId="7">[93]Sheet1!#REF!</definedName>
    <definedName name="tablex">[93]Sheet1!#REF!</definedName>
    <definedName name="tabley" localSheetId="7">#REF!</definedName>
    <definedName name="tabley">#REF!</definedName>
    <definedName name="TargetInc" localSheetId="7">[14]Inputs!$K$19</definedName>
    <definedName name="TargetInc">[15]Inputs!$K$19</definedName>
    <definedName name="Targetror">[23]Variables!$I$38</definedName>
    <definedName name="TargetROR1" localSheetId="7">[94]Inputs!$G$30</definedName>
    <definedName name="TargetROR1">[95]Inputs!$G$30</definedName>
    <definedName name="TAX_RATE" localSheetId="7">#REF!</definedName>
    <definedName name="TAX_RATE">#REF!</definedName>
    <definedName name="TaxAcctCheck" localSheetId="7">#REF!</definedName>
    <definedName name="TaxAcctCheck">#REF!</definedName>
    <definedName name="TaxAdjCheck" localSheetId="7">#REF!</definedName>
    <definedName name="TaxAdjCheck">#REF!</definedName>
    <definedName name="TaxAdjNumber" localSheetId="7">#REF!</definedName>
    <definedName name="TaxAdjNumber">#REF!</definedName>
    <definedName name="TaxAdjNumberPaste" localSheetId="7">#REF!</definedName>
    <definedName name="TaxAdjNumberPaste">#REF!</definedName>
    <definedName name="TaxAdjSortData" localSheetId="7">#REF!</definedName>
    <definedName name="TaxAdjSortData">#REF!</definedName>
    <definedName name="TaxAdjSortOrder" localSheetId="7">#REF!</definedName>
    <definedName name="TaxAdjSortOrder">#REF!</definedName>
    <definedName name="TaxFactorCheck" localSheetId="7">#REF!</definedName>
    <definedName name="TaxFactorCheck">#REF!</definedName>
    <definedName name="TaxNumberSort" localSheetId="7">#REF!</definedName>
    <definedName name="TaxNumberSort">#REF!</definedName>
    <definedName name="TaxRate" localSheetId="7">[28]Utah!#REF!</definedName>
    <definedName name="TaxRate">[29]Utah!#REF!</definedName>
    <definedName name="TaxTypeCheck" localSheetId="7">#REF!</definedName>
    <definedName name="TaxTypeCheck">#REF!</definedName>
    <definedName name="TDMOD" localSheetId="7">#REF!</definedName>
    <definedName name="TDMOD">#REF!</definedName>
    <definedName name="TDROLL" localSheetId="7">#REF!</definedName>
    <definedName name="TDROLL">#REF!</definedName>
    <definedName name="TEMPADJ" localSheetId="7">#REF!</definedName>
    <definedName name="TEMPADJ">#REF!</definedName>
    <definedName name="Test" localSheetId="7">#REF!</definedName>
    <definedName name="Test">#REF!</definedName>
    <definedName name="Test_COS">'[11]Hot Sheet'!$F$120</definedName>
    <definedName name="TEST0" localSheetId="7">#REF!</definedName>
    <definedName name="TEST0">#REF!</definedName>
    <definedName name="Test1" localSheetId="7">#REF!</definedName>
    <definedName name="Test1">#REF!</definedName>
    <definedName name="Test2" localSheetId="7">#REF!</definedName>
    <definedName name="Test2">#REF!</definedName>
    <definedName name="Test3" localSheetId="7">#REF!</definedName>
    <definedName name="Test3">#REF!</definedName>
    <definedName name="Test4" localSheetId="7">#REF!</definedName>
    <definedName name="Test4">#REF!</definedName>
    <definedName name="Test5" localSheetId="7">#REF!</definedName>
    <definedName name="Test5">#REF!</definedName>
    <definedName name="TESTHKEY" localSheetId="7">#REF!</definedName>
    <definedName name="TESTHKEY">#REF!</definedName>
    <definedName name="TESTKEYS" localSheetId="7">#REF!</definedName>
    <definedName name="TESTKEYS">#REF!</definedName>
    <definedName name="TestPeriod">[11]Inputs!$C$6</definedName>
    <definedName name="TESTVKEY" localSheetId="7">#REF!</definedName>
    <definedName name="TESTVKEY">#REF!</definedName>
    <definedName name="TESTYEAR">[34]Variables!$C$11</definedName>
    <definedName name="ThreeFactorElectric" localSheetId="7">#REF!</definedName>
    <definedName name="ThreeFactorElectric">#REF!</definedName>
    <definedName name="TIMAAVGRBOR" localSheetId="7">#REF!</definedName>
    <definedName name="TIMAAVGRBOR">#REF!</definedName>
    <definedName name="title" localSheetId="7">#REF!</definedName>
    <definedName name="title">#REF!</definedName>
    <definedName name="total.fuel.bucks" localSheetId="7">#REF!</definedName>
    <definedName name="total.fuel.bucks">#REF!</definedName>
    <definedName name="total.fuel.energy" localSheetId="7">#REF!</definedName>
    <definedName name="total.fuel.energy">#REF!</definedName>
    <definedName name="total.hydro.energy" localSheetId="7">#REF!</definedName>
    <definedName name="total.hydro.energy">#REF!</definedName>
    <definedName name="total.purchase.bucks" localSheetId="7">#REF!</definedName>
    <definedName name="total.purchase.bucks">#REF!</definedName>
    <definedName name="total.purchase.energy" localSheetId="7">#REF!</definedName>
    <definedName name="total.purchase.energy">#REF!</definedName>
    <definedName name="total.requirements" localSheetId="7">#REF!</definedName>
    <definedName name="total.requirements">#REF!</definedName>
    <definedName name="total.resources" localSheetId="7">#REF!</definedName>
    <definedName name="total.resources">#REF!</definedName>
    <definedName name="total.sales.bucks" localSheetId="7">#REF!</definedName>
    <definedName name="total.sales.bucks">#REF!</definedName>
    <definedName name="total.sales.energy" localSheetId="7">#REF!</definedName>
    <definedName name="total.sales.energy">#REF!</definedName>
    <definedName name="total.wheeling.bucks" localSheetId="7">#REF!</definedName>
    <definedName name="total.wheeling.bucks">#REF!</definedName>
    <definedName name="TotalRateBase">'[17]G+T+D+R+M'!$H$58</definedName>
    <definedName name="TotTaxRate">[17]Inputs!$H$17</definedName>
    <definedName name="Trans_Year1">[24]Variables!$C$22</definedName>
    <definedName name="Trans_Year2">[24]Variables!$D$22</definedName>
    <definedName name="TRANS_YR1">[34]Variables!$C$22</definedName>
    <definedName name="TRANS_YR2">[34]Variables!$D$22</definedName>
    <definedName name="TRANSM_2">[96]Transm2!$A$1:$M$461:'[96]10 Yr FC'!$M$47</definedName>
    <definedName name="Type1Adj" localSheetId="7">[28]Utah!#REF!</definedName>
    <definedName name="Type1Adj">[29]Utah!#REF!</definedName>
    <definedName name="Type1AdjTax" localSheetId="7">[28]Utah!#REF!</definedName>
    <definedName name="Type1AdjTax">[29]Utah!#REF!</definedName>
    <definedName name="Type2Adj" localSheetId="7">[28]Utah!#REF!</definedName>
    <definedName name="Type2Adj">[29]Utah!#REF!</definedName>
    <definedName name="Type2AdjTax" localSheetId="7">[28]Utah!#REF!</definedName>
    <definedName name="Type2AdjTax">[29]Utah!#REF!</definedName>
    <definedName name="Type3Adj" localSheetId="7">[28]Utah!#REF!</definedName>
    <definedName name="Type3Adj">[29]Utah!#REF!</definedName>
    <definedName name="Type3AdjTax" localSheetId="7">[28]Utah!#REF!</definedName>
    <definedName name="Type3AdjTax">[29]Utah!#REF!</definedName>
    <definedName name="UAACT115S" localSheetId="7">'[20]Functional Study'!#REF!</definedName>
    <definedName name="UAACT115S">'[21]Functional Study'!#REF!</definedName>
    <definedName name="UAACT550SGW">[17]FuncStudy!$Y$405</definedName>
    <definedName name="UAACT554SGW">[17]FuncStudy!$Y$427</definedName>
    <definedName name="UAcct103">'[11]Func Study'!$AB$1645</definedName>
    <definedName name="UAcct105Dnpg" localSheetId="7">'[12]Functional Study'!$AG$1964</definedName>
    <definedName name="UAcct105Dnpg">'[13]Functional Study'!$AG$1964</definedName>
    <definedName name="UAcct105S">'[11]Func Study'!$AB$2033</definedName>
    <definedName name="UAcct105SEU">'[11]Func Study'!$AB$2037</definedName>
    <definedName name="UAcct105SGG">'[11]Func Study'!$AB$2038</definedName>
    <definedName name="UAcct105SGP1">'[11]Func Study'!$AB$2034</definedName>
    <definedName name="UAcct105SGP2">'[11]Func Study'!$AB$2036</definedName>
    <definedName name="UAcct105SGT">'[11]Func Study'!$AB$2035</definedName>
    <definedName name="UAcct105Snppo" localSheetId="7">'[12]Functional Study'!$AG$1962</definedName>
    <definedName name="UAcct105Snppo">'[13]Functional Study'!$AG$1962</definedName>
    <definedName name="UAcct105Snpps" localSheetId="7">'[12]Functional Study'!$AG$1960</definedName>
    <definedName name="UAcct105Snpps">'[13]Functional Study'!$AG$1960</definedName>
    <definedName name="UAcct105Snpt" localSheetId="7">'[12]Functional Study'!$AG$1961</definedName>
    <definedName name="UAcct105Snpt">'[13]Functional Study'!$AG$1961</definedName>
    <definedName name="UAcct1081390">'[11]Func Study'!$AB$2487</definedName>
    <definedName name="UAcct1081390Rcl">'[11]Func Study'!$AB$2486</definedName>
    <definedName name="UAcct1081390Sou" localSheetId="7">'[12]Functional Study'!$AG$2403</definedName>
    <definedName name="UAcct1081390Sou">'[13]Functional Study'!$AG$2403</definedName>
    <definedName name="UAcct1081399">'[11]Func Study'!$AB$2495</definedName>
    <definedName name="UAcct1081399Rcl">'[11]Func Study'!$AB$2494</definedName>
    <definedName name="UAcct1081399S" localSheetId="7">'[12]Functional Study'!$AG$2410</definedName>
    <definedName name="UAcct1081399S">'[13]Functional Study'!$AG$2410</definedName>
    <definedName name="UAcct1081399Sep" localSheetId="7">'[12]Functional Study'!$AG$2411</definedName>
    <definedName name="UAcct1081399Sep">'[13]Functional Study'!$AG$2411</definedName>
    <definedName name="UAcct108360">'[11]Func Study'!$AB$2389</definedName>
    <definedName name="UAcct108361">'[11]Func Study'!$AB$2393</definedName>
    <definedName name="UAcct108362">'[11]Func Study'!$AB$2397</definedName>
    <definedName name="UAcct108364">'[11]Func Study'!$AB$2401</definedName>
    <definedName name="UAcct108365">'[11]Func Study'!$AB$2405</definedName>
    <definedName name="UAcct108366">'[11]Func Study'!$AB$2409</definedName>
    <definedName name="UAcct108367">'[11]Func Study'!$AB$2413</definedName>
    <definedName name="UAcct108368">'[11]Func Study'!$AB$2417</definedName>
    <definedName name="UAcct108369">'[11]Func Study'!$AB$2421</definedName>
    <definedName name="UAcct108370">'[11]Func Study'!$AB$2425</definedName>
    <definedName name="UAcct108371">'[11]Func Study'!$AB$2429</definedName>
    <definedName name="UAcct108372">'[11]Func Study'!$AB$2433</definedName>
    <definedName name="UAcct108373">'[11]Func Study'!$AB$2437</definedName>
    <definedName name="UAcct108D">'[11]Func Study'!$AB$2449</definedName>
    <definedName name="UAcct108D00">'[11]Func Study'!$AB$2441</definedName>
    <definedName name="UAcct108Ds">'[11]Func Study'!$AB$2445</definedName>
    <definedName name="UAcct108Ep">'[11]Func Study'!$AB$2362</definedName>
    <definedName name="UAcct108Epsgp" localSheetId="7">'[14]Functional Study'!#REF!</definedName>
    <definedName name="UAcct108Epsgp">'[15]Functional Study'!#REF!</definedName>
    <definedName name="UAcct108Gpcn">'[11]Func Study'!$AB$2463</definedName>
    <definedName name="uacct108gpdeu">'[11]Func Study'!$AB$2466</definedName>
    <definedName name="UAcct108Gps">'[11]Func Study'!$AB$2459</definedName>
    <definedName name="UAcct108Gpse">'[11]Func Study'!$AB$2465</definedName>
    <definedName name="UAcct108Gpsg">'[11]Func Study'!$AB$2462</definedName>
    <definedName name="UAcct108Gpsgp">'[11]Func Study'!$AB$2460</definedName>
    <definedName name="UAcct108Gpsgu">'[11]Func Study'!$AB$2461</definedName>
    <definedName name="UAcct108Gpso">'[11]Func Study'!$AB$2464</definedName>
    <definedName name="UACCT108GPSSGCH">'[11]Func Study'!$AB$2468</definedName>
    <definedName name="UACCT108GPSSGCT">'[11]Func Study'!$AB$2467</definedName>
    <definedName name="UAcct108Hp">'[11]Func Study'!$AB$2349</definedName>
    <definedName name="UAcct108Hpdgu" localSheetId="7">'[14]Functional Study'!#REF!</definedName>
    <definedName name="UAcct108Hpdgu">'[15]Functional Study'!#REF!</definedName>
    <definedName name="UAcct108Mp">'[11]Func Study'!$AB$2480</definedName>
    <definedName name="UAcct108Np">'[11]Func Study'!$AB$2342</definedName>
    <definedName name="UAcct108Npdgu" localSheetId="7">'[14]Functional Study'!#REF!</definedName>
    <definedName name="UAcct108Npdgu">'[15]Functional Study'!#REF!</definedName>
    <definedName name="UAcct108Npsgu" localSheetId="7">'[14]Functional Study'!#REF!</definedName>
    <definedName name="UAcct108Npsgu">'[15]Functional Study'!#REF!</definedName>
    <definedName name="UACCT108NPSSCCT" localSheetId="7">'[12]Functional Study'!$AG$2276</definedName>
    <definedName name="UACCT108NPSSCCT">'[13]Functional Study'!$AG$2276</definedName>
    <definedName name="UAcct108Op">'[11]Func Study'!$AB$2357</definedName>
    <definedName name="UAcct108Opsgw">[17]FuncStudy!$Y$1980</definedName>
    <definedName name="UAcct108OPSSGCT">'[11]Func Study'!$AB$2356</definedName>
    <definedName name="UAcct108Sp">'[11]Func Study'!$AB$2336</definedName>
    <definedName name="UAcct108Spdgp" localSheetId="7">'[14]Functional Study'!$AG$2002</definedName>
    <definedName name="UAcct108Spdgp">'[15]Functional Study'!$AG$2002</definedName>
    <definedName name="UAcct108Spdgu" localSheetId="7">'[14]Functional Study'!#REF!</definedName>
    <definedName name="UAcct108Spdgu">'[15]Functional Study'!#REF!</definedName>
    <definedName name="UAcct108Spsgp" localSheetId="7">'[14]Functional Study'!#REF!</definedName>
    <definedName name="UAcct108Spsgp">'[15]Functional Study'!#REF!</definedName>
    <definedName name="uacct108spssgch">'[11]Func Study'!$AB$2335</definedName>
    <definedName name="UACCT108SSGCH" localSheetId="7">'[12]Functional Study'!$AG$2390</definedName>
    <definedName name="UACCT108SSGCH">'[13]Functional Study'!$AG$2390</definedName>
    <definedName name="UACCT108SSGCT" localSheetId="7">'[12]Functional Study'!$AG$2389</definedName>
    <definedName name="UACCT108SSGCT">'[13]Functional Study'!$AG$2389</definedName>
    <definedName name="UAcct108Tp">'[11]Func Study'!$AB$2380</definedName>
    <definedName name="UAcct111390">'[11]Func Study'!$AB$2554</definedName>
    <definedName name="UAcct111Clg">'[11]Func Study'!$AB$2523</definedName>
    <definedName name="UAcct111Clgcn">'[11]Func Study'!$AB$2519</definedName>
    <definedName name="UAcct111Clgsop">'[11]Func Study'!$AB$2522</definedName>
    <definedName name="UAcct111Clgsou">'[11]Func Study'!$AB$2521</definedName>
    <definedName name="UAcct111Clh">'[11]Func Study'!$AB$2529</definedName>
    <definedName name="UAcct111Clhdgu" localSheetId="7">'[14]Functional Study'!#REF!</definedName>
    <definedName name="UAcct111Clhdgu">'[15]Functional Study'!#REF!</definedName>
    <definedName name="UAcct111Cls">'[11]Func Study'!$AB$2514</definedName>
    <definedName name="UAcct111Ipcn">'[11]Func Study'!$AB$2538</definedName>
    <definedName name="UAcct111Ips">'[11]Func Study'!$AB$2533</definedName>
    <definedName name="UAcct111Ipse">'[11]Func Study'!$AB$2536</definedName>
    <definedName name="UAcct111Ipsg">'[11]Func Study'!$AB$2537</definedName>
    <definedName name="UAcct111Ipsgp">'[11]Func Study'!$AB$2534</definedName>
    <definedName name="UAcct111Ipsgu">'[11]Func Study'!$AB$2535</definedName>
    <definedName name="uacct111ipso">'[11]Func Study'!$AB$2541</definedName>
    <definedName name="UACCT111IPSSGCH">'[11]Func Study'!$AB$2540</definedName>
    <definedName name="UACCT111IPSSGCT">'[11]Func Study'!$AB$2539</definedName>
    <definedName name="UAcct114">'[11]Func Study'!$AB$2045</definedName>
    <definedName name="UAcct114Dgp" localSheetId="7">'[14]Functional Study'!#REF!</definedName>
    <definedName name="UAcct114Dgp">'[15]Functional Study'!#REF!</definedName>
    <definedName name="UACCT115" localSheetId="7">'[20]Functional Study'!#REF!</definedName>
    <definedName name="UACCT115">'[21]Functional Study'!#REF!</definedName>
    <definedName name="UACCT115DGP" localSheetId="7">'[20]Functional Study'!#REF!</definedName>
    <definedName name="UACCT115DGP">'[21]Functional Study'!#REF!</definedName>
    <definedName name="UACCT115SG" localSheetId="7">'[20]Functional Study'!#REF!</definedName>
    <definedName name="UACCT115SG">'[21]Functional Study'!#REF!</definedName>
    <definedName name="UAcct120">'[11]Func Study'!$AB$2049</definedName>
    <definedName name="UAcct124">'[11]Func Study'!$AB$2054</definedName>
    <definedName name="UAcct141">'[11]Func Study'!$AB$2199</definedName>
    <definedName name="UAcct151">'[11]Func Study'!$AB$2076</definedName>
    <definedName name="UAcct151Se" localSheetId="7">'[11]Func Study'!#REF!</definedName>
    <definedName name="UAcct151Se">'[11]Func Study'!#REF!</definedName>
    <definedName name="uacct151ssech">'[11]Func Study'!$AB$2075</definedName>
    <definedName name="UACCT151SSECT" localSheetId="7">'[12]Functional Study'!$AG$2001</definedName>
    <definedName name="UACCT151SSECT">'[13]Functional Study'!$AG$2001</definedName>
    <definedName name="UAcct154">'[11]Func Study'!$AB$2110</definedName>
    <definedName name="UAcct154Sg" localSheetId="7">'[14]Functional Study'!$AG$1795</definedName>
    <definedName name="UAcct154Sg">'[15]Functional Study'!$AG$1795</definedName>
    <definedName name="UAcct154Sg2" localSheetId="7">'[14]Functional Study'!#REF!</definedName>
    <definedName name="UAcct154Sg2">'[15]Functional Study'!#REF!</definedName>
    <definedName name="uacct154ssgch">'[11]Func Study'!$AB$2109</definedName>
    <definedName name="uacct154ssgct" localSheetId="7">'[12]Functional Study'!$AG$2036</definedName>
    <definedName name="uacct154ssgct">'[13]Functional Study'!$AG$2036</definedName>
    <definedName name="UAcct163">'[11]Func Study'!$AB$2120</definedName>
    <definedName name="UAcct165">'[11]Func Study'!$AB$2135</definedName>
    <definedName name="UAcct165Gps" localSheetId="7">'[12]Functional Study'!$AG$2058</definedName>
    <definedName name="UAcct165Gps">'[13]Functional Study'!$AG$2058</definedName>
    <definedName name="UAcct165Se">'[11]Func Study'!$AB$2133</definedName>
    <definedName name="UAcct182">'[11]Func Study'!$AB$2061</definedName>
    <definedName name="UAcct18222">'[11]Func Study'!$AB$2189</definedName>
    <definedName name="UAcct182M">'[11]Func Study'!$AB$2145</definedName>
    <definedName name="UACCT182MSGCT" localSheetId="7">'[12]Functional Study'!$AG$2067</definedName>
    <definedName name="UACCT182MSGCT">'[13]Functional Study'!$AG$2067</definedName>
    <definedName name="UAcct182MSSGCT">[17]FuncStudy!$Y$1778</definedName>
    <definedName name="uacct182ssgch">'[11]Func Study'!$AB$2142</definedName>
    <definedName name="UAcct186">'[11]Func Study'!$AB$2069</definedName>
    <definedName name="UAcct1869">'[11]Func Study'!$AB$2194</definedName>
    <definedName name="UAcct186M">'[11]Func Study'!$AB$2156</definedName>
    <definedName name="UAcct186Mse">'[11]Func Study'!$AB$2153</definedName>
    <definedName name="UAcct186Msg" localSheetId="7">'[14]Functional Study'!#REF!</definedName>
    <definedName name="UAcct186Msg">'[15]Functional Study'!#REF!</definedName>
    <definedName name="UAcct190">'[11]Func Study'!$AB$2271</definedName>
    <definedName name="UAcct190Baddebt" localSheetId="7">'[12]Functional Study'!$AG$2187</definedName>
    <definedName name="UAcct190Baddebt">'[13]Functional Study'!$AG$2187</definedName>
    <definedName name="UAcct190CN">'[11]Func Study'!$AB$2260</definedName>
    <definedName name="UAcct190Dop">'[11]Func Study'!$AB$2261</definedName>
    <definedName name="UACCT190IBT">'[11]Func Study'!$AB$2263</definedName>
    <definedName name="UACCT190SSGCT">'[11]Func Study'!$AB$2270</definedName>
    <definedName name="UACCT2281">'[11]Func Study'!$AB$2216</definedName>
    <definedName name="UAcct2282">'[11]Func Study'!$AB$2220</definedName>
    <definedName name="UAcct2283">'[11]Func Study'!$AB$2224</definedName>
    <definedName name="UAcct2283S">'[11]Func Study'!$AB$2228</definedName>
    <definedName name="UAcct22841" localSheetId="7">'[12]Functional Study'!$AG$2156</definedName>
    <definedName name="UAcct22841">'[13]Functional Study'!$AG$2156</definedName>
    <definedName name="UAcct22842">'[11]Func Study'!$AB$2237</definedName>
    <definedName name="UAcct22842Trojd" localSheetId="7">'[16]Func Study'!#REF!</definedName>
    <definedName name="UAcct22842Trojd">'[16]Func Study'!#REF!</definedName>
    <definedName name="UAcct235">'[11]Func Study'!$AB$2212</definedName>
    <definedName name="UAcct252">'[11]Func Study'!$AB$2245</definedName>
    <definedName name="UAcct25316">'[11]Func Study'!$AB$2084</definedName>
    <definedName name="UAcct25317">'[11]Func Study'!$AB$2088</definedName>
    <definedName name="UAcct25318">'[11]Func Study'!$AB$2125</definedName>
    <definedName name="UAcct25319">'[11]Func Study'!$AB$2092</definedName>
    <definedName name="UACCT25398">'[11]Func Study'!$AB$2249</definedName>
    <definedName name="UACCT25398SE" localSheetId="7">'[12]Functional Study'!$AG$2171</definedName>
    <definedName name="UACCT25398SE">'[13]Functional Study'!$AG$2171</definedName>
    <definedName name="UAcct25399">'[11]Func Study'!$AB$2256</definedName>
    <definedName name="UAcct254">'[11]Func Study'!$AB$2233</definedName>
    <definedName name="UACCT254SO">'[11]Func Study'!$AB$2232</definedName>
    <definedName name="UAcct255">'[11]Func Study'!$AB$2321</definedName>
    <definedName name="UAcct281">'[11]Func Study'!$AB$2277</definedName>
    <definedName name="UAcct282">'[11]Func Study'!$AB$2295</definedName>
    <definedName name="UAcct282Cn" localSheetId="7">'[12]Functional Study'!$AG$2207</definedName>
    <definedName name="UAcct282Cn">'[13]Functional Study'!$AG$2207</definedName>
    <definedName name="UAcct282Sgp" localSheetId="7">'[12]Functional Study'!#REF!</definedName>
    <definedName name="UAcct282Sgp">'[13]Functional Study'!#REF!</definedName>
    <definedName name="UAcct282So">'[11]Func Study'!$AB$2283</definedName>
    <definedName name="UAcct283">'[11]Func Study'!$AB$2308</definedName>
    <definedName name="UAcct283S" localSheetId="7">'[12]Functional Study'!$AG$2219</definedName>
    <definedName name="UAcct283S">'[13]Functional Study'!$AG$2219</definedName>
    <definedName name="UAcct283So">'[11]Func Study'!$AB$2301</definedName>
    <definedName name="UACCT283SSGCH">'[11]Func Study'!$AB$2307</definedName>
    <definedName name="UAcct301S">'[11]Func Study'!$AB$1993</definedName>
    <definedName name="UAcct301Sg">'[11]Func Study'!$AB$1995</definedName>
    <definedName name="UAcct301So">'[11]Func Study'!$AB$1994</definedName>
    <definedName name="UAcct302S">'[11]Func Study'!$AB$1998</definedName>
    <definedName name="UAcct302Sg">'[11]Func Study'!$AB$1999</definedName>
    <definedName name="UAcct302Sgp">'[11]Func Study'!$AB$2000</definedName>
    <definedName name="UAcct302Sgu">'[11]Func Study'!$AB$2001</definedName>
    <definedName name="UAcct303Cn">'[11]Func Study'!$AB$2009</definedName>
    <definedName name="UAcct303S">'[11]Func Study'!$AB$2005</definedName>
    <definedName name="UAcct303Se">'[11]Func Study'!$AB$2008</definedName>
    <definedName name="UAcct303Sg">'[11]Func Study'!$AB$2006</definedName>
    <definedName name="UAcct303Sgp" localSheetId="7">'[12]Functional Study'!$AG$1937</definedName>
    <definedName name="UAcct303Sgp">'[13]Functional Study'!$AG$1937</definedName>
    <definedName name="UAcct303Sgu" localSheetId="7">'[12]Functional Study'!$AG$1936</definedName>
    <definedName name="UAcct303Sgu">'[13]Functional Study'!$AG$1936</definedName>
    <definedName name="UAcct303So">'[11]Func Study'!$AB$2007</definedName>
    <definedName name="UACCT303SSGCT">'[11]Func Study'!$AB$2011</definedName>
    <definedName name="UAcct310">'[11]Func Study'!$AB$1441</definedName>
    <definedName name="UAcct310Dgu" localSheetId="7">'[14]Functional Study'!#REF!</definedName>
    <definedName name="UAcct310Dgu">'[15]Functional Study'!#REF!</definedName>
    <definedName name="UAcct310sg" localSheetId="7">'[14]Functional Study'!$AG$1208</definedName>
    <definedName name="UAcct310sg">'[15]Functional Study'!$AG$1208</definedName>
    <definedName name="UAcct310Sgp" localSheetId="7">'[14]Functional Study'!#REF!</definedName>
    <definedName name="UAcct310Sgp">'[15]Functional Study'!#REF!</definedName>
    <definedName name="UACCT310SSCH" localSheetId="7">'[12]Functional Study'!$AG$1367</definedName>
    <definedName name="UACCT310SSCH">'[13]Functional Study'!$AG$1367</definedName>
    <definedName name="uacct310ssgch">'[11]Func Study'!$AB$1440</definedName>
    <definedName name="UAcct311">'[11]Func Study'!$AB$1448</definedName>
    <definedName name="UAcct311Dgu" localSheetId="7">'[14]Functional Study'!#REF!</definedName>
    <definedName name="UAcct311Dgu">'[15]Functional Study'!#REF!</definedName>
    <definedName name="UAcct311sg" localSheetId="7">'[14]Functional Study'!$AG$1213</definedName>
    <definedName name="UAcct311sg">'[15]Functional Study'!$AG$1213</definedName>
    <definedName name="UACCT311SGCH" localSheetId="7">'[12]Functional Study'!$AG$1374</definedName>
    <definedName name="UACCT311SGCH">'[13]Functional Study'!$AG$1374</definedName>
    <definedName name="UAcct311Sgu" localSheetId="7">'[14]Functional Study'!#REF!</definedName>
    <definedName name="UAcct311Sgu">'[15]Functional Study'!#REF!</definedName>
    <definedName name="uacct311ssgch">'[11]Func Study'!$AB$1447</definedName>
    <definedName name="UAcct312">'[11]Func Study'!$AB$1455</definedName>
    <definedName name="UAcct312S" localSheetId="7">'[14]Functional Study'!#REF!</definedName>
    <definedName name="UAcct312S">'[15]Functional Study'!#REF!</definedName>
    <definedName name="UAcct312Sg" localSheetId="7">'[14]Functional Study'!$AG$1217</definedName>
    <definedName name="UAcct312Sg">'[15]Functional Study'!$AG$1217</definedName>
    <definedName name="UACCT312SGCH" localSheetId="7">'[12]Functional Study'!$AG$1381</definedName>
    <definedName name="UACCT312SGCH">'[13]Functional Study'!$AG$1381</definedName>
    <definedName name="UAcct312Sgu" localSheetId="7">'[14]Functional Study'!#REF!</definedName>
    <definedName name="UAcct312Sgu">'[15]Functional Study'!#REF!</definedName>
    <definedName name="uacct312ssgch">'[11]Func Study'!$AB$1454</definedName>
    <definedName name="UAcct314">'[11]Func Study'!$AB$1462</definedName>
    <definedName name="UAcct314Sgp" localSheetId="7">'[14]Functional Study'!$AG$1221</definedName>
    <definedName name="UAcct314Sgp">'[15]Functional Study'!$AG$1221</definedName>
    <definedName name="UAcct314Sgu" localSheetId="7">'[14]Functional Study'!#REF!</definedName>
    <definedName name="UAcct314Sgu">'[15]Functional Study'!#REF!</definedName>
    <definedName name="uacct314ssgch">'[11]Func Study'!$AB$1461</definedName>
    <definedName name="UAcct315">'[11]Func Study'!$AB$1469</definedName>
    <definedName name="UAcct315Sgp" localSheetId="7">'[14]Functional Study'!$AG$1225</definedName>
    <definedName name="UAcct315Sgp">'[15]Functional Study'!$AG$1225</definedName>
    <definedName name="UAcct315Sgu" localSheetId="7">'[14]Functional Study'!#REF!</definedName>
    <definedName name="UAcct315Sgu">'[15]Functional Study'!#REF!</definedName>
    <definedName name="uacct315ssgch">'[11]Func Study'!$AB$1468</definedName>
    <definedName name="UAcct316">'[11]Func Study'!$AB$1476</definedName>
    <definedName name="UAcct316Sgp" localSheetId="7">'[14]Functional Study'!$AG$1229</definedName>
    <definedName name="UAcct316Sgp">'[15]Functional Study'!$AG$1229</definedName>
    <definedName name="UAcct316Sgu" localSheetId="7">'[14]Functional Study'!#REF!</definedName>
    <definedName name="UAcct316Sgu">'[15]Functional Study'!#REF!</definedName>
    <definedName name="uacct316ssgch">'[11]Func Study'!$AB$1475</definedName>
    <definedName name="UAcct320">'[11]Func Study'!$AB$1492</definedName>
    <definedName name="UAcct320Sgp" localSheetId="7">'[14]Functional Study'!#REF!</definedName>
    <definedName name="UAcct320Sgp">'[15]Functional Study'!#REF!</definedName>
    <definedName name="UAcct321">'[11]Func Study'!$AB$1497</definedName>
    <definedName name="UAcct321Sgp" localSheetId="7">'[14]Functional Study'!#REF!</definedName>
    <definedName name="UAcct321Sgp">'[15]Functional Study'!#REF!</definedName>
    <definedName name="UAcct322">'[11]Func Study'!$AB$1502</definedName>
    <definedName name="UAcct322Sgp" localSheetId="7">'[14]Functional Study'!#REF!</definedName>
    <definedName name="UAcct322Sgp">'[15]Functional Study'!#REF!</definedName>
    <definedName name="UAcct323">'[11]Func Study'!$AB$1507</definedName>
    <definedName name="UAcct323Sgp" localSheetId="7">'[14]Functional Study'!#REF!</definedName>
    <definedName name="UAcct323Sgp">'[15]Functional Study'!#REF!</definedName>
    <definedName name="UAcct324">'[11]Func Study'!$AB$1512</definedName>
    <definedName name="UAcct324Sgp" localSheetId="7">'[14]Functional Study'!#REF!</definedName>
    <definedName name="UAcct324Sgp">'[15]Functional Study'!#REF!</definedName>
    <definedName name="UAcct325">'[11]Func Study'!$AB$1517</definedName>
    <definedName name="UAcct325Sgp" localSheetId="7">'[14]Functional Study'!#REF!</definedName>
    <definedName name="UAcct325Sgp">'[15]Functional Study'!#REF!</definedName>
    <definedName name="UAcct33">'[11]Func Study'!$AB$290</definedName>
    <definedName name="UAcct330">'[11]Func Study'!$AB$1535</definedName>
    <definedName name="UAcct331">'[11]Func Study'!$AB$1541</definedName>
    <definedName name="UAcct332">'[11]Func Study'!$AB$1547</definedName>
    <definedName name="UAcct333">'[11]Func Study'!$AB$1553</definedName>
    <definedName name="UAcct334">'[11]Func Study'!$AB$1559</definedName>
    <definedName name="UAcct335">'[11]Func Study'!$AB$1565</definedName>
    <definedName name="UAcct336">'[11]Func Study'!$AB$1571</definedName>
    <definedName name="UAcct340">'[11]Func Study'!$AB$1600</definedName>
    <definedName name="UAcct340Dgu" localSheetId="7">'[12]Functional Study'!$AG$1516</definedName>
    <definedName name="UAcct340Dgu">'[13]Functional Study'!$AG$1516</definedName>
    <definedName name="UAcct340Sgu" localSheetId="7">'[12]Functional Study'!$AG$1517</definedName>
    <definedName name="UAcct340Sgu">'[13]Functional Study'!$AG$1517</definedName>
    <definedName name="UAcct340Sgw">[17]FuncStudy!$Y$1264</definedName>
    <definedName name="UACCT340SSGCT" localSheetId="7">'[12]Functional Study'!$AG$1518</definedName>
    <definedName name="UACCT340SSGCT">'[13]Functional Study'!$AG$1518</definedName>
    <definedName name="UAcct341">'[11]Func Study'!$AB$1605</definedName>
    <definedName name="UAcct341Dgu" localSheetId="7">'[12]Functional Study'!$AG$1522</definedName>
    <definedName name="UAcct341Dgu">'[13]Functional Study'!$AG$1522</definedName>
    <definedName name="UAcct341Sgu" localSheetId="7">'[12]Functional Study'!$AG$1523</definedName>
    <definedName name="UAcct341Sgu">'[13]Functional Study'!$AG$1523</definedName>
    <definedName name="UACCT341SGW">[17]FuncStudy!$Y$1270</definedName>
    <definedName name="uacct341ssgct">'[11]Func Study'!$AB$1604</definedName>
    <definedName name="UAcct342">'[11]Func Study'!$AB$1610</definedName>
    <definedName name="UAcct342Dgu" localSheetId="7">'[12]Functional Study'!$AG$1528</definedName>
    <definedName name="UAcct342Dgu">'[13]Functional Study'!$AG$1528</definedName>
    <definedName name="UAcct342Sgu" localSheetId="7">'[12]Functional Study'!$AG$1529</definedName>
    <definedName name="UAcct342Sgu">'[13]Functional Study'!$AG$1529</definedName>
    <definedName name="uacct342ssgct">'[11]Func Study'!$AB$1609</definedName>
    <definedName name="UAcct343">'[11]Func Study'!$AB$1617</definedName>
    <definedName name="UAcct343Sgw">[17]FuncStudy!$Y$1282</definedName>
    <definedName name="uacct343sscct">'[11]Func Study'!$AB$1616</definedName>
    <definedName name="UAcct344">'[11]Func Study'!$AB$1623</definedName>
    <definedName name="UAcct344S" localSheetId="7">'[12]Functional Study'!$AG$1541</definedName>
    <definedName name="UAcct344S">'[13]Functional Study'!$AG$1541</definedName>
    <definedName name="UAcct344Sgp" localSheetId="7">'[12]Functional Study'!$AG$1542</definedName>
    <definedName name="UAcct344Sgp">'[13]Functional Study'!$AG$1542</definedName>
    <definedName name="UAcct344Sgu" localSheetId="7">'[12]Functional Study'!$AG$1543</definedName>
    <definedName name="UAcct344Sgu">'[13]Functional Study'!$AG$1543</definedName>
    <definedName name="UACCT344SGW">[17]FuncStudy!$Y$1289</definedName>
    <definedName name="uacct344ssgct">'[11]Func Study'!$AB$1622</definedName>
    <definedName name="UAcct345">'[11]Func Study'!$AB$1628</definedName>
    <definedName name="UAcct345Dgu" localSheetId="7">'[12]Functional Study'!$AG$1548</definedName>
    <definedName name="UAcct345Dgu">'[13]Functional Study'!$AG$1548</definedName>
    <definedName name="UAcct345SG" localSheetId="7">'[14]Functional Study'!$AG$1357</definedName>
    <definedName name="UAcct345SG">'[15]Functional Study'!$AG$1357</definedName>
    <definedName name="UAcct345Sgu" localSheetId="7">'[12]Functional Study'!$AG$1549</definedName>
    <definedName name="UAcct345Sgu">'[13]Functional Study'!$AG$1549</definedName>
    <definedName name="UACCT345SGW">[17]FuncStudy!$Y$1295</definedName>
    <definedName name="uacct345ssgct">'[11]Func Study'!$AB$1627</definedName>
    <definedName name="UAcct346">'[11]Func Study'!$AB$1633</definedName>
    <definedName name="UAcct346SGW">[17]FuncStudy!$Y$1301</definedName>
    <definedName name="UAcct350">'[11]Func Study'!$AB$1660</definedName>
    <definedName name="UAcct352">'[11]Func Study'!$AB$1667</definedName>
    <definedName name="UAcct353">'[11]Func Study'!$AB$1673</definedName>
    <definedName name="UAcct354">'[11]Func Study'!$AB$1679</definedName>
    <definedName name="UAcct355">'[11]Func Study'!$AB$1685</definedName>
    <definedName name="UAcct356">'[11]Func Study'!$AB$1691</definedName>
    <definedName name="UAcct357">'[11]Func Study'!$AB$1697</definedName>
    <definedName name="UAcct358">'[11]Func Study'!$AB$1703</definedName>
    <definedName name="UAcct359">'[11]Func Study'!$AB$1709</definedName>
    <definedName name="UAcct360">'[11]Func Study'!$AB$1729</definedName>
    <definedName name="UAcct361">'[11]Func Study'!$AB$1735</definedName>
    <definedName name="UAcct362">'[11]Func Study'!$AB$1741</definedName>
    <definedName name="UAcct368">'[11]Func Study'!$AB$1775</definedName>
    <definedName name="UAcct369">'[11]Func Study'!$AB$1782</definedName>
    <definedName name="UAcct369Cug" localSheetId="7">'[84]Functional Study'!#REF!</definedName>
    <definedName name="UAcct369Cug">'[85]Functional Study'!#REF!</definedName>
    <definedName name="UAcct370">'[11]Func Study'!$AB$1793</definedName>
    <definedName name="UAcct372A">'[11]Func Study'!$AB$1806</definedName>
    <definedName name="UAcct372Dp">'[11]Func Study'!$AB$1804</definedName>
    <definedName name="UAcct372Ds">'[11]Func Study'!$AB$1805</definedName>
    <definedName name="UAcct373">'[11]Func Study'!$AB$1813</definedName>
    <definedName name="UAcct389Cn">'[11]Func Study'!$AB$1831</definedName>
    <definedName name="UAcct389S">'[11]Func Study'!$AB$1830</definedName>
    <definedName name="UAcct389Sg">'[11]Func Study'!$AB$1833</definedName>
    <definedName name="UAcct389Sgu">'[11]Func Study'!$AB$1832</definedName>
    <definedName name="UAcct389So">'[11]Func Study'!$AB$1834</definedName>
    <definedName name="UAcct390Cn">'[11]Func Study'!$AB$1841</definedName>
    <definedName name="UAcct390L" localSheetId="7">'[12]Functional Study'!$AG$1883</definedName>
    <definedName name="UAcct390L">'[13]Functional Study'!$AG$1883</definedName>
    <definedName name="UAcct390Lrcl" localSheetId="7">'[12]Functional Study'!$AG$1885</definedName>
    <definedName name="UAcct390Lrcl">'[13]Functional Study'!$AG$1885</definedName>
    <definedName name="UACCT390LS">'[11]Func Study'!$AB$1954</definedName>
    <definedName name="UAcct390LSG">'[11]Func Study'!$AB$1955</definedName>
    <definedName name="UAcct390LSO">'[11]Func Study'!$AB$1956</definedName>
    <definedName name="UAcct390S">'[11]Func Study'!$AB$1838</definedName>
    <definedName name="UAcct390Sgp">'[11]Func Study'!$AB$1839</definedName>
    <definedName name="UAcct390Sgu">'[11]Func Study'!$AB$1840</definedName>
    <definedName name="UAcct390Sop">'[11]Func Study'!$AB$1842</definedName>
    <definedName name="UAcct390Sou">'[11]Func Study'!$AB$1843</definedName>
    <definedName name="UAcct391Cn">'[11]Func Study'!$AB$1851</definedName>
    <definedName name="UAcct391S">'[11]Func Study'!$AB$1848</definedName>
    <definedName name="UAcct391Se">'[11]Func Study'!$AB$1853</definedName>
    <definedName name="UAcct391Sg">'[11]Func Study'!$AB$1852</definedName>
    <definedName name="UAcct391Sgp">'[11]Func Study'!$AB$1849</definedName>
    <definedName name="UAcct391Sgu">'[11]Func Study'!$AB$1850</definedName>
    <definedName name="UAcct391So">'[11]Func Study'!$AB$1854</definedName>
    <definedName name="uacct391ssgch">'[11]Func Study'!$AB$1855</definedName>
    <definedName name="UACCT391SSGCT">'[11]Func Study'!$AB$1856</definedName>
    <definedName name="UAcct392Cn">'[11]Func Study'!$AB$1863</definedName>
    <definedName name="UAcct392L">'[11]Func Study'!$AB$1964</definedName>
    <definedName name="UACCT392LRCL">'[11]Func Study'!$H$1967</definedName>
    <definedName name="UAcct392S">'[11]Func Study'!$AB$1860</definedName>
    <definedName name="UAcct392Se">'[11]Func Study'!$AB$1865</definedName>
    <definedName name="UAcct392Sg">'[11]Func Study'!$AB$1862</definedName>
    <definedName name="UAcct392Sgp">'[11]Func Study'!$AB$1866</definedName>
    <definedName name="UAcct392Sgu">'[11]Func Study'!$AB$1864</definedName>
    <definedName name="UAcct392So">'[11]Func Study'!$AB$1861</definedName>
    <definedName name="uacct392ssgch">'[11]Func Study'!$AB$1867</definedName>
    <definedName name="uacct392ssgct">'[11]Func Study'!$AB$1868</definedName>
    <definedName name="UAcct393S">'[11]Func Study'!$AB$1872</definedName>
    <definedName name="UAcct393Sg">'[11]Func Study'!$AB$1876</definedName>
    <definedName name="UAcct393Sgp">'[11]Func Study'!$AB$1873</definedName>
    <definedName name="UAcct393Sgu">'[11]Func Study'!$AB$1874</definedName>
    <definedName name="UAcct393So">'[11]Func Study'!$AB$1875</definedName>
    <definedName name="uacct393ssgct">'[11]Func Study'!$AB$1877</definedName>
    <definedName name="UAcct394S">'[11]Func Study'!$AB$1881</definedName>
    <definedName name="UAcct394Se">'[11]Func Study'!$AB$1885</definedName>
    <definedName name="UAcct394Sg">'[11]Func Study'!$AB$1886</definedName>
    <definedName name="UAcct394Sgp">'[11]Func Study'!$AB$1882</definedName>
    <definedName name="UAcct394Sgu">'[11]Func Study'!$AB$1883</definedName>
    <definedName name="UAcct394So">'[11]Func Study'!$AB$1884</definedName>
    <definedName name="UACCT394SSGCH">'[11]Func Study'!$AB$1887</definedName>
    <definedName name="UACCT394SSGCT">'[11]Func Study'!$AB$1888</definedName>
    <definedName name="UAcct395S">'[11]Func Study'!$AB$1892</definedName>
    <definedName name="UAcct395Se">'[11]Func Study'!$AB$1896</definedName>
    <definedName name="UAcct395Sg">'[11]Func Study'!$AB$1897</definedName>
    <definedName name="UAcct395Sgp">'[11]Func Study'!$AB$1893</definedName>
    <definedName name="UAcct395Sgu">'[11]Func Study'!$AB$1894</definedName>
    <definedName name="UAcct395So">'[11]Func Study'!$AB$1895</definedName>
    <definedName name="UACCT395SSGCH">'[11]Func Study'!$AB$1898</definedName>
    <definedName name="UACCT395SSGCT">'[11]Func Study'!$AB$1899</definedName>
    <definedName name="UAcct396S">'[11]Func Study'!$AB$1903</definedName>
    <definedName name="UAcct396Se">'[11]Func Study'!$AB$1908</definedName>
    <definedName name="UAcct396Sg">'[11]Func Study'!$AB$1905</definedName>
    <definedName name="UAcct396Sgp">'[11]Func Study'!$AB$1904</definedName>
    <definedName name="UAcct396Sgu">'[11]Func Study'!$AB$1907</definedName>
    <definedName name="UAcct396So">'[11]Func Study'!$AB$1906</definedName>
    <definedName name="UACCT396SSGCH">'[11]Func Study'!$AB$1910</definedName>
    <definedName name="UACCT396SSGCT">'[11]Func Study'!$AB$1909</definedName>
    <definedName name="UAcct397Cn">'[11]Func Study'!$AB$1921</definedName>
    <definedName name="UAcct397S">'[11]Func Study'!$AB$1917</definedName>
    <definedName name="UAcct397Se">'[11]Func Study'!$AB$1923</definedName>
    <definedName name="UAcct397Sg">'[11]Func Study'!$AB$1922</definedName>
    <definedName name="UAcct397Sgp">'[11]Func Study'!$AB$1918</definedName>
    <definedName name="UAcct397Sgu">'[11]Func Study'!$AB$1919</definedName>
    <definedName name="UAcct397So">'[11]Func Study'!$AB$1920</definedName>
    <definedName name="UACCT397SSGCH">'[11]Func Study'!$AB$1924</definedName>
    <definedName name="UACCT397SSGCT">'[11]Func Study'!$AB$1925</definedName>
    <definedName name="UAcct398Cn">'[11]Func Study'!$AB$1932</definedName>
    <definedName name="UAcct398S">'[11]Func Study'!$AB$1929</definedName>
    <definedName name="UAcct398Se">'[11]Func Study'!$AB$1934</definedName>
    <definedName name="UAcct398Sg">'[11]Func Study'!$AB$1935</definedName>
    <definedName name="UAcct398Sgp">'[11]Func Study'!$AB$1930</definedName>
    <definedName name="UAcct398Sgu">'[11]Func Study'!$AB$1931</definedName>
    <definedName name="UAcct398So">'[11]Func Study'!$AB$1933</definedName>
    <definedName name="UACCT398SSGCT">'[11]Func Study'!$AB$1936</definedName>
    <definedName name="UAcct399">'[11]Func Study'!$AB$1943</definedName>
    <definedName name="UAcct399G">'[11]Func Study'!$AB$1984</definedName>
    <definedName name="UAcct399L">'[11]Func Study'!$AB$1947</definedName>
    <definedName name="UAcct399Lrcl">'[11]Func Study'!$AB$1949</definedName>
    <definedName name="UAcct403360">'[11]Func Study'!$AB$1045</definedName>
    <definedName name="UAcct403361">'[11]Func Study'!$AB$1046</definedName>
    <definedName name="UAcct403362">'[11]Func Study'!$AB$1047</definedName>
    <definedName name="UAcct403363" localSheetId="7">'[12]Functional Study'!$AG$1076</definedName>
    <definedName name="UAcct403363">'[13]Functional Study'!$AG$1076</definedName>
    <definedName name="UAcct403364">'[11]Func Study'!$AB$1048</definedName>
    <definedName name="UAcct403365">'[11]Func Study'!$AB$1049</definedName>
    <definedName name="UAcct403366">'[11]Func Study'!$AB$1050</definedName>
    <definedName name="UAcct403367">'[11]Func Study'!$AB$1051</definedName>
    <definedName name="UAcct403368">'[11]Func Study'!$AB$1052</definedName>
    <definedName name="UAcct403369">'[11]Func Study'!$AB$1053</definedName>
    <definedName name="UAcct403370">'[11]Func Study'!$AB$1054</definedName>
    <definedName name="UAcct403371">'[11]Func Study'!$AB$1055</definedName>
    <definedName name="UAcct403372">'[11]Func Study'!$AB$1056</definedName>
    <definedName name="UAcct403373">'[11]Func Study'!$AB$1057</definedName>
    <definedName name="uacct403dgu">'[11]Func Study'!$AB$1068</definedName>
    <definedName name="UAcct403Ep">'[11]Func Study'!$AB$1084</definedName>
    <definedName name="UAcct403Epsg" localSheetId="7">'[14]Functional Study'!#REF!</definedName>
    <definedName name="UAcct403Epsg">'[15]Functional Study'!#REF!</definedName>
    <definedName name="UAcct403Gpcn">'[11]Func Study'!$AB$1065</definedName>
    <definedName name="UAcct403Gps">'[11]Func Study'!$AB$1061</definedName>
    <definedName name="UAcct403Gpse" localSheetId="7">'[12]Functional Study'!$AG$1093</definedName>
    <definedName name="UAcct403Gpse">'[13]Functional Study'!$AG$1093</definedName>
    <definedName name="UAcct403Gpseu">'[11]Func Study'!$AB$1064</definedName>
    <definedName name="UAcct403Gpsg">'[11]Func Study'!$AB$1066</definedName>
    <definedName name="UACCT403gpsg1" localSheetId="7">'[14]Functional Study'!$AG$991</definedName>
    <definedName name="UACCT403gpsg1">'[15]Functional Study'!$AG$991</definedName>
    <definedName name="UAcct403Gpsgp">'[11]Func Study'!$AB$1062</definedName>
    <definedName name="UAcct403Gpsgu">'[11]Func Study'!$AB$1063</definedName>
    <definedName name="UAcct403Gpso">'[11]Func Study'!$AB$1067</definedName>
    <definedName name="uacct403gpssgch">'[11]Func Study'!$AB$1070</definedName>
    <definedName name="UACCT403GPSSGCT">'[11]Func Study'!$AB$1069</definedName>
    <definedName name="UAcct403Gv0">'[11]Func Study'!$AB$1075</definedName>
    <definedName name="UAcct403Hp">'[11]Func Study'!$AB$1029</definedName>
    <definedName name="UAcct403Hpdgu" localSheetId="7">'[14]Functional Study'!#REF!</definedName>
    <definedName name="UAcct403Hpdgu">'[15]Functional Study'!#REF!</definedName>
    <definedName name="UAcct403Mp">'[11]Func Study'!$AB$1079</definedName>
    <definedName name="UAcct403Np">'[11]Func Study'!$AB$1024</definedName>
    <definedName name="UAcct403Op">'[11]Func Study'!$AB$1036</definedName>
    <definedName name="UAcct403Opsgp" localSheetId="7">'[12]Functional Study'!$AG$1060</definedName>
    <definedName name="UAcct403Opsgp">'[13]Functional Study'!$AG$1060</definedName>
    <definedName name="UAcct403Opsgu">[17]FuncStudy!$Y$796</definedName>
    <definedName name="uacct403opsgw" localSheetId="7">'[84]Functional Study'!$AG$1063</definedName>
    <definedName name="uacct403opsgw">'[85]Functional Study'!$AG$1063</definedName>
    <definedName name="uacct403opssg">'[11]Func Study'!$AB$1035</definedName>
    <definedName name="uacct403opssgch" localSheetId="7">'[12]Functional Study'!$AG$1063</definedName>
    <definedName name="uacct403opssgch">'[13]Functional Study'!$AG$1063</definedName>
    <definedName name="uacct403opssgct">'[11]Func Study'!$AB$1034</definedName>
    <definedName name="uacct403sgw">[17]FuncStudy!$Y$798</definedName>
    <definedName name="UAcct403Sp" localSheetId="7">'[14]Functional Study'!$AG$951</definedName>
    <definedName name="UAcct403Sp">'[15]Functional Study'!$AG$951</definedName>
    <definedName name="uacct403spdg" localSheetId="7">'[12]Functional Study'!$AG$1046</definedName>
    <definedName name="uacct403spdg">'[13]Functional Study'!$AG$1046</definedName>
    <definedName name="uacct403spdgp">'[11]Func Study'!$AB$1016</definedName>
    <definedName name="uacct403spdgu">'[11]Func Study'!$AB$1017</definedName>
    <definedName name="uacct403spsg">'[11]Func Study'!$AB$1018</definedName>
    <definedName name="UAcct403Spsgp" localSheetId="7">'[12]Functional Study'!$AG$1043</definedName>
    <definedName name="UAcct403Spsgp">'[13]Functional Study'!$AG$1043</definedName>
    <definedName name="UAcct403Spsgu" localSheetId="7">'[12]Functional Study'!$AG$1044</definedName>
    <definedName name="UAcct403Spsgu">'[13]Functional Study'!$AG$1044</definedName>
    <definedName name="UACCT403SPSSGCH" localSheetId="7">'[12]Functional Study'!$AG$1045</definedName>
    <definedName name="UACCT403SPSSGCH">'[13]Functional Study'!$AG$1045</definedName>
    <definedName name="uacct403ssgch">'[11]Func Study'!$AB$1019</definedName>
    <definedName name="UAcct403Tp">'[11]Func Study'!$AB$1042</definedName>
    <definedName name="UAcct403Tpsgu" localSheetId="7">'[14]Functional Study'!#REF!</definedName>
    <definedName name="UAcct403Tpsgu">'[15]Functional Study'!#REF!</definedName>
    <definedName name="UAcct404330">'[11]Func Study'!$AB$1126</definedName>
    <definedName name="UAcct404330Dgu" localSheetId="7">'[14]Functional Study'!#REF!</definedName>
    <definedName name="UAcct404330Dgu">'[15]Functional Study'!#REF!</definedName>
    <definedName name="UAcct404Clg">'[11]Func Study'!$AB$1099</definedName>
    <definedName name="UAcct404Clgsop">'[11]Func Study'!$AB$1097</definedName>
    <definedName name="UAcct404Clgsou">'[11]Func Study'!$AB$1095</definedName>
    <definedName name="UAcct404Cls">'[11]Func Study'!$AB$1104</definedName>
    <definedName name="UAcct404Ipcn">'[11]Func Study'!$AB$1111</definedName>
    <definedName name="UACCT404IPDGU">'[11]Func Study'!$AB$1114</definedName>
    <definedName name="UACCT404IPIDGU" localSheetId="7">'[12]Functional Study'!$AG$1143</definedName>
    <definedName name="UACCT404IPIDGU">'[13]Functional Study'!$AG$1143</definedName>
    <definedName name="UAcct404Ips">'[11]Func Study'!$AB$1107</definedName>
    <definedName name="UAcct404Ipse">'[11]Func Study'!$AB$1108</definedName>
    <definedName name="UACCT404IPSG">'[11]Func Study'!$AB$1109</definedName>
    <definedName name="UAcct404Ipsg1" localSheetId="7">'[12]Functional Study'!$AG$1140</definedName>
    <definedName name="UAcct404Ipsg1">'[13]Functional Study'!$AG$1140</definedName>
    <definedName name="UACCT404IPSGCT">'[11]Func Study'!$AB$1113</definedName>
    <definedName name="UACCT404IPSGP">'[11]Func Study'!$AB$1112</definedName>
    <definedName name="UAcct404Ipso">'[11]Func Study'!$AB$1110</definedName>
    <definedName name="UACCT404IPSSGCH">'[11]Func Study'!$AB$1115</definedName>
    <definedName name="UACCT404IPSSGCT" localSheetId="7">'[12]Functional Study'!$AG$1141</definedName>
    <definedName name="UACCT404IPSSGCT">'[13]Functional Study'!$AG$1141</definedName>
    <definedName name="UAcct404M" localSheetId="7">'[12]Functional Study'!$AG$1148</definedName>
    <definedName name="UAcct404M">'[13]Functional Study'!$AG$1148</definedName>
    <definedName name="UAcct404O">'[11]Func Study'!$AB$1120</definedName>
    <definedName name="UAcct405">'[11]Func Study'!$AB$1134</definedName>
    <definedName name="UAcct406">'[11]Func Study'!$AB$1142</definedName>
    <definedName name="UAcct406Dgp" localSheetId="7">'[14]Functional Study'!#REF!</definedName>
    <definedName name="UAcct406Dgp">'[15]Functional Study'!#REF!</definedName>
    <definedName name="UAcct406Dgu" localSheetId="7">'[14]Functional Study'!#REF!</definedName>
    <definedName name="UAcct406Dgu">'[15]Functional Study'!#REF!</definedName>
    <definedName name="UAcct407">'[11]Func Study'!$AB$1151</definedName>
    <definedName name="UAcct407Sgp" localSheetId="7">'[14]Functional Study'!#REF!</definedName>
    <definedName name="UAcct407Sgp">'[15]Functional Study'!#REF!</definedName>
    <definedName name="UAcct408">'[11]Func Study'!$AB$1170</definedName>
    <definedName name="UAcct408S">'[11]Func Study'!$AB$1162</definedName>
    <definedName name="UAcct40910FITOther">[17]FuncStudy!$Y$1135</definedName>
    <definedName name="UAcct40910Fitpmi">'[11]Func Study'!$AB$1415</definedName>
    <definedName name="UAcct40910FITPTC">[17]FuncStudy!$Y$1134</definedName>
    <definedName name="UAcct40910FITSitus">[17]FuncStudy!$Y$1136</definedName>
    <definedName name="UAcct40911Dgu">'[11]Func Study'!$AB$1378</definedName>
    <definedName name="UAcct40911S">'[11]Func Study'!$AB$1376</definedName>
    <definedName name="UAcct41010">'[11]Func Study'!$AB$1248</definedName>
    <definedName name="UAcct41020">'[11]Func Study'!$AB$1263</definedName>
    <definedName name="UACCT41020BADDEBT" localSheetId="7">'[18]Functional Study'!#REF!</definedName>
    <definedName name="UACCT41020BADDEBT">'[19]Functional Study'!#REF!</definedName>
    <definedName name="UACCT41020DITEXP" localSheetId="7">'[18]Functional Study'!#REF!</definedName>
    <definedName name="UACCT41020DITEXP">'[19]Functional Study'!#REF!</definedName>
    <definedName name="UACCT41020DNPU" localSheetId="7">'[18]Functional Study'!#REF!</definedName>
    <definedName name="UACCT41020DNPU">'[19]Functional Study'!#REF!</definedName>
    <definedName name="UACCT41020S" localSheetId="7">'[18]Functional Study'!#REF!</definedName>
    <definedName name="UACCT41020S">'[19]Functional Study'!#REF!</definedName>
    <definedName name="UACCT41020SE" localSheetId="7">'[18]Functional Study'!#REF!</definedName>
    <definedName name="UACCT41020SE">'[19]Functional Study'!#REF!</definedName>
    <definedName name="UACCT41020SG" localSheetId="7">'[18]Functional Study'!#REF!</definedName>
    <definedName name="UACCT41020SG">'[19]Functional Study'!#REF!</definedName>
    <definedName name="UACCT41020SGCT" localSheetId="7">'[18]Functional Study'!#REF!</definedName>
    <definedName name="UACCT41020SGCT">'[19]Functional Study'!#REF!</definedName>
    <definedName name="UACCT41020SGPP" localSheetId="7">'[18]Functional Study'!#REF!</definedName>
    <definedName name="UACCT41020SGPP">'[19]Functional Study'!#REF!</definedName>
    <definedName name="UACCT41020SO" localSheetId="7">'[18]Functional Study'!#REF!</definedName>
    <definedName name="UACCT41020SO">'[19]Functional Study'!#REF!</definedName>
    <definedName name="UACCT41020TROJP" localSheetId="7">'[18]Functional Study'!#REF!</definedName>
    <definedName name="UACCT41020TROJP">'[19]Functional Study'!#REF!</definedName>
    <definedName name="UACCT4102SNPD" localSheetId="7">'[18]Functional Study'!#REF!</definedName>
    <definedName name="UACCT4102SNPD">'[19]Functional Study'!#REF!</definedName>
    <definedName name="uacct41110" localSheetId="7">'[12]Functional Study'!$AG$1294</definedName>
    <definedName name="uacct41110">'[13]Functional Study'!$AG$1294</definedName>
    <definedName name="uacct41110sgct" localSheetId="7">'[14]Functional Study'!#REF!</definedName>
    <definedName name="uacct41110sgct">'[15]Functional Study'!#REF!</definedName>
    <definedName name="UAcct41111">'[11]Func Study'!$AB$1297</definedName>
    <definedName name="UAcct41111Baddebt" localSheetId="7">'[18]Functional Study'!#REF!</definedName>
    <definedName name="UAcct41111Baddebt">'[19]Functional Study'!#REF!</definedName>
    <definedName name="UAcct41111Dgp" localSheetId="7">'[18]Functional Study'!#REF!</definedName>
    <definedName name="UAcct41111Dgp">'[19]Functional Study'!#REF!</definedName>
    <definedName name="UAcct41111Dgu" localSheetId="7">'[18]Functional Study'!#REF!</definedName>
    <definedName name="UAcct41111Dgu">'[19]Functional Study'!#REF!</definedName>
    <definedName name="UAcct41111Ditexp" localSheetId="7">'[18]Functional Study'!#REF!</definedName>
    <definedName name="UAcct41111Ditexp">'[19]Functional Study'!#REF!</definedName>
    <definedName name="UAcct41111Dnpp" localSheetId="7">'[18]Functional Study'!#REF!</definedName>
    <definedName name="UAcct41111Dnpp">'[19]Functional Study'!#REF!</definedName>
    <definedName name="UAcct41111Dnptp" localSheetId="7">'[18]Functional Study'!#REF!</definedName>
    <definedName name="UAcct41111Dnptp">'[19]Functional Study'!#REF!</definedName>
    <definedName name="UAcct41111S" localSheetId="7">'[18]Functional Study'!#REF!</definedName>
    <definedName name="UAcct41111S">'[19]Functional Study'!#REF!</definedName>
    <definedName name="UAcct41111Se" localSheetId="7">'[18]Functional Study'!#REF!</definedName>
    <definedName name="UAcct41111Se">'[19]Functional Study'!#REF!</definedName>
    <definedName name="UAcct41111Sg" localSheetId="7">'[18]Functional Study'!#REF!</definedName>
    <definedName name="UAcct41111Sg">'[19]Functional Study'!#REF!</definedName>
    <definedName name="UAcct41111Sgpp" localSheetId="7">'[18]Functional Study'!#REF!</definedName>
    <definedName name="UAcct41111Sgpp">'[19]Functional Study'!#REF!</definedName>
    <definedName name="UAcct41111So" localSheetId="7">'[18]Functional Study'!#REF!</definedName>
    <definedName name="UAcct41111So">'[19]Functional Study'!#REF!</definedName>
    <definedName name="UAcct41111Trojp" localSheetId="7">'[18]Functional Study'!#REF!</definedName>
    <definedName name="UAcct41111Trojp">'[19]Functional Study'!#REF!</definedName>
    <definedName name="UAcct41120">'[11]Func Study'!$AB$1282</definedName>
    <definedName name="UAcct41140">'[11]Func Study'!$AB$1181</definedName>
    <definedName name="UAcct41141">'[11]Func Study'!$AB$1186</definedName>
    <definedName name="UAcct41160">'[11]Func Study'!$AB$355</definedName>
    <definedName name="UAcct41170">'[11]Func Study'!$AB$360</definedName>
    <definedName name="UAcct4118">'[11]Func Study'!$AB$364</definedName>
    <definedName name="UAcct41181">'[11]Func Study'!$AB$367</definedName>
    <definedName name="UAcct4194">'[11]Func Study'!$AB$371</definedName>
    <definedName name="UAcct419Doth">'[11]Func Study'!$AB$1223</definedName>
    <definedName name="UAcct421">'[11]Func Study'!$AB$380</definedName>
    <definedName name="UAcct4311">'[11]Func Study'!$AB$387</definedName>
    <definedName name="UAcct442Se">'[11]Func Study'!$AB$259</definedName>
    <definedName name="UAcct442Sg">'[11]Func Study'!$AB$260</definedName>
    <definedName name="UAcct447">'[11]Func Study'!$AB$284</definedName>
    <definedName name="UAcct447CAEE" localSheetId="7">'[9]Func Study'!#REF!</definedName>
    <definedName name="UAcct447CAEE">'[10]Func Study'!#REF!</definedName>
    <definedName name="UAcct447CAGE" localSheetId="7">'[9]Func Study'!#REF!</definedName>
    <definedName name="UAcct447CAGE">'[10]Func Study'!#REF!</definedName>
    <definedName name="UAcct447Dgu" localSheetId="7">'[16]Func Study'!#REF!</definedName>
    <definedName name="UAcct447Dgu">'[16]Func Study'!#REF!</definedName>
    <definedName name="UAcct447S">'[11]Func Study'!$AB$280</definedName>
    <definedName name="UAcct447Se">'[11]Func Study'!$AB$283</definedName>
    <definedName name="UAcct448" localSheetId="7">'[12]Functional Study'!$AG$276</definedName>
    <definedName name="UAcct448">'[13]Functional Study'!$AG$276</definedName>
    <definedName name="UAcct448S">'[11]Func Study'!$AB$273</definedName>
    <definedName name="UAcct448So">'[11]Func Study'!$AB$274</definedName>
    <definedName name="UAcct449">'[11]Func Study'!$AB$289</definedName>
    <definedName name="UAcct450">'[11]Func Study'!$AB$299</definedName>
    <definedName name="UAcct450S">'[11]Func Study'!$AB$297</definedName>
    <definedName name="UAcct450So">'[11]Func Study'!$AB$298</definedName>
    <definedName name="UAcct451S">'[11]Func Study'!$AB$302</definedName>
    <definedName name="UAcct451Sg">'[11]Func Study'!$AB$303</definedName>
    <definedName name="UAcct451So">'[11]Func Study'!$AB$304</definedName>
    <definedName name="UAcct453">'[11]Func Study'!$AB$309</definedName>
    <definedName name="UAcct453CAGE" localSheetId="7">'[9]Func Study'!#REF!</definedName>
    <definedName name="UAcct453CAGE">'[10]Func Study'!#REF!</definedName>
    <definedName name="UAcct453CAGW" localSheetId="7">'[9]Func Study'!#REF!</definedName>
    <definedName name="UAcct453CAGW">'[10]Func Study'!#REF!</definedName>
    <definedName name="UAcct454">'[11]Func Study'!$AB$315</definedName>
    <definedName name="UAcct454S">'[11]Func Study'!$AB$312</definedName>
    <definedName name="UAcct454Sg">'[11]Func Study'!$AB$313</definedName>
    <definedName name="UAcct454So">'[11]Func Study'!$AB$314</definedName>
    <definedName name="UAcct456">'[11]Func Study'!$AB$323</definedName>
    <definedName name="UAcct456Cn">'[11]Func Study'!$AB$319</definedName>
    <definedName name="UAcct456S">'[11]Func Study'!$AB$318</definedName>
    <definedName name="UAcct456Se">'[11]Func Study'!$AB$320</definedName>
    <definedName name="UAcct456Sg" localSheetId="7">'[14]Functional Study'!$AG$328</definedName>
    <definedName name="UAcct456Sg">'[15]Functional Study'!$AG$328</definedName>
    <definedName name="UAcct456So" localSheetId="7">'[12]Functional Study'!$AG$327</definedName>
    <definedName name="UAcct456So">'[13]Functional Study'!$AG$327</definedName>
    <definedName name="UAcct500">'[11]Func Study'!$AB$406</definedName>
    <definedName name="UAcct500Dnppsu" localSheetId="7">'[12]Functional Study'!$AG$410</definedName>
    <definedName name="UAcct500Dnppsu">'[13]Functional Study'!$AG$410</definedName>
    <definedName name="UAcct500DSG" localSheetId="7">'[14]Functional Study'!$AG$400</definedName>
    <definedName name="UAcct500DSG">'[15]Functional Study'!$AG$400</definedName>
    <definedName name="UACCT500SSGCH">'[11]Func Study'!$AB$405</definedName>
    <definedName name="UAcct501">'[11]Func Study'!$AB$414</definedName>
    <definedName name="UACCT501NPC" localSheetId="7">'[14]Functional Study'!$AG$409</definedName>
    <definedName name="UACCT501NPC">'[15]Functional Study'!$AG$409</definedName>
    <definedName name="UACCT501nPCSE" localSheetId="7">'[14]Functional Study'!$AG$408</definedName>
    <definedName name="UACCT501nPCSE">'[15]Functional Study'!$AG$408</definedName>
    <definedName name="UACCT501NPCSE1" localSheetId="7">'[14]Functional Study'!#REF!</definedName>
    <definedName name="UACCT501NPCSE1">'[15]Functional Study'!#REF!</definedName>
    <definedName name="UAcct501Se">'[11]Func Study'!$AB$409</definedName>
    <definedName name="UACCT501SE1" localSheetId="7">'[14]Functional Study'!#REF!</definedName>
    <definedName name="UACCT501SE1">'[15]Functional Study'!#REF!</definedName>
    <definedName name="UACCT501SE2" localSheetId="7">'[14]Functional Study'!#REF!</definedName>
    <definedName name="UACCT501SE2">'[15]Functional Study'!#REF!</definedName>
    <definedName name="UACCT501SE3" localSheetId="7">'[14]Functional Study'!#REF!</definedName>
    <definedName name="UACCT501SE3">'[15]Functional Study'!#REF!</definedName>
    <definedName name="UACCT501SENNPC">'[11]Func Study'!$AB$410</definedName>
    <definedName name="uacct501ssech">'[11]Func Study'!$AB$413</definedName>
    <definedName name="UACCT501SSECHNNPC">'[11]Func Study'!$AB$412</definedName>
    <definedName name="uacct501ssect">'[11]Func Study'!$AB$411</definedName>
    <definedName name="UAcct502">'[11]Func Study'!$AB$419</definedName>
    <definedName name="UAcct502Dnppsu" localSheetId="7">'[11]Func Study'!#REF!</definedName>
    <definedName name="UAcct502Dnppsu">'[11]Func Study'!#REF!</definedName>
    <definedName name="UAcct502JBG" localSheetId="7">'[9]Func Study'!#REF!</definedName>
    <definedName name="UAcct502JBG">'[10]Func Study'!#REF!</definedName>
    <definedName name="UAcct502SG" localSheetId="7">'[14]Functional Study'!$AG$412</definedName>
    <definedName name="UAcct502SG">'[15]Functional Study'!$AG$412</definedName>
    <definedName name="uacct502snpps">'[11]Func Study'!$AB$417</definedName>
    <definedName name="uacct502ssgch">'[11]Func Study'!$AB$418</definedName>
    <definedName name="UAcct503">'[11]Func Study'!$AB$424</definedName>
    <definedName name="UAcct503npc" localSheetId="7">'[14]Functional Study'!$AG$420</definedName>
    <definedName name="UAcct503npc">'[15]Functional Study'!$AG$420</definedName>
    <definedName name="UAcct503Se">'[11]Func Study'!$AB$422</definedName>
    <definedName name="UACCT503SENNPC">'[11]Func Study'!$AB$423</definedName>
    <definedName name="UAcct505">'[11]Func Study'!$AB$429</definedName>
    <definedName name="UAcct505Dnppsu" localSheetId="7">'[12]Functional Study'!$AG$441</definedName>
    <definedName name="UAcct505Dnppsu">'[13]Functional Study'!$AG$441</definedName>
    <definedName name="UAcct505JBG" localSheetId="7">'[9]Func Study'!#REF!</definedName>
    <definedName name="UAcct505JBG">'[10]Func Study'!#REF!</definedName>
    <definedName name="UAcct505sg" localSheetId="7">'[14]Functional Study'!$AG$423</definedName>
    <definedName name="UAcct505sg">'[15]Functional Study'!$AG$423</definedName>
    <definedName name="uacct505snpps">'[11]Func Study'!$AB$427</definedName>
    <definedName name="uacct505ssgch">'[11]Func Study'!$AB$428</definedName>
    <definedName name="UAcct506">'[11]Func Study'!$AB$435</definedName>
    <definedName name="UAcct506JBG" localSheetId="7">'[9]Func Study'!#REF!</definedName>
    <definedName name="UAcct506JBG">'[10]Func Study'!#REF!</definedName>
    <definedName name="UAcct506Se">'[11]Func Study'!$AB$433</definedName>
    <definedName name="uacct506snpps">'[11]Func Study'!$AB$432</definedName>
    <definedName name="uacct506ssgch">'[11]Func Study'!$AB$434</definedName>
    <definedName name="UAcct507">'[11]Func Study'!$AB$444</definedName>
    <definedName name="UAcct507JBG" localSheetId="7">'[9]Func Study'!#REF!</definedName>
    <definedName name="UAcct507JBG">'[10]Func Study'!#REF!</definedName>
    <definedName name="UAcct507SG" localSheetId="7">'[14]Functional Study'!$AG$432</definedName>
    <definedName name="UAcct507SG">'[15]Functional Study'!$AG$432</definedName>
    <definedName name="uacct507ssgch">'[11]Func Study'!$AB$443</definedName>
    <definedName name="UAcct510">'[11]Func Study'!$AB$449</definedName>
    <definedName name="UAcct510JBG" localSheetId="7">'[9]Func Study'!#REF!</definedName>
    <definedName name="UAcct510JBG">'[10]Func Study'!#REF!</definedName>
    <definedName name="UAcct510sg" localSheetId="7">'[14]Functional Study'!$AG$436</definedName>
    <definedName name="UAcct510sg">'[15]Functional Study'!$AG$436</definedName>
    <definedName name="uacct510ssgch">'[11]Func Study'!$AB$448</definedName>
    <definedName name="UAcct511">'[11]Func Study'!$AB$454</definedName>
    <definedName name="UAcct511JBG" localSheetId="7">'[9]Func Study'!#REF!</definedName>
    <definedName name="UAcct511JBG">'[10]Func Study'!#REF!</definedName>
    <definedName name="UAcct511sg" localSheetId="7">'[14]Functional Study'!$AG$440</definedName>
    <definedName name="UAcct511sg">'[15]Functional Study'!$AG$440</definedName>
    <definedName name="uacct511ssgch">'[11]Func Study'!$AB$453</definedName>
    <definedName name="UAcct512">'[11]Func Study'!$AB$459</definedName>
    <definedName name="UAcct512JBG" localSheetId="7">'[9]Func Study'!#REF!</definedName>
    <definedName name="UAcct512JBG">'[10]Func Study'!#REF!</definedName>
    <definedName name="UAcct512sg" localSheetId="7">'[14]Functional Study'!$AG$444</definedName>
    <definedName name="UAcct512sg">'[15]Functional Study'!$AG$444</definedName>
    <definedName name="uacct512ssgch">'[11]Func Study'!$AB$458</definedName>
    <definedName name="UAcct513">'[11]Func Study'!$AB$464</definedName>
    <definedName name="UAcct513JBG" localSheetId="7">'[9]Func Study'!#REF!</definedName>
    <definedName name="UAcct513JBG">'[10]Func Study'!#REF!</definedName>
    <definedName name="UAcct513sg" localSheetId="7">'[14]Functional Study'!$AG$448</definedName>
    <definedName name="UAcct513sg">'[15]Functional Study'!$AG$448</definedName>
    <definedName name="uacct513ssgch">'[11]Func Study'!$AB$463</definedName>
    <definedName name="UAcct514">'[11]Func Study'!$AB$469</definedName>
    <definedName name="UAcct514JBG" localSheetId="7">'[9]Func Study'!#REF!</definedName>
    <definedName name="UAcct514JBG">'[10]Func Study'!#REF!</definedName>
    <definedName name="UAcct514sg" localSheetId="7">'[14]Functional Study'!$AG$452</definedName>
    <definedName name="UAcct514sg">'[15]Functional Study'!$AG$452</definedName>
    <definedName name="uacct514ssgch">'[11]Func Study'!$AB$468</definedName>
    <definedName name="UAcct517">'[11]Func Study'!$AB$478</definedName>
    <definedName name="UAcct518">'[11]Func Study'!$AB$482</definedName>
    <definedName name="UAcct519">'[11]Func Study'!$AB$487</definedName>
    <definedName name="UAcct520">'[11]Func Study'!$AB$491</definedName>
    <definedName name="UAcct523">'[11]Func Study'!$AB$495</definedName>
    <definedName name="UAcct524">'[11]Func Study'!$AB$499</definedName>
    <definedName name="UAcct528">'[11]Func Study'!$AB$503</definedName>
    <definedName name="UAcct529">'[11]Func Study'!$AB$507</definedName>
    <definedName name="UAcct530">'[11]Func Study'!$AB$511</definedName>
    <definedName name="UAcct531">'[11]Func Study'!$AB$515</definedName>
    <definedName name="UAcct532">'[11]Func Study'!$AB$519</definedName>
    <definedName name="UAcct535">'[11]Func Study'!$AB$531</definedName>
    <definedName name="UAcct536">'[11]Func Study'!$AB$535</definedName>
    <definedName name="UAcct537">'[11]Func Study'!$AB$539</definedName>
    <definedName name="UAcct538">'[11]Func Study'!$AB$543</definedName>
    <definedName name="UAcct539">'[11]Func Study'!$AB$547</definedName>
    <definedName name="UAcct540">'[11]Func Study'!$AB$551</definedName>
    <definedName name="UAcct541">'[11]Func Study'!$AB$555</definedName>
    <definedName name="UAcct542">'[11]Func Study'!$AB$559</definedName>
    <definedName name="UAcct543">'[11]Func Study'!$AB$563</definedName>
    <definedName name="UAcct544">'[11]Func Study'!$AB$567</definedName>
    <definedName name="UAcct545">'[11]Func Study'!$AB$571</definedName>
    <definedName name="UAcct546">'[11]Func Study'!$AB$584</definedName>
    <definedName name="UACCT546sg" localSheetId="7">'[14]Functional Study'!$AG$554</definedName>
    <definedName name="UACCT546sg">'[15]Functional Study'!$AG$554</definedName>
    <definedName name="UAcct547" localSheetId="7">'[12]Functional Study'!$AG$608</definedName>
    <definedName name="UAcct547">'[13]Functional Study'!$AG$608</definedName>
    <definedName name="UACCT547n" localSheetId="7">'[14]Functional Study'!$AG$559</definedName>
    <definedName name="UACCT547n">'[15]Functional Study'!$AG$559</definedName>
    <definedName name="UACCT547nse" localSheetId="7">'[14]Functional Study'!$AG$558</definedName>
    <definedName name="UACCT547nse">'[15]Functional Study'!$AG$558</definedName>
    <definedName name="UAcct547Se">'[11]Func Study'!$AB$587</definedName>
    <definedName name="UACCT547SSECT">'[11]Func Study'!$AB$588</definedName>
    <definedName name="UAcct548">'[11]Func Study'!$AB$594</definedName>
    <definedName name="UACCT548sg" localSheetId="7">'[14]Functional Study'!$AG$565</definedName>
    <definedName name="UACCT548sg">'[15]Functional Study'!$AG$565</definedName>
    <definedName name="UACCT548SSCCT" localSheetId="7">'[12]Functional Study'!$AG$612</definedName>
    <definedName name="UACCT548SSCCT">'[13]Functional Study'!$AG$612</definedName>
    <definedName name="uacct548ssgct">'[11]Func Study'!$AB$593</definedName>
    <definedName name="UAcct549">'[11]Func Study'!$AB$599</definedName>
    <definedName name="UAcct549Dnppou" localSheetId="7">'[12]Functional Study'!$AG$616</definedName>
    <definedName name="UAcct549Dnppou">'[13]Functional Study'!$AG$616</definedName>
    <definedName name="UAcct549sg">[17]FuncStudy!$Y$398</definedName>
    <definedName name="UACCT549SGW" localSheetId="7">'[84]Functional Study'!$AG$617</definedName>
    <definedName name="UACCT549SGW">'[85]Functional Study'!$AG$617</definedName>
    <definedName name="UACCT549SSGCT" localSheetId="7">'[12]Functional Study'!$AG$617</definedName>
    <definedName name="UACCT549SSGCT">'[13]Functional Study'!$AG$617</definedName>
    <definedName name="uacct550">'[11]Func Study'!$AB$610</definedName>
    <definedName name="UAcct5506SE" localSheetId="7">'[9]Func Study'!#REF!</definedName>
    <definedName name="UAcct5506SE">'[10]Func Study'!#REF!</definedName>
    <definedName name="UACCT550sg">[17]FuncStudy!$Y$404</definedName>
    <definedName name="uacct550sgw" localSheetId="7">'[84]Functional Study'!$AG$627</definedName>
    <definedName name="uacct550sgw">'[85]Functional Study'!$AG$627</definedName>
    <definedName name="uacct550snppo" localSheetId="7">'[12]Functional Study'!$AG$626</definedName>
    <definedName name="uacct550snppo">'[13]Functional Study'!$AG$626</definedName>
    <definedName name="uacct550ssgct">'[11]Func Study'!$AB$609</definedName>
    <definedName name="UAcct551">'[11]Func Study'!$AB$614</definedName>
    <definedName name="UAcct552">'[11]Func Study'!$AB$619</definedName>
    <definedName name="UAcct552Dnppou" localSheetId="7">'[12]Functional Study'!$AG$634</definedName>
    <definedName name="UAcct552Dnppou">'[13]Functional Study'!$AG$634</definedName>
    <definedName name="UAcct552sg" localSheetId="7">'[14]Functional Study'!$AG$582</definedName>
    <definedName name="UAcct552sg">'[15]Functional Study'!$AG$582</definedName>
    <definedName name="UACCT552SSGCT" localSheetId="7">'[12]Functional Study'!$AG$635</definedName>
    <definedName name="UACCT552SSGCT">'[13]Functional Study'!$AG$635</definedName>
    <definedName name="UAcct553">'[11]Func Study'!$AB$625</definedName>
    <definedName name="UAcct553Dnppou" localSheetId="7">'[12]Functional Study'!$AG$640</definedName>
    <definedName name="UAcct553Dnppou">'[13]Functional Study'!$AG$640</definedName>
    <definedName name="UACCT553SGW" localSheetId="7">'[84]Functional Study'!$AG$641</definedName>
    <definedName name="UACCT553SGW">'[85]Functional Study'!$AG$641</definedName>
    <definedName name="UACCT553SSGCT">'[11]Func Study'!$AB$624</definedName>
    <definedName name="UAcct554">'[11]Func Study'!$AB$630</definedName>
    <definedName name="UAcct554Dnppou" localSheetId="7">'[12]Functional Study'!$AG$645</definedName>
    <definedName name="UAcct554Dnppou">'[13]Functional Study'!$AG$645</definedName>
    <definedName name="UACCT554SGW" localSheetId="7">'[84]Functional Study'!$AG$646</definedName>
    <definedName name="UACCT554SGW">'[85]Functional Study'!$AG$646</definedName>
    <definedName name="UAcct554SSCT">[17]FuncStudy!$Y$426</definedName>
    <definedName name="UACCT554SSGCT">'[11]Func Study'!$AB$629</definedName>
    <definedName name="UAcct555CAEE" localSheetId="7">'[9]Func Study'!#REF!</definedName>
    <definedName name="UAcct555CAEE">'[10]Func Study'!#REF!</definedName>
    <definedName name="UAcct555CAGE" localSheetId="7">'[9]Func Study'!#REF!</definedName>
    <definedName name="UAcct555CAGE">'[10]Func Study'!#REF!</definedName>
    <definedName name="uacct555dgp">'[11]Func Study'!$AB$645</definedName>
    <definedName name="UAcct555Dgu">'[11]Func Study'!$AB$642</definedName>
    <definedName name="UAcct555S">'[11]Func Study'!$AB$641</definedName>
    <definedName name="UAcct555Se">'[11]Func Study'!$AB$643</definedName>
    <definedName name="UAcct555SG" localSheetId="7">'[12]Functional Study'!$AG$662</definedName>
    <definedName name="UAcct555SG">'[13]Functional Study'!$AG$662</definedName>
    <definedName name="uacct555ssgc" localSheetId="7">'[12]Functional Study'!$AG$664</definedName>
    <definedName name="uacct555ssgc">'[13]Functional Study'!$AG$664</definedName>
    <definedName name="uacct555ssgp">'[11]Func Study'!$AB$644</definedName>
    <definedName name="UAcct556">'[11]Func Study'!$AB$650</definedName>
    <definedName name="UAcct557">'[11]Func Study'!$AB$659</definedName>
    <definedName name="UAcct557S" localSheetId="7">'[12]Functional Study'!$AG$676</definedName>
    <definedName name="UAcct557S">'[13]Functional Study'!$AG$676</definedName>
    <definedName name="uacct557se" localSheetId="7">'[12]Functional Study'!$AG$679</definedName>
    <definedName name="uacct557se">'[13]Functional Study'!$AG$679</definedName>
    <definedName name="UAcct557Sg" localSheetId="7">'[12]Functional Study'!$AG$677</definedName>
    <definedName name="UAcct557Sg">'[13]Functional Study'!$AG$677</definedName>
    <definedName name="UACCT557SSGCT">'[11]Func Study'!$AB$657</definedName>
    <definedName name="uacct557trojp" localSheetId="7">'[12]Functional Study'!$AG$680</definedName>
    <definedName name="uacct557trojp">'[13]Functional Study'!$AG$680</definedName>
    <definedName name="UAcct560">'[11]Func Study'!$AB$682</definedName>
    <definedName name="UAcct561">'[11]Func Study'!$AB$686</definedName>
    <definedName name="UAcct562">'[11]Func Study'!$AB$690</definedName>
    <definedName name="UAcct563">'[11]Func Study'!$AB$694</definedName>
    <definedName name="UAcct564">'[11]Func Study'!$AB$698</definedName>
    <definedName name="UAcct565">'[11]Func Study'!$AB$703</definedName>
    <definedName name="UAcct565Se">'[11]Func Study'!$AB$702</definedName>
    <definedName name="UAcct566">'[11]Func Study'!$AB$707</definedName>
    <definedName name="UAcct567">'[11]Func Study'!$AB$711</definedName>
    <definedName name="UAcct568">'[11]Func Study'!$AB$715</definedName>
    <definedName name="UAcct569">'[11]Func Study'!$AB$719</definedName>
    <definedName name="UAcct570">'[11]Func Study'!$AB$723</definedName>
    <definedName name="UAcct571">'[11]Func Study'!$AB$727</definedName>
    <definedName name="UAcct572">'[11]Func Study'!$AB$731</definedName>
    <definedName name="UAcct573">'[11]Func Study'!$AB$735</definedName>
    <definedName name="UAcct580">'[11]Func Study'!$AB$748</definedName>
    <definedName name="UAcct581">'[11]Func Study'!$AB$753</definedName>
    <definedName name="UAcct582">'[11]Func Study'!$AB$758</definedName>
    <definedName name="UAcct583">'[11]Func Study'!$AB$763</definedName>
    <definedName name="UAcct584">'[11]Func Study'!$AB$768</definedName>
    <definedName name="UAcct585">'[11]Func Study'!$AB$773</definedName>
    <definedName name="UAcct586">'[11]Func Study'!$AB$778</definedName>
    <definedName name="UAcct587">'[11]Func Study'!$AB$783</definedName>
    <definedName name="UAcct588">'[11]Func Study'!$AB$788</definedName>
    <definedName name="UAcct589">'[11]Func Study'!$AB$793</definedName>
    <definedName name="UAcct590">'[11]Func Study'!$AB$798</definedName>
    <definedName name="UAcct591">'[11]Func Study'!$AB$803</definedName>
    <definedName name="UAcct592">'[11]Func Study'!$AB$808</definedName>
    <definedName name="UAcct593">'[11]Func Study'!$AB$813</definedName>
    <definedName name="UAcct594">'[11]Func Study'!$AB$818</definedName>
    <definedName name="UAcct595">'[11]Func Study'!$AB$823</definedName>
    <definedName name="UAcct596">'[11]Func Study'!$AB$833</definedName>
    <definedName name="UAcct597">'[11]Func Study'!$AB$838</definedName>
    <definedName name="UAcct598">'[11]Func Study'!$AB$843</definedName>
    <definedName name="UAcct901">'[11]Func Study'!$AB$855</definedName>
    <definedName name="UAcct902">'[11]Func Study'!$AB$860</definedName>
    <definedName name="UAcct903">'[11]Func Study'!$AB$865</definedName>
    <definedName name="UAcct904">'[11]Func Study'!$AB$871</definedName>
    <definedName name="Uacct904SG" localSheetId="7">'[20]Functional Study'!#REF!</definedName>
    <definedName name="Uacct904SG">'[21]Functional Study'!#REF!</definedName>
    <definedName name="UAcct905">'[11]Func Study'!$AB$876</definedName>
    <definedName name="UAcct907">'[11]Func Study'!$AB$890</definedName>
    <definedName name="UAcct908">'[11]Func Study'!$AB$895</definedName>
    <definedName name="UAcct909">'[11]Func Study'!$AB$900</definedName>
    <definedName name="UAcct910">'[11]Func Study'!$AB$905</definedName>
    <definedName name="UAcct911">'[11]Func Study'!$AB$916</definedName>
    <definedName name="UAcct912">'[11]Func Study'!$AB$921</definedName>
    <definedName name="UAcct913">'[11]Func Study'!$AB$926</definedName>
    <definedName name="UAcct916">'[11]Func Study'!$AB$931</definedName>
    <definedName name="UAcct920">'[11]Func Study'!$AB$942</definedName>
    <definedName name="UAcct920Cn">'[11]Func Study'!$AB$940</definedName>
    <definedName name="UAcct921">'[11]Func Study'!$AB$948</definedName>
    <definedName name="UAcct921Cn">'[11]Func Study'!$AB$946</definedName>
    <definedName name="UAcct923">'[11]Func Study'!$AB$954</definedName>
    <definedName name="UAcct923Cn">'[11]Func Study'!$AB$952</definedName>
    <definedName name="UAcct924">'[11]Func Study'!$AB$959</definedName>
    <definedName name="UAcct924S">[17]FuncStudy!$Y$722</definedName>
    <definedName name="UACCT924SG">'[11]Func Study'!$AB$958</definedName>
    <definedName name="UAcct924SO">[17]FuncStudy!$Y$724</definedName>
    <definedName name="UAcct925">'[11]Func Study'!$AB$963</definedName>
    <definedName name="UAcct926">'[11]Func Study'!$AB$969</definedName>
    <definedName name="UAcct927">'[11]Func Study'!$AB$974</definedName>
    <definedName name="UAcct928">'[11]Func Study'!$AB$981</definedName>
    <definedName name="UAcct928RE">'[11]Func Study'!$AB$983</definedName>
    <definedName name="UAcct929">'[11]Func Study'!$AB$988</definedName>
    <definedName name="UAcct930" localSheetId="7">'[12]Functional Study'!$AG$1021</definedName>
    <definedName name="UAcct930">'[13]Functional Study'!$AG$1021</definedName>
    <definedName name="UACCT930cn">'[11]Func Study'!$AB$992</definedName>
    <definedName name="UAcct930S">'[11]Func Study'!$AB$991</definedName>
    <definedName name="UAcct930So">'[11]Func Study'!$AB$993</definedName>
    <definedName name="UAcct931">'[11]Func Study'!$AB$999</definedName>
    <definedName name="UAcct935">'[11]Func Study'!$AB$1005</definedName>
    <definedName name="UAcctAGA">'[11]Func Study'!$AB$291</definedName>
    <definedName name="UACCTCOHDGP" localSheetId="7">'[12]Functional Study'!$AG$683</definedName>
    <definedName name="UACCTCOHDGP">'[13]Functional Study'!$AG$683</definedName>
    <definedName name="UACCTCOWSG" localSheetId="7">'[12]Functional Study'!$AG$684</definedName>
    <definedName name="UACCTCOWSG">'[13]Functional Study'!$AG$684</definedName>
    <definedName name="UAcctcwc">'[11]Func Study'!$AB$2163</definedName>
    <definedName name="UAcctd00">'[11]Func Study'!$AB$1817</definedName>
    <definedName name="UAcctdfad">'[11]Func Study'!$AB$392</definedName>
    <definedName name="UAcctdfap">'[11]Func Study'!$AB$390</definedName>
    <definedName name="UAcctdfat">'[11]Func Study'!$AB$391</definedName>
    <definedName name="UAcctds0">'[11]Func Study'!$AB$1821</definedName>
    <definedName name="UACCTECD" localSheetId="7">'[84]Functional Study'!$AG$689</definedName>
    <definedName name="UACCTECD">'[85]Functional Study'!$AG$689</definedName>
    <definedName name="uacctecdcoh">'[11]Func Study'!$AB$663</definedName>
    <definedName name="uacctecddgp">'[11]Func Study'!$AB$662</definedName>
    <definedName name="uacctecdmc">'[11]Func Study'!$AB$664</definedName>
    <definedName name="uacctecdqfsg">'[11]Func Study'!$AB$667</definedName>
    <definedName name="uacctecds">'[11]Func Study'!$AB$666</definedName>
    <definedName name="uacctecdsg">'[11]Func Study'!$AB$665</definedName>
    <definedName name="UACCTEQFCS" localSheetId="7">'[12]Functional Study'!$AG$687</definedName>
    <definedName name="UACCTEQFCS">'[13]Functional Study'!$AG$687</definedName>
    <definedName name="UACCTEQFCSG" localSheetId="7">'[12]Functional Study'!$AG$688</definedName>
    <definedName name="UACCTEQFCSG">'[13]Functional Study'!$AG$688</definedName>
    <definedName name="UAcctfit">'[11]Func Study'!$AB$1422</definedName>
    <definedName name="UAcctg00">'[11]Func Study'!$AB$1976</definedName>
    <definedName name="UAccth00">'[11]Func Study'!$AB$1578</definedName>
    <definedName name="UAccti00">'[11]Func Study'!$AB$2021</definedName>
    <definedName name="UACCTMCCMC" localSheetId="7">'[12]Functional Study'!$AG$685</definedName>
    <definedName name="UACCTMCCMC">'[13]Functional Study'!$AG$685</definedName>
    <definedName name="UACCTMCSG" localSheetId="7">'[12]Functional Study'!$AG$686</definedName>
    <definedName name="UACCTMCSG">'[13]Functional Study'!$AG$686</definedName>
    <definedName name="UAcctn00">'[11]Func Study'!$AB$1522</definedName>
    <definedName name="UAccto00">'[11]Func Study'!$AB$1638</definedName>
    <definedName name="UAcctowc">'[11]Func Study'!$AB$2175</definedName>
    <definedName name="UAcctowcdgp" localSheetId="7">'[14]Functional Study'!#REF!</definedName>
    <definedName name="UAcctowcdgp">'[15]Functional Study'!#REF!</definedName>
    <definedName name="UAcctowcse" localSheetId="7">'[14]Functional Study'!$AG$1855</definedName>
    <definedName name="UAcctowcse">'[15]Functional Study'!$AG$1855</definedName>
    <definedName name="uacctowcssech">'[11]Func Study'!$AB$2174</definedName>
    <definedName name="UAccts00">'[11]Func Study'!$AB$1481</definedName>
    <definedName name="UAcctSchM">'[11]Func Study'!$AB$1401</definedName>
    <definedName name="UAcctsttax">'[11]Func Study'!$AB$1405</definedName>
    <definedName name="UAcctt00">'[11]Func Study'!$AB$1713</definedName>
    <definedName name="UACT553SGW">[17]FuncStudy!$Y$421</definedName>
    <definedName name="UnadjBegEnd" localSheetId="7">#REF!</definedName>
    <definedName name="UnadjBegEnd">#REF!</definedName>
    <definedName name="UnadjYE" localSheetId="7">#REF!</definedName>
    <definedName name="UnadjYE">#REF!</definedName>
    <definedName name="UNBILREV" localSheetId="7">#REF!</definedName>
    <definedName name="UNBILREV">#REF!</definedName>
    <definedName name="UnbundledCategories">[45]FuncStudy!$91:$91</definedName>
    <definedName name="UncollectibleAccounts">[27]Variables!$D$25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BR" localSheetId="7">#REF!</definedName>
    <definedName name="USBR">#REF!</definedName>
    <definedName name="USCHMAFS">'[11]Func Study'!$AB$1302</definedName>
    <definedName name="USCHMAFSE">'[11]Func Study'!$AB$1305</definedName>
    <definedName name="USCHMAFSG">'[11]Func Study'!$AB$1307</definedName>
    <definedName name="USCHMAFSNP">'[11]Func Study'!$AB$1303</definedName>
    <definedName name="USCHMAFSO">'[11]Func Study'!$AB$1304</definedName>
    <definedName name="USCHMAFTROJP">'[11]Func Study'!$AB$1306</definedName>
    <definedName name="USCHMAPBADDEBT">'[11]Func Study'!$AB$1316</definedName>
    <definedName name="USCHMAPS">'[11]Func Study'!$AB$1311</definedName>
    <definedName name="USCHMAPSE">'[11]Func Study'!$AB$1312</definedName>
    <definedName name="USCHMAPSG">'[11]Func Study'!$AB$1315</definedName>
    <definedName name="USCHMAPSNP">'[11]Func Study'!$AB$1313</definedName>
    <definedName name="USCHMAPSO">'[11]Func Study'!$AB$1314</definedName>
    <definedName name="USCHMATBADDEBT">'[11]Func Study'!$AB$1331</definedName>
    <definedName name="USCHMATCIAC">'[11]Func Study'!$AB$1322</definedName>
    <definedName name="USCHMATGPS">'[11]Func Study'!$AB$1328</definedName>
    <definedName name="USCHMATS">'[11]Func Study'!$AB$1320</definedName>
    <definedName name="USCHMATSCHMDEXP">'[11]Func Study'!$AB$1333</definedName>
    <definedName name="USCHMATSE">'[11]Func Study'!$AB$1326</definedName>
    <definedName name="USCHMATSG">'[11]Func Study'!$AB$1325</definedName>
    <definedName name="USCHMATSG2">'[11]Func Study'!$AB$1327</definedName>
    <definedName name="USCHMATSGCT">'[11]Func Study'!$AB$1321</definedName>
    <definedName name="USCHMATSNP">'[11]Func Study'!$AB$1323</definedName>
    <definedName name="USCHMATSNPD">'[11]Func Study'!$AB$1330</definedName>
    <definedName name="USCHMATSO">'[11]Func Study'!$AB$1329</definedName>
    <definedName name="USCHMATTAXDEPR">'[11]Func Study'!$AB$1332</definedName>
    <definedName name="USCHMATTROJD">'[11]Func Study'!$AB$1324</definedName>
    <definedName name="USCHMDFDGP">'[11]Func Study'!$AB$1340</definedName>
    <definedName name="USCHMDFDGU">'[11]Func Study'!$AB$1341</definedName>
    <definedName name="USCHMDFS">'[11]Func Study'!$AB$1339</definedName>
    <definedName name="USCHMDPIBT">'[11]Func Study'!$AB$1347</definedName>
    <definedName name="USCHMDPS">'[11]Func Study'!$AB$1344</definedName>
    <definedName name="USCHMDPSE">'[11]Func Study'!$AB$1345</definedName>
    <definedName name="USCHMDPSG">'[11]Func Study'!$AB$1348</definedName>
    <definedName name="USCHMDPSNP">'[11]Func Study'!$AB$1346</definedName>
    <definedName name="USCHMDPSO">'[11]Func Study'!$AB$1349</definedName>
    <definedName name="USCHMDTBADDEBT">'[11]Func Study'!$AB$1354</definedName>
    <definedName name="USCHMDTCN">'[11]Func Study'!$AB$1356</definedName>
    <definedName name="USCHMDTDGP">'[11]Func Study'!$AB$1358</definedName>
    <definedName name="USCHMDTGPS">'[11]Func Study'!$AB$1361</definedName>
    <definedName name="USCHMDTS">'[11]Func Study'!$AB$1353</definedName>
    <definedName name="USCHMDTSE">'[11]Func Study'!$AB$1359</definedName>
    <definedName name="USCHMDTSG">'[11]Func Study'!$AB$1360</definedName>
    <definedName name="USCHMDTSNP">'[11]Func Study'!$AB$1355</definedName>
    <definedName name="USCHMDTSNPD">'[11]Func Study'!$AB$1364</definedName>
    <definedName name="USCHMDTSO">'[11]Func Study'!$AB$1362</definedName>
    <definedName name="USCHMDTTAXDEPR">'[11]Func Study'!$AB$1363</definedName>
    <definedName name="USCHMDTTROJD">'[11]Func Study'!$AB$1357</definedName>
    <definedName name="USYieldCurves" localSheetId="7">'[42]Calcoutput (futures)'!$B$4:$C$124</definedName>
    <definedName name="USYieldCurves">'[43]Calcoutput (futures)'!$B$4:$C$124</definedName>
    <definedName name="UT_305A_FY_2002" localSheetId="7">#REF!</definedName>
    <definedName name="UT_305A_FY_2002">#REF!</definedName>
    <definedName name="UT_RVN_0302" localSheetId="7">#REF!</definedName>
    <definedName name="UT_RVN_0302">#REF!</definedName>
    <definedName name="UTAllocMethod" localSheetId="7">#REF!</definedName>
    <definedName name="UTAllocMethod">#REF!</definedName>
    <definedName name="UtGrossReceipts">[27]Variables!$D$29</definedName>
    <definedName name="UTRateBase" localSheetId="7">#REF!</definedName>
    <definedName name="UTRateBase">#REF!</definedName>
    <definedName name="ValidAccount">[22]Variables!$AK$43:$AK$369</definedName>
    <definedName name="ValidFactor" localSheetId="7">#REF!</definedName>
    <definedName name="ValidFactor">#REF!</definedName>
    <definedName name="VAR" localSheetId="7">[73]Backup!#REF!</definedName>
    <definedName name="VAR">[73]Backup!#REF!</definedName>
    <definedName name="VARIABLE" localSheetId="7">[66]Summary!#REF!</definedName>
    <definedName name="VARIABLE">[66]Summary!#REF!</definedName>
    <definedName name="Version" localSheetId="7">#REF!</definedName>
    <definedName name="Version">#REF!</definedName>
    <definedName name="VOUCHER" localSheetId="7">#REF!</definedName>
    <definedName name="VOUCHER">#REF!</definedName>
    <definedName name="w" localSheetId="7" hidden="1">[97]Inputs!#REF!</definedName>
    <definedName name="w" hidden="1">[98]Inputs!#REF!</definedName>
    <definedName name="WAAllocMethod" localSheetId="7">#REF!</definedName>
    <definedName name="WAAllocMethod">#REF!</definedName>
    <definedName name="WARateBase" localSheetId="7">#REF!</definedName>
    <definedName name="WARateBase">#REF!</definedName>
    <definedName name="WaRevenueTax">[27]Variables!$D$27</definedName>
    <definedName name="WEATHER" localSheetId="7">#REF!</definedName>
    <definedName name="WEATHER">#REF!</definedName>
    <definedName name="WEATHRNORM" localSheetId="7">#REF!</definedName>
    <definedName name="WEATHRNORM">#REF!</definedName>
    <definedName name="wheeling.bucks" localSheetId="7">#REF!</definedName>
    <definedName name="wheeling.bucks">#REF!</definedName>
    <definedName name="wheeling.bucks.name" localSheetId="7">#REF!</definedName>
    <definedName name="wheeling.bucks.name">#REF!</definedName>
    <definedName name="WIDTH" localSheetId="7">#REF!</definedName>
    <definedName name="WIDTH">#REF!</definedName>
    <definedName name="WinterPeak">'[99]Load Data'!$D$9:$H$12,'[99]Load Data'!$D$20:$H$22</definedName>
    <definedName name="WN" localSheetId="7">#REF!</definedName>
    <definedName name="WN">#REF!</definedName>
    <definedName name="WORK1" localSheetId="7">#REF!</definedName>
    <definedName name="WORK1">#REF!</definedName>
    <definedName name="WORK2" localSheetId="7">#REF!</definedName>
    <definedName name="WORK2">#REF!</definedName>
    <definedName name="WORK3" localSheetId="7">#REF!</definedName>
    <definedName name="WORK3">#REF!</definedName>
    <definedName name="wrn.1996._.Hydro._.5._.Year._.Forecast._.Budget." localSheetId="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7" hidden="1">{"Page 3.4.1",#N/A,FALSE,"Totals";"Page 3.4.2",#N/A,FALSE,"Totals"}</definedName>
    <definedName name="wrn.Adj._.Back_Up." hidden="1">{"Page 3.4.1",#N/A,FALSE,"Totals";"Page 3.4.2",#N/A,FALSE,"Totals"}</definedName>
    <definedName name="wrn.ALL." localSheetId="7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7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7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localSheetId="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7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7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ocation._.factor." localSheetId="7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localSheetId="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7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7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7" hidden="1">{#N/A,#N/A,TRUE,"Cover";#N/A,#N/A,TRUE,"Contents"}</definedName>
    <definedName name="wrn.Cover." hidden="1">{#N/A,#N/A,TRUE,"Cover";#N/A,#N/A,TRUE,"Contents"}</definedName>
    <definedName name="wrn.CoverContents." localSheetId="7" hidden="1">{#N/A,#N/A,FALSE,"Cover";#N/A,#N/A,FALSE,"Contents"}</definedName>
    <definedName name="wrn.CoverContents." hidden="1">{#N/A,#N/A,FALSE,"Cover";#N/A,#N/A,FALSE,"Contents"}</definedName>
    <definedName name="wrn.El._.Paso._.Offshore." localSheetId="7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localSheetId="7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7" hidden="1">{"FullView",#N/A,FALSE,"Consltd-For contngcy"}</definedName>
    <definedName name="wrn.Full._.View." hidden="1">{"FullView",#N/A,FALSE,"Consltd-For contngcy"}</definedName>
    <definedName name="wrn.GLReport." localSheetId="7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localSheetId="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localSheetId="7" hidden="1">{"Open issues Only",#N/A,FALSE,"TIMELINE"}</definedName>
    <definedName name="wrn.Open._.Issues._.Only." hidden="1">{"Open issues Only",#N/A,FALSE,"TIMELINE"}</definedName>
    <definedName name="wrn.OR._.Carrying._.Charge._.JV." localSheetId="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localSheetId="7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7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7" hidden="1">{"PFS recon view",#N/A,FALSE,"Hyperion Proof"}</definedName>
    <definedName name="wrn.PFSreconview." hidden="1">{"PFS recon view",#N/A,FALSE,"Hyperion Proof"}</definedName>
    <definedName name="wrn.PGHCreconview." localSheetId="7" hidden="1">{"PGHC recon view",#N/A,FALSE,"Hyperion Proof"}</definedName>
    <definedName name="wrn.PGHCreconview." hidden="1">{"PGHC recon view",#N/A,FALSE,"Hyperion Proof"}</definedName>
    <definedName name="wrn.PHI._.all._.other._.months." localSheetId="7" hidden="1">{#N/A,#N/A,FALSE,"PHI MTD";#N/A,#N/A,FALSE,"PHI YTD"}</definedName>
    <definedName name="wrn.PHI._.all._.other._.months." hidden="1">{#N/A,#N/A,FALSE,"PHI MTD";#N/A,#N/A,FALSE,"PHI YTD"}</definedName>
    <definedName name="wrn.PHI._.only." localSheetId="7" hidden="1">{#N/A,#N/A,FALSE,"PHI"}</definedName>
    <definedName name="wrn.PHI._.only." hidden="1">{#N/A,#N/A,FALSE,"PHI"}</definedName>
    <definedName name="wrn.PHI._.Sept._.Dec._.March." localSheetId="7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7" hidden="1">{"PPM Co Code View",#N/A,FALSE,"Comp Codes"}</definedName>
    <definedName name="wrn.PPMCoCodeView." hidden="1">{"PPM Co Code View",#N/A,FALSE,"Comp Codes"}</definedName>
    <definedName name="wrn.PPMreconview." localSheetId="7" hidden="1">{"PPM Recon View",#N/A,FALSE,"Hyperion Proof"}</definedName>
    <definedName name="wrn.PPMreconview." hidden="1">{"PPM Recon View",#N/A,FALSE,"Hyperion Proof"}</definedName>
    <definedName name="wrn.print._.reports." localSheetId="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7" hidden="1">{"DATA_SET",#N/A,FALSE,"HOURLY SPREAD"}</definedName>
    <definedName name="wrn.PRINT._.SOURCE._.DATA." hidden="1">{"DATA_SET",#N/A,FALSE,"HOURLY SPREAD"}</definedName>
    <definedName name="wrn.PrintHistory." localSheetId="7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7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localSheetId="7" hidden="1">{"Electric Only",#N/A,FALSE,"Hyperion Proof"}</definedName>
    <definedName name="wrn.ProofElectricOnly." hidden="1">{"Electric Only",#N/A,FALSE,"Hyperion Proof"}</definedName>
    <definedName name="wrn.ProofTotal." localSheetId="7" hidden="1">{"Proof Total",#N/A,FALSE,"Hyperion Proof"}</definedName>
    <definedName name="wrn.ProofTotal." hidden="1">{"Proof Total",#N/A,FALSE,"Hyperion Proof"}</definedName>
    <definedName name="wrn.Reformat._.only." localSheetId="7" hidden="1">{#N/A,#N/A,FALSE,"Dec 1999 mapping"}</definedName>
    <definedName name="wrn.Reformat._.only." hidden="1">{#N/A,#N/A,FALSE,"Dec 1999 mapping"}</definedName>
    <definedName name="wrn.SALES._.VAR._.95._.BUDGET." localSheetId="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localSheetId="7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7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7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7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7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7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7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7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7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7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7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localSheetId="7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7" hidden="1">{"YTD-Total",#N/A,FALSE,"Provision"}</definedName>
    <definedName name="wrn.Standard." hidden="1">{"YTD-Total",#N/A,FALSE,"Provision"}</definedName>
    <definedName name="wrn.Standard._.NonUtility._.Only." localSheetId="7" hidden="1">{"YTD-NonUtility",#N/A,FALSE,"Prov NonUtility"}</definedName>
    <definedName name="wrn.Standard._.NonUtility._.Only." hidden="1">{"YTD-NonUtility",#N/A,FALSE,"Prov NonUtility"}</definedName>
    <definedName name="wrn.Standard._.Utility._.Only." localSheetId="7" hidden="1">{"YTD-Utility",#N/A,FALSE,"Prov Utility"}</definedName>
    <definedName name="wrn.Standard._.Utility._.Only." hidden="1">{"YTD-Utility",#N/A,FALSE,"Prov Utility"}</definedName>
    <definedName name="wrn.Summary." localSheetId="7" hidden="1">{"Table A",#N/A,FALSE,"Summary";"Table D",#N/A,FALSE,"Summary";"Table E",#N/A,FALSE,"Summary"}</definedName>
    <definedName name="wrn.Summary." hidden="1">{"Table A",#N/A,FALSE,"Summary";"Table D",#N/A,FALSE,"Summary";"Table E",#N/A,FALSE,"Summary"}</definedName>
    <definedName name="wrn.Summary._.View." localSheetId="7" hidden="1">{#N/A,#N/A,FALSE,"Consltd-For contngcy"}</definedName>
    <definedName name="wrn.Summary._.View." hidden="1">{#N/A,#N/A,FALSE,"Consltd-For contngcy"}</definedName>
    <definedName name="wrn.test." localSheetId="7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7" hidden="1">{"Total Summary",#N/A,FALSE,"Summary"}</definedName>
    <definedName name="wrn.Total._.Summary." hidden="1">{"Total Summary",#N/A,FALSE,"Summary"}</definedName>
    <definedName name="wrn.UK._.Conversion._.Only." localSheetId="7" hidden="1">{#N/A,#N/A,FALSE,"Dec 1999 UK Continuing Ops"}</definedName>
    <definedName name="wrn.UK._.Conversion._.Only." hidden="1">{#N/A,#N/A,FALSE,"Dec 1999 UK Continuing Ops"}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7">#REF!</definedName>
    <definedName name="WYEAllocMethod">#REF!</definedName>
    <definedName name="WYERateBase" localSheetId="7">#REF!</definedName>
    <definedName name="WYERateBase">#REF!</definedName>
    <definedName name="WYWAllocMethod" localSheetId="7">#REF!</definedName>
    <definedName name="WYWAllocMethod">#REF!</definedName>
    <definedName name="WYWRateBase" localSheetId="7">#REF!</definedName>
    <definedName name="WYWRateBase">#REF!</definedName>
    <definedName name="x">'[100]Weather Present'!$K$7</definedName>
    <definedName name="Xfmr_Year1">[24]Variables!$C$20</definedName>
    <definedName name="Xfmr_Year2">[24]Variables!$D$20</definedName>
    <definedName name="XFMR_YR1">[34]Variables!$C$20</definedName>
    <definedName name="XFMR_YR2">[34]Variables!$D$20</definedName>
    <definedName name="xxx">[101]Variables!$AK$2:$AL$12</definedName>
    <definedName name="y" hidden="1">'[5]DSM Output'!$B$21:$B$23</definedName>
    <definedName name="Y_2" localSheetId="7">#REF!</definedName>
    <definedName name="Y_2">#REF!</definedName>
    <definedName name="Year" localSheetId="7">#REF!</definedName>
    <definedName name="Year">#REF!</definedName>
    <definedName name="YearEndInput" localSheetId="7">[32]Inputs!$A$3:$D$1671</definedName>
    <definedName name="YearEndInput">[33]Inputs!$A$3:$D$1671</definedName>
    <definedName name="YEFactorCopy" localSheetId="7">#REF!</definedName>
    <definedName name="YEFactorCopy">#REF!</definedName>
    <definedName name="YEFactors">[22]Factors!$S$3:$AG$99</definedName>
    <definedName name="yestcobhlhask" localSheetId="7">#REF!</definedName>
    <definedName name="yestcobhlhask">#REF!</definedName>
    <definedName name="yestcobhlhbid" localSheetId="7">#REF!</definedName>
    <definedName name="yestcobhlhbid">#REF!</definedName>
    <definedName name="yesterdayscurves" localSheetId="7">'[42]Calcoutput (futures)'!$L$7:$T$128</definedName>
    <definedName name="yesterdayscurves">'[43]Calcoutput (futures)'!$L$7:$T$128</definedName>
    <definedName name="yestmchlhask" localSheetId="7">#REF!</definedName>
    <definedName name="yestmchlhask">#REF!</definedName>
    <definedName name="yestmchlhbid" localSheetId="7">#REF!</definedName>
    <definedName name="yestmchlhbid">#REF!</definedName>
    <definedName name="yestpvhlhask" localSheetId="7">#REF!</definedName>
    <definedName name="yestpvhlhask">#REF!</definedName>
    <definedName name="yestpvhlhbid" localSheetId="7">#REF!</definedName>
    <definedName name="yestpvhlhbid">#REF!</definedName>
    <definedName name="YTD" localSheetId="7">'[102]Actuals - Data Input'!#REF!</definedName>
    <definedName name="YTD">'[103]Actuals - Data Input'!#REF!</definedName>
    <definedName name="z" hidden="1">'[5]DSM Output'!$G$21:$G$23</definedName>
    <definedName name="Z_01844156_6462_4A28_9785_1A86F4D0C834_.wvu.PrintTitles" localSheetId="7" hidden="1">#REF!</definedName>
    <definedName name="Z_01844156_6462_4A28_9785_1A86F4D0C834_.wvu.PrintTitles" hidden="1">#REF!</definedName>
    <definedName name="ZA" localSheetId="7">'[104] annual balance '!#REF!</definedName>
    <definedName name="ZA">'[104] annual balance '!#REF!</definedName>
  </definedNames>
  <calcPr calcId="152511"/>
</workbook>
</file>

<file path=xl/calcChain.xml><?xml version="1.0" encoding="utf-8"?>
<calcChain xmlns="http://schemas.openxmlformats.org/spreadsheetml/2006/main">
  <c r="B3" i="8" l="1"/>
  <c r="B11" i="8"/>
  <c r="B12" i="8"/>
  <c r="C6" i="10"/>
  <c r="B3" i="5"/>
  <c r="B4" i="5"/>
  <c r="B5" i="5"/>
  <c r="B6" i="5"/>
  <c r="E14" i="5"/>
  <c r="B7" i="5"/>
  <c r="B8" i="5"/>
  <c r="B9" i="5"/>
  <c r="E15" i="5"/>
  <c r="E16" i="5"/>
  <c r="F9" i="10"/>
  <c r="D14" i="5"/>
  <c r="D15" i="5"/>
  <c r="D16" i="5"/>
  <c r="E9" i="10"/>
  <c r="C14" i="5"/>
  <c r="C15" i="5"/>
  <c r="C16" i="5"/>
  <c r="D9" i="10"/>
  <c r="B14" i="5"/>
  <c r="B15" i="5"/>
  <c r="B16" i="5"/>
  <c r="C9" i="10"/>
  <c r="B9" i="10"/>
  <c r="B3" i="3"/>
  <c r="B4" i="3"/>
  <c r="B5" i="3"/>
  <c r="B6" i="3"/>
  <c r="B7" i="3"/>
  <c r="E12" i="3"/>
  <c r="B8" i="3"/>
  <c r="E13" i="3"/>
  <c r="E14" i="3"/>
  <c r="F8" i="10"/>
  <c r="D12" i="3"/>
  <c r="D13" i="3"/>
  <c r="D14" i="3"/>
  <c r="E8" i="10"/>
  <c r="C12" i="3"/>
  <c r="C13" i="3"/>
  <c r="C14" i="3"/>
  <c r="D8" i="10"/>
  <c r="B12" i="3"/>
  <c r="B13" i="3"/>
  <c r="B14" i="3"/>
  <c r="C8" i="10"/>
  <c r="B8" i="10"/>
  <c r="B7" i="10"/>
  <c r="B6" i="10"/>
  <c r="B3" i="7"/>
  <c r="B4" i="7"/>
  <c r="C12" i="7"/>
  <c r="C14" i="7"/>
  <c r="B5" i="7"/>
  <c r="C15" i="7"/>
  <c r="B6" i="7"/>
  <c r="C16" i="7"/>
  <c r="B7" i="7"/>
  <c r="B8" i="7"/>
  <c r="C17" i="7"/>
  <c r="C18" i="7"/>
  <c r="D5" i="10"/>
  <c r="D12" i="7"/>
  <c r="D14" i="7"/>
  <c r="D15" i="7"/>
  <c r="D16" i="7"/>
  <c r="D17" i="7"/>
  <c r="D18" i="7"/>
  <c r="E5" i="10"/>
  <c r="E12" i="7"/>
  <c r="E14" i="7"/>
  <c r="E15" i="7"/>
  <c r="E16" i="7"/>
  <c r="E17" i="7"/>
  <c r="E18" i="7"/>
  <c r="F5" i="10"/>
  <c r="B12" i="7"/>
  <c r="B14" i="7"/>
  <c r="B15" i="7"/>
  <c r="B16" i="7"/>
  <c r="B17" i="7"/>
  <c r="B18" i="7"/>
  <c r="C5" i="10"/>
  <c r="B5" i="10"/>
  <c r="C9" i="8"/>
  <c r="C11" i="8"/>
  <c r="C12" i="8"/>
  <c r="D6" i="10"/>
  <c r="E9" i="8"/>
  <c r="E10" i="8"/>
  <c r="D9" i="8"/>
  <c r="D10" i="8"/>
  <c r="C10" i="8"/>
  <c r="B9" i="8"/>
  <c r="B10" i="8"/>
  <c r="E13" i="7"/>
  <c r="D13" i="7"/>
  <c r="C13" i="7"/>
  <c r="B13" i="7"/>
  <c r="D11" i="8"/>
  <c r="D12" i="8"/>
  <c r="E6" i="10"/>
  <c r="E11" i="8"/>
  <c r="E12" i="8"/>
  <c r="F6" i="10"/>
  <c r="B9" i="4"/>
  <c r="B8" i="4"/>
  <c r="B7" i="4"/>
  <c r="B6" i="4"/>
  <c r="B13" i="4"/>
  <c r="B3" i="4"/>
  <c r="B4" i="4"/>
  <c r="B5" i="4"/>
  <c r="B14" i="4"/>
  <c r="E13" i="4"/>
  <c r="E14" i="4"/>
  <c r="D13" i="4"/>
  <c r="D14" i="4"/>
  <c r="C13" i="4"/>
  <c r="C14" i="4"/>
  <c r="E15" i="4"/>
  <c r="F7" i="10"/>
  <c r="D15" i="4"/>
  <c r="E7" i="10"/>
  <c r="B15" i="4"/>
  <c r="C7" i="10"/>
  <c r="C15" i="4"/>
  <c r="D7" i="10"/>
</calcChain>
</file>

<file path=xl/sharedStrings.xml><?xml version="1.0" encoding="utf-8"?>
<sst xmlns="http://schemas.openxmlformats.org/spreadsheetml/2006/main" count="756" uniqueCount="229">
  <si>
    <t>Tariff</t>
  </si>
  <si>
    <t>Solar</t>
  </si>
  <si>
    <t>Effective</t>
  </si>
  <si>
    <t>EBA</t>
  </si>
  <si>
    <t>REC Credit</t>
  </si>
  <si>
    <t>DSM</t>
  </si>
  <si>
    <t>Lifeline Program</t>
  </si>
  <si>
    <t>Tariff Schedules</t>
  </si>
  <si>
    <t>Base Rate</t>
  </si>
  <si>
    <t>Schedule 195</t>
  </si>
  <si>
    <t>Rate</t>
  </si>
  <si>
    <r>
      <t>Schedule 94</t>
    </r>
    <r>
      <rPr>
        <b/>
        <vertAlign val="superscript"/>
        <sz val="12"/>
        <color indexed="8"/>
        <rFont val="Times New Roman"/>
        <family val="1"/>
      </rPr>
      <t>1,2</t>
    </r>
  </si>
  <si>
    <r>
      <t>Schedule 98</t>
    </r>
    <r>
      <rPr>
        <b/>
        <vertAlign val="superscript"/>
        <sz val="12"/>
        <color indexed="8"/>
        <rFont val="Times New Roman"/>
        <family val="1"/>
      </rPr>
      <t>1,2</t>
    </r>
  </si>
  <si>
    <r>
      <t>Schedule 193</t>
    </r>
    <r>
      <rPr>
        <b/>
        <vertAlign val="superscript"/>
        <sz val="12"/>
        <color indexed="8"/>
        <rFont val="Times New Roman"/>
        <family val="1"/>
      </rPr>
      <t>1,3</t>
    </r>
  </si>
  <si>
    <r>
      <t>Schedule 91</t>
    </r>
    <r>
      <rPr>
        <b/>
        <vertAlign val="superscript"/>
        <sz val="12"/>
        <color indexed="8"/>
        <rFont val="Times New Roman"/>
        <family val="1"/>
      </rPr>
      <t>1</t>
    </r>
  </si>
  <si>
    <t>Schedule 1 - Residential Service</t>
  </si>
  <si>
    <t>Customer Charge - Single Phase</t>
  </si>
  <si>
    <t>/month</t>
  </si>
  <si>
    <t>Customer Charge - Three Phase</t>
  </si>
  <si>
    <t>Energy Charge</t>
  </si>
  <si>
    <t xml:space="preserve">    May through September</t>
  </si>
  <si>
    <t xml:space="preserve">        1st 400 kWh</t>
  </si>
  <si>
    <t>¢/kWh</t>
  </si>
  <si>
    <t xml:space="preserve">        Next 600 kWh</t>
  </si>
  <si>
    <t xml:space="preserve">        All add'l kWh</t>
  </si>
  <si>
    <t xml:space="preserve">    October through April</t>
  </si>
  <si>
    <t>Minimum Charge - Single-Phase</t>
  </si>
  <si>
    <t>Minimum Charge - Three-Phase</t>
  </si>
  <si>
    <t>Schedule 2 (Taken in conjunction w/ Schedules 1 or 3)</t>
  </si>
  <si>
    <t xml:space="preserve">        On-Peak kWh</t>
  </si>
  <si>
    <t xml:space="preserve">        Off-Peak kWh</t>
  </si>
  <si>
    <t xml:space="preserve">        All kWh</t>
  </si>
  <si>
    <t>N/A</t>
  </si>
  <si>
    <t>Schedule 3 - Low Income Lifeline Program, Residential Service</t>
  </si>
  <si>
    <t>Low Income Lifeline Credit*</t>
  </si>
  <si>
    <t>Maximum</t>
  </si>
  <si>
    <t>Life Support Assistance Credit Option**</t>
  </si>
  <si>
    <t>* If a customer's Electric Service Charge plus the Surcharge Adjustment is less than $12.60, the Low Income Lifeline Credit will be equal to the Electric Service Charge plus the Surcharge Adjustment</t>
  </si>
  <si>
    <t xml:space="preserve">** If, after application of the Low Income Lifeline Credit, a customer's Electric Service Charge plus the Surcharge Adjustment is less than $10.00, the Life Support Assistance Credit, </t>
  </si>
  <si>
    <t xml:space="preserve">            if applicable, will be equal to the remaining Electric Service Charge plus the Surcharge Adjustment.</t>
  </si>
  <si>
    <r>
      <t>1</t>
    </r>
    <r>
      <rPr>
        <sz val="10"/>
        <color indexed="8"/>
        <rFont val="Times New Roman"/>
        <family val="1"/>
      </rPr>
      <t xml:space="preserve"> Each appears as a separate charge on a customer's bill.</t>
    </r>
  </si>
  <si>
    <r>
      <t xml:space="preserve">2 </t>
    </r>
    <r>
      <rPr>
        <sz val="10"/>
        <color indexed="8"/>
        <rFont val="Times New Roman"/>
        <family val="1"/>
      </rPr>
      <t>Applies to the Effective Rate.</t>
    </r>
  </si>
  <si>
    <r>
      <t>3</t>
    </r>
    <r>
      <rPr>
        <sz val="10"/>
        <rFont val="Times New Roman"/>
        <family val="1"/>
      </rPr>
      <t xml:space="preserve"> Applies to Effective Rate and Schedules 94 and 98. Some customers may be allowed to off-set this charge (for details, see Schedule 140, bill credit option).</t>
    </r>
  </si>
  <si>
    <t>Schedule 6 - General Service, Distribution Voltage</t>
  </si>
  <si>
    <t>Customer Charge</t>
  </si>
  <si>
    <t>Facilities Charge</t>
  </si>
  <si>
    <t>/kW</t>
  </si>
  <si>
    <t>Power Charge</t>
  </si>
  <si>
    <r>
      <t>Voltage Discount (</t>
    </r>
    <r>
      <rPr>
        <sz val="11"/>
        <color indexed="8"/>
        <rFont val="Arial"/>
        <family val="2"/>
      </rPr>
      <t>≥</t>
    </r>
    <r>
      <rPr>
        <sz val="11"/>
        <color indexed="8"/>
        <rFont val="Times New Roman"/>
        <family val="1"/>
      </rPr>
      <t xml:space="preserve"> 2,300 V)</t>
    </r>
  </si>
  <si>
    <t>Schedule 6A - General Service, Energy Time-of-Day Option</t>
  </si>
  <si>
    <t>/kW, 5 kW min</t>
  </si>
  <si>
    <t>Schedule 6B - General Service, Demand Time-of-Day Option</t>
  </si>
  <si>
    <t xml:space="preserve">        On-Peak</t>
  </si>
  <si>
    <t xml:space="preserve">        Off-Peak</t>
  </si>
  <si>
    <t>None</t>
  </si>
  <si>
    <t>Schedule 7 - Security Area Lighting (Closed to New Service)</t>
  </si>
  <si>
    <t>Nominal Lamp Rating</t>
  </si>
  <si>
    <t>Initial Lumens</t>
  </si>
  <si>
    <t>Watts</t>
  </si>
  <si>
    <t xml:space="preserve">    Mercury Vapor Lamps</t>
  </si>
  <si>
    <t>Energy Only</t>
  </si>
  <si>
    <t xml:space="preserve">    Sodium Vapor Lamps</t>
  </si>
  <si>
    <t>High intensity discharge</t>
  </si>
  <si>
    <t>/month on company-owned pole</t>
  </si>
  <si>
    <t>/month if no company-owned pole is required</t>
  </si>
  <si>
    <t xml:space="preserve">    Sodium Vapor Flood Lamps</t>
  </si>
  <si>
    <t>Schedule 7 (cont)</t>
  </si>
  <si>
    <t xml:space="preserve">    Metal Halide Lamps</t>
  </si>
  <si>
    <t>Schedule 8 - Lg. General Service, 1,000 kW and Over, Distribution Voltage</t>
  </si>
  <si>
    <t>Schedule 9 - General Service, High Voltage</t>
  </si>
  <si>
    <t>Schedule 9A - General Service, High Voltage, Energy Time-of-Day Option (Closed to New Service)</t>
  </si>
  <si>
    <t>Schedule 10 - Irrigation and Soil Drainage Pumping Power Services</t>
  </si>
  <si>
    <t>Annual Customer Service Charge</t>
  </si>
  <si>
    <t xml:space="preserve">    Primary Service</t>
  </si>
  <si>
    <t>per customer</t>
  </si>
  <si>
    <t xml:space="preserve">    Secondary Service</t>
  </si>
  <si>
    <t>Monthly Customer Service Charge</t>
  </si>
  <si>
    <t xml:space="preserve">  All Customers</t>
  </si>
  <si>
    <t>Irrigation Season Rates</t>
  </si>
  <si>
    <t xml:space="preserve">  Customers Not Participating in Time-of-Day Program</t>
  </si>
  <si>
    <t xml:space="preserve">    Power Charge</t>
  </si>
  <si>
    <t xml:space="preserve">    Energy Charge</t>
  </si>
  <si>
    <t xml:space="preserve">      1st 30,000 kWh</t>
  </si>
  <si>
    <t xml:space="preserve">      All additional kWh</t>
  </si>
  <si>
    <t xml:space="preserve">    Voltage Discount</t>
  </si>
  <si>
    <t xml:space="preserve">  Time-of-Day Program</t>
  </si>
  <si>
    <t xml:space="preserve">      On-Peak</t>
  </si>
  <si>
    <t xml:space="preserve">      Off-Peak</t>
  </si>
  <si>
    <t>kW</t>
  </si>
  <si>
    <t>Irrigation Post-Season Rates</t>
  </si>
  <si>
    <t>Schedule 11 - Street Lighting, Company-Owned System</t>
  </si>
  <si>
    <t>Light-Emitting Diode (LED)</t>
  </si>
  <si>
    <t>Monthly kWh</t>
  </si>
  <si>
    <t>Lumens</t>
  </si>
  <si>
    <t xml:space="preserve">  Functional Lighting</t>
  </si>
  <si>
    <t>High Pressure Sodium Vapor</t>
  </si>
  <si>
    <t xml:space="preserve">  Decorative Series 1</t>
  </si>
  <si>
    <t xml:space="preserve">  Decorative Series 2</t>
  </si>
  <si>
    <t>Schedule 11 (cont)</t>
  </si>
  <si>
    <t>Metal Halide</t>
  </si>
  <si>
    <t>Mercury Vapor (No New Service)</t>
  </si>
  <si>
    <t>Incandescent (No New Service)</t>
  </si>
  <si>
    <t>Florescent (No New Service)</t>
  </si>
  <si>
    <t>Schedule 12 - Street Lighting, Customer-Owned System</t>
  </si>
  <si>
    <t>High Pressure Sodium Vapor 
(No Maintenance)</t>
  </si>
  <si>
    <t>Energy Only Service</t>
  </si>
  <si>
    <t>Metal Halide
(No Maintenance)</t>
  </si>
  <si>
    <t>Non-Listed Luminaire</t>
  </si>
  <si>
    <t xml:space="preserve">  *For non-listed luminaries, the cost will be calculated for 3,940 annual hours of operation including applicable </t>
  </si>
  <si>
    <t xml:space="preserve">    loss factors for ballasts and starting aids at the cost per kWh given above.</t>
  </si>
  <si>
    <t>Incandescent
(Partial Maintenance) No New Service</t>
  </si>
  <si>
    <t>Functional Lighting</t>
  </si>
  <si>
    <t>Mercury Vapor
(Partial Maintenance) No New Service</t>
  </si>
  <si>
    <t>High Pressure Sodium Vapor
(Partial Maintenance) No New Service</t>
  </si>
  <si>
    <t>Decorative Lighting</t>
  </si>
  <si>
    <t>Schedule 12 (cont)</t>
  </si>
  <si>
    <t>Metal Halide
(Partial Maintenance) No New Service</t>
  </si>
  <si>
    <t>Florescent
(Partial Maintenance) No New Service</t>
  </si>
  <si>
    <t>Incandescent
(Full Maintenance) No New Service</t>
  </si>
  <si>
    <t>Mercury Vapor
(Full Maintenance) No New Service</t>
  </si>
  <si>
    <t>High Pressure Sodium Vapor
(Full Maintenance) No New Service</t>
  </si>
  <si>
    <t>Metal Halide
(Full Maintenance) No New Service</t>
  </si>
  <si>
    <t xml:space="preserve">  *The Partial Maintenance Rates are for dusk to dawn burning.  The rate for dusk to midnight burning will be 85% of the rate for dusk to dawn burning.</t>
  </si>
  <si>
    <t xml:space="preserve">  *The Full Maintenance Rates are for dusk to dawn burning.  The rate for dusk to midnight burning will be 90% of the rate for dusk to dawn burning.</t>
  </si>
  <si>
    <t>Schedule 15 - Outdoor Lighting Service, Traffic and Other Signal System Service Customer-Owned System</t>
  </si>
  <si>
    <t>Metered Outdoor Nighttime Lighting</t>
  </si>
  <si>
    <t>Annual Facility Charge</t>
  </si>
  <si>
    <t>Annual Customer Charge</t>
  </si>
  <si>
    <t>Monthly Customer Charge</t>
  </si>
  <si>
    <t>per service connection</t>
  </si>
  <si>
    <t>Monthly Energy Charge</t>
  </si>
  <si>
    <t>Traffic and Other Signal Systems</t>
  </si>
  <si>
    <t>Schedule 21 - Electric Furnace Operations, Limited Service (No New Service)</t>
  </si>
  <si>
    <r>
      <t xml:space="preserve">Service of </t>
    </r>
    <r>
      <rPr>
        <b/>
        <sz val="12"/>
        <color indexed="8"/>
        <rFont val="Arial"/>
        <family val="2"/>
      </rPr>
      <t>≥</t>
    </r>
    <r>
      <rPr>
        <b/>
        <sz val="12"/>
        <color indexed="8"/>
        <rFont val="Times New Roman"/>
        <family val="1"/>
      </rPr>
      <t xml:space="preserve"> 2,300 V but </t>
    </r>
    <r>
      <rPr>
        <b/>
        <sz val="12"/>
        <color indexed="8"/>
        <rFont val="Arial"/>
        <family val="2"/>
      </rPr>
      <t>≤ 44,000 V</t>
    </r>
  </si>
  <si>
    <t>Customer Service Charge</t>
  </si>
  <si>
    <t xml:space="preserve">    First 100,000 kWh</t>
  </si>
  <si>
    <t xml:space="preserve">    All additional kWh</t>
  </si>
  <si>
    <r>
      <t xml:space="preserve">Service of </t>
    </r>
    <r>
      <rPr>
        <b/>
        <sz val="12"/>
        <color indexed="8"/>
        <rFont val="Arial"/>
        <family val="2"/>
      </rPr>
      <t>≥</t>
    </r>
    <r>
      <rPr>
        <b/>
        <sz val="12"/>
        <color indexed="8"/>
        <rFont val="Arial"/>
        <family val="2"/>
      </rPr>
      <t xml:space="preserve"> 44,000 V</t>
    </r>
  </si>
  <si>
    <t>Schedule 23 - General Service, Distribution Voltage, Small Customer</t>
  </si>
  <si>
    <t>/kW for all kW over 15 kW</t>
  </si>
  <si>
    <t xml:space="preserve">        First 1,500 kWh</t>
  </si>
  <si>
    <t xml:space="preserve">        All additional kWh</t>
  </si>
  <si>
    <t>Voltage Discount (≥ 2,300 V)</t>
  </si>
  <si>
    <t>Seasonal Service</t>
  </si>
  <si>
    <t>plus monthly Power and Energy Charges</t>
  </si>
  <si>
    <t>Schedule 31 - Back-Up, Maintenance, and Supplementary Power</t>
  </si>
  <si>
    <t>Customer Charges</t>
  </si>
  <si>
    <t xml:space="preserve">    Secondary Voltage</t>
  </si>
  <si>
    <t xml:space="preserve">    Primary Voltage</t>
  </si>
  <si>
    <t xml:space="preserve">    Transmission Voltage</t>
  </si>
  <si>
    <t>Facilities Charges</t>
  </si>
  <si>
    <t>Back-up Power Charges</t>
  </si>
  <si>
    <t xml:space="preserve">    On-Peak Secondary Voltage (May-Sept)</t>
  </si>
  <si>
    <t>per kW Day</t>
  </si>
  <si>
    <t xml:space="preserve">    On-Peak Secondary Voltage (Oct-Apr)</t>
  </si>
  <si>
    <t xml:space="preserve">    On-Peak Primary Voltage (May-Sept)</t>
  </si>
  <si>
    <t xml:space="preserve">    On-Peak Primary Voltage (Oct-Apr)</t>
  </si>
  <si>
    <t xml:space="preserve">    On-Peak Transmission Voltage (May-Sept)</t>
  </si>
  <si>
    <t xml:space="preserve">    On-Peak Transmission Voltage (Oct-Apr)</t>
  </si>
  <si>
    <t xml:space="preserve">    During Scheduled Maintenance</t>
  </si>
  <si>
    <t>One Half (1/2) On-Peak Charge</t>
  </si>
  <si>
    <t xml:space="preserve">    Off-Peak</t>
  </si>
  <si>
    <t>No Charge</t>
  </si>
  <si>
    <t>Excess Power Charges</t>
  </si>
  <si>
    <t>Supplementary Power and all Energy shall be billed under the pricing provisions of the applicable general service schedule.</t>
  </si>
  <si>
    <t>Schedule 6 Average Energy Cost at Different Load Factors</t>
  </si>
  <si>
    <t>Power Charge - Summer</t>
  </si>
  <si>
    <t>Power Charge - Winter</t>
  </si>
  <si>
    <t>Energy Charge - Winter</t>
  </si>
  <si>
    <t>Energy Charge - Summer</t>
  </si>
  <si>
    <t>KW Size</t>
  </si>
  <si>
    <t>Load Factor</t>
  </si>
  <si>
    <t>Annual kWh</t>
  </si>
  <si>
    <t>Annual Bill</t>
  </si>
  <si>
    <t>Average Energy Cost (¢/kWh)</t>
  </si>
  <si>
    <t>Schedule 23 Average Energy Cost at Different Load Factors</t>
  </si>
  <si>
    <t>Energy Charge - 1st 1,500 Summer</t>
  </si>
  <si>
    <t>Energy Charge - All Additional Summer</t>
  </si>
  <si>
    <t>Energy Charge - 1st 1,500 Winter</t>
  </si>
  <si>
    <t>Energy Charge - All Additional Winter</t>
  </si>
  <si>
    <t>Facilities Charge - Summer</t>
  </si>
  <si>
    <t>Facilities Charge - Winter</t>
  </si>
  <si>
    <t>Energy Charge - On-Peak Summer</t>
  </si>
  <si>
    <t>Energy Charge - Off-Peak Summer</t>
  </si>
  <si>
    <t>Energy Charge - On-Peak Winter</t>
  </si>
  <si>
    <t>Energy Charge - Off-Peak Winter</t>
  </si>
  <si>
    <t>On-Peak %</t>
  </si>
  <si>
    <t>Schedule 6A Average Energy Cost at Different Load Factors</t>
  </si>
  <si>
    <t>Residential Average Energy Cost at Different Load Factors</t>
  </si>
  <si>
    <t>Energy Charge - 1st 400 Summer</t>
  </si>
  <si>
    <t>Energy Charge - Next 600 Summer</t>
  </si>
  <si>
    <t>Energy Charge - 1st 400 Winter</t>
  </si>
  <si>
    <t>1st 400</t>
  </si>
  <si>
    <t>Next 600</t>
  </si>
  <si>
    <t>All Additional</t>
  </si>
  <si>
    <t>Rocky Mountain Power - State of Utah</t>
  </si>
  <si>
    <t>Blocking Based on Adjusted Actuals</t>
  </si>
  <si>
    <t>Base Period 12 Months Ending December 2015</t>
  </si>
  <si>
    <t>Schedule No. 135 - Residential Service - Net Metering</t>
  </si>
  <si>
    <t>Proposed</t>
  </si>
  <si>
    <t>COS Rev</t>
  </si>
  <si>
    <t>Billed Units</t>
  </si>
  <si>
    <t>Price</t>
  </si>
  <si>
    <t>Revenue</t>
  </si>
  <si>
    <t>1 Phase</t>
  </si>
  <si>
    <t>3 Phase</t>
  </si>
  <si>
    <t>Demand Charge</t>
  </si>
  <si>
    <t>On-peak ($/kW)*</t>
  </si>
  <si>
    <t>All kWh (¢\kWh)</t>
  </si>
  <si>
    <t>Total</t>
  </si>
  <si>
    <t>Average Cost of Energy (Base Revenue) Across Different Load Factors</t>
  </si>
  <si>
    <t>Rate Schedule</t>
  </si>
  <si>
    <t>kW Size</t>
  </si>
  <si>
    <t>Energy Cost @</t>
  </si>
  <si>
    <t>Schedule 1</t>
  </si>
  <si>
    <t>Proposed Schedule 5</t>
  </si>
  <si>
    <t>Schedule 23</t>
  </si>
  <si>
    <t>Schedule 6</t>
  </si>
  <si>
    <t>Footnotes:</t>
  </si>
  <si>
    <t>1 - Assumes 60% on-peak energy usage for Schedule 6A.</t>
  </si>
  <si>
    <t>Schedule 6A</t>
  </si>
  <si>
    <t>25%</t>
  </si>
  <si>
    <t>50%</t>
  </si>
  <si>
    <t>75%</t>
  </si>
  <si>
    <t>90%</t>
  </si>
  <si>
    <t>*On-peak periods with 60 minute interval:</t>
  </si>
  <si>
    <t xml:space="preserve">   October - April  8:00 a.m. to 10:00 a.m., 3:00 p.m. to 8:00 p.m. Monday-Friday, except holidays.</t>
  </si>
  <si>
    <t xml:space="preserve">   May - September 3:00 p.m. to 8:00 p.m., Monday-Friday, except holidays.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</si>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</sst>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0.000"/>
    <numFmt numFmtId="166" formatCode="0.0000"/>
    <numFmt numFmtId="167" formatCode="#,##0.0000_);\(#,##0.0000\)"/>
    <numFmt numFmtId="168" formatCode="&quot;$&quot;#,##0.00"/>
    <numFmt numFmtId="169" formatCode="_(* #,##0.0000_);_(* \(#,##0.0000\);_(* &quot;-&quot;??_);_(@_)"/>
    <numFmt numFmtId="170" formatCode="&quot;$&quot;#,##0.0000_);[Red]\(&quot;$&quot;#,##0.0000\)"/>
    <numFmt numFmtId="171" formatCode="General_)"/>
    <numFmt numFmtId="172" formatCode="_(* #,##0_);_(* \(#,##0\);_(* &quot;-&quot;??_);_(@_)"/>
    <numFmt numFmtId="173" formatCode="0.000000"/>
    <numFmt numFmtId="174" formatCode="#,##0;\-#,##0;&quot;-&quot;"/>
    <numFmt numFmtId="175" formatCode="_-* #,##0\ &quot;F&quot;_-;\-* #,##0\ &quot;F&quot;_-;_-* &quot;-&quot;\ &quot;F&quot;_-;_-@_-"/>
    <numFmt numFmtId="176" formatCode="&quot;$&quot;###0;[Red]\(&quot;$&quot;###0\)"/>
    <numFmt numFmtId="177" formatCode="mmmm\ d\,\ yyyy"/>
    <numFmt numFmtId="178" formatCode="0.000%"/>
    <numFmt numFmtId="179" formatCode="########\-###\-###"/>
    <numFmt numFmtId="180" formatCode="0.0"/>
    <numFmt numFmtId="181" formatCode="#,##0.000;[Red]\-#,##0.000"/>
    <numFmt numFmtId="182" formatCode="_(* #,##0_);[Red]_(* \(#,##0\);_(* &quot;-&quot;_);_(@_)"/>
    <numFmt numFmtId="183" formatCode="#,##0.0_);\(#,##0.0\);\-\ ;"/>
    <numFmt numFmtId="184" formatCode="#,##0.0000"/>
    <numFmt numFmtId="185" formatCode="mmm\ dd\,\ yyyy"/>
    <numFmt numFmtId="186" formatCode="_-* #,##0_-;\-* #,##0_-;_-* &quot;-&quot;_-;_-@_-"/>
    <numFmt numFmtId="187" formatCode="_-* #,##0.00_-;\-* #,##0.00_-;_-* &quot;-&quot;??_-;_-@_-"/>
    <numFmt numFmtId="188" formatCode="_-&quot;$&quot;* #,##0_-;\-&quot;$&quot;* #,##0_-;_-&quot;$&quot;* &quot;-&quot;_-;_-@_-"/>
    <numFmt numFmtId="189" formatCode="_-&quot;$&quot;* #,##0.00_-;\-&quot;$&quot;* #,##0.00_-;_-&quot;$&quot;* &quot;-&quot;??_-;_-@_-"/>
    <numFmt numFmtId="190" formatCode="0%&quot; Load Factor&quot;"/>
  </numFmts>
  <fonts count="8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1"/>
      <color indexed="8"/>
      <name val="Times New Roman"/>
      <family val="1"/>
    </font>
    <font>
      <sz val="9"/>
      <color indexed="8"/>
      <name val="Times New Roman"/>
      <family val="1"/>
    </font>
    <font>
      <vertAlign val="superscript"/>
      <sz val="10"/>
      <color indexed="8"/>
      <name val="Times New Roman"/>
      <family val="1"/>
    </font>
    <font>
      <sz val="10"/>
      <color indexed="8"/>
      <name val="Times New Roman"/>
      <family val="1"/>
    </font>
    <font>
      <vertAlign val="superscript"/>
      <sz val="10"/>
      <name val="Times New Roman"/>
      <family val="1"/>
    </font>
    <font>
      <sz val="10"/>
      <name val="Times New Roman"/>
      <family val="1"/>
    </font>
    <font>
      <sz val="11"/>
      <color indexed="8"/>
      <name val="Arial"/>
      <family val="2"/>
    </font>
    <font>
      <sz val="11"/>
      <name val="Times New Roman"/>
      <family val="1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7"/>
      <name val="Arial"/>
      <family val="2"/>
    </font>
    <font>
      <sz val="10"/>
      <name val="LinePrinter"/>
    </font>
    <font>
      <b/>
      <sz val="13"/>
      <color indexed="8"/>
      <name val="Times New Roman"/>
      <family val="1"/>
    </font>
    <font>
      <sz val="12"/>
      <color theme="1"/>
      <name val="Times New Roman"/>
      <family val="1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0"/>
      <name val="MS Sans Serif"/>
      <family val="2"/>
    </font>
    <font>
      <sz val="10"/>
      <name val="Helv"/>
    </font>
    <font>
      <sz val="12"/>
      <name val="Arial"/>
      <family val="2"/>
    </font>
    <font>
      <sz val="8"/>
      <name val="Helv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u/>
      <sz val="12"/>
      <color indexed="12"/>
      <name val="Times New Roman"/>
      <family val="1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8"/>
      <name val="Times New Roman"/>
      <family val="1"/>
    </font>
    <font>
      <b/>
      <sz val="8"/>
      <name val="Arial"/>
      <family val="2"/>
    </font>
    <font>
      <sz val="11"/>
      <color indexed="60"/>
      <name val="Calibri"/>
      <family val="2"/>
    </font>
    <font>
      <sz val="12"/>
      <color indexed="12"/>
      <name val="Times New Roman"/>
      <family val="1"/>
    </font>
    <font>
      <sz val="11"/>
      <color indexed="8"/>
      <name val="TimesNewRomanPS"/>
    </font>
    <font>
      <sz val="10"/>
      <name val="Verdana"/>
      <family val="2"/>
    </font>
    <font>
      <sz val="12"/>
      <name val="Arial MT"/>
    </font>
    <font>
      <sz val="8"/>
      <color theme="1"/>
      <name val="Courier New"/>
      <family val="2"/>
    </font>
    <font>
      <sz val="12"/>
      <name val="TimesNewRomanPS"/>
    </font>
    <font>
      <sz val="10"/>
      <name val="Swiss"/>
      <family val="2"/>
    </font>
    <font>
      <sz val="10"/>
      <name val="SWISS"/>
    </font>
    <font>
      <sz val="11"/>
      <color indexed="8"/>
      <name val="Century Schoolbook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sz val="10"/>
      <name val="Geneva"/>
      <family val="2"/>
    </font>
    <font>
      <sz val="10"/>
      <color indexed="11"/>
      <name val="Geneva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sz val="24"/>
      <color indexed="13"/>
      <name val="Helv"/>
    </font>
    <font>
      <sz val="8"/>
      <color indexed="12"/>
      <name val="Arial"/>
      <family val="2"/>
    </font>
    <font>
      <sz val="11"/>
      <color indexed="10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07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3" fontId="17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left"/>
    </xf>
    <xf numFmtId="0" fontId="17" fillId="0" borderId="0"/>
    <xf numFmtId="171" fontId="17" fillId="0" borderId="0"/>
    <xf numFmtId="171" fontId="22" fillId="0" borderId="0">
      <alignment horizontal="left"/>
    </xf>
    <xf numFmtId="0" fontId="25" fillId="17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17" borderId="0" applyNumberFormat="0" applyBorder="0" applyAlignment="0" applyProtection="0"/>
    <xf numFmtId="0" fontId="25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5" fillId="19" borderId="0" applyNumberFormat="0" applyBorder="0" applyAlignment="0" applyProtection="0"/>
    <xf numFmtId="0" fontId="25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5" fillId="21" borderId="0" applyNumberFormat="0" applyBorder="0" applyAlignment="0" applyProtection="0"/>
    <xf numFmtId="0" fontId="25" fillId="23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8" fillId="35" borderId="13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6" borderId="0" applyNumberFormat="0" applyBorder="0" applyAlignment="0" applyProtection="0"/>
    <xf numFmtId="174" fontId="31" fillId="0" borderId="0" applyFill="0" applyBorder="0" applyAlignment="0"/>
    <xf numFmtId="0" fontId="32" fillId="37" borderId="14" applyNumberFormat="0" applyAlignment="0" applyProtection="0"/>
    <xf numFmtId="0" fontId="32" fillId="37" borderId="14" applyNumberFormat="0" applyAlignment="0" applyProtection="0"/>
    <xf numFmtId="0" fontId="32" fillId="37" borderId="14" applyNumberFormat="0" applyAlignment="0" applyProtection="0"/>
    <xf numFmtId="0" fontId="32" fillId="37" borderId="14" applyNumberFormat="0" applyAlignment="0" applyProtection="0"/>
    <xf numFmtId="0" fontId="32" fillId="37" borderId="14" applyNumberFormat="0" applyAlignment="0" applyProtection="0"/>
    <xf numFmtId="0" fontId="33" fillId="0" borderId="0"/>
    <xf numFmtId="0" fontId="34" fillId="38" borderId="15" applyNumberFormat="0" applyAlignment="0" applyProtection="0"/>
    <xf numFmtId="0" fontId="34" fillId="38" borderId="15" applyNumberFormat="0" applyAlignment="0" applyProtection="0"/>
    <xf numFmtId="0" fontId="34" fillId="38" borderId="15" applyNumberFormat="0" applyAlignment="0" applyProtection="0"/>
    <xf numFmtId="0" fontId="34" fillId="38" borderId="15" applyNumberFormat="0" applyAlignment="0" applyProtection="0"/>
    <xf numFmtId="0" fontId="34" fillId="38" borderId="15" applyNumberFormat="0" applyAlignment="0" applyProtection="0"/>
    <xf numFmtId="0" fontId="35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75" fontId="36" fillId="0" borderId="0"/>
    <xf numFmtId="1" fontId="37" fillId="0" borderId="0"/>
    <xf numFmtId="41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7" fontId="36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44" fillId="0" borderId="0" applyFont="0" applyFill="0" applyBorder="0" applyProtection="0">
      <alignment horizontal="right"/>
    </xf>
    <xf numFmtId="5" fontId="42" fillId="0" borderId="0"/>
    <xf numFmtId="5" fontId="36" fillId="0" borderId="0" applyFont="0" applyFill="0" applyBorder="0" applyAlignment="0" applyProtection="0"/>
    <xf numFmtId="5" fontId="36" fillId="0" borderId="0" applyFont="0" applyFill="0" applyBorder="0" applyAlignment="0" applyProtection="0"/>
    <xf numFmtId="5" fontId="36" fillId="0" borderId="0" applyFont="0" applyFill="0" applyBorder="0" applyAlignment="0" applyProtection="0"/>
    <xf numFmtId="5" fontId="36" fillId="0" borderId="0" applyFont="0" applyFill="0" applyBorder="0" applyAlignment="0" applyProtection="0"/>
    <xf numFmtId="5" fontId="36" fillId="0" borderId="0" applyFont="0" applyFill="0" applyBorder="0" applyAlignment="0" applyProtection="0"/>
    <xf numFmtId="0" fontId="45" fillId="0" borderId="0"/>
    <xf numFmtId="0" fontId="45" fillId="0" borderId="16"/>
    <xf numFmtId="14" fontId="36" fillId="0" borderId="0" applyFont="0" applyFill="0" applyBorder="0" applyAlignment="0" applyProtection="0"/>
    <xf numFmtId="0" fontId="42" fillId="0" borderId="0"/>
    <xf numFmtId="0" fontId="42" fillId="0" borderId="0"/>
    <xf numFmtId="14" fontId="36" fillId="0" borderId="0" applyFont="0" applyFill="0" applyBorder="0" applyAlignment="0" applyProtection="0"/>
    <xf numFmtId="14" fontId="36" fillId="0" borderId="0" applyFont="0" applyFill="0" applyBorder="0" applyAlignment="0" applyProtection="0"/>
    <xf numFmtId="14" fontId="36" fillId="0" borderId="0" applyFont="0" applyFill="0" applyBorder="0" applyAlignment="0" applyProtection="0"/>
    <xf numFmtId="14" fontId="36" fillId="0" borderId="0" applyFont="0" applyFill="0" applyBorder="0" applyAlignment="0" applyProtection="0"/>
    <xf numFmtId="177" fontId="36" fillId="0" borderId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0" fontId="42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38" fontId="48" fillId="15" borderId="0" applyNumberFormat="0" applyBorder="0" applyAlignment="0" applyProtection="0"/>
    <xf numFmtId="38" fontId="48" fillId="15" borderId="0" applyNumberFormat="0" applyBorder="0" applyAlignment="0" applyProtection="0"/>
    <xf numFmtId="38" fontId="48" fillId="15" borderId="0" applyNumberFormat="0" applyBorder="0" applyAlignment="0" applyProtection="0"/>
    <xf numFmtId="0" fontId="49" fillId="0" borderId="0"/>
    <xf numFmtId="0" fontId="50" fillId="0" borderId="17" applyNumberFormat="0" applyAlignment="0" applyProtection="0">
      <alignment horizontal="left" vertical="center"/>
    </xf>
    <xf numFmtId="0" fontId="50" fillId="0" borderId="18">
      <alignment horizontal="left" vertical="center"/>
    </xf>
    <xf numFmtId="0" fontId="51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8" fontId="36" fillId="0" borderId="0">
      <protection locked="0"/>
    </xf>
    <xf numFmtId="178" fontId="36" fillId="0" borderId="0"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10" fontId="48" fillId="39" borderId="13" applyNumberFormat="0" applyBorder="0" applyAlignment="0" applyProtection="0"/>
    <xf numFmtId="10" fontId="48" fillId="39" borderId="13" applyNumberFormat="0" applyBorder="0" applyAlignment="0" applyProtection="0"/>
    <xf numFmtId="10" fontId="48" fillId="39" borderId="13" applyNumberFormat="0" applyBorder="0" applyAlignment="0" applyProtection="0"/>
    <xf numFmtId="0" fontId="55" fillId="0" borderId="0" applyNumberFormat="0" applyFill="0" applyBorder="0" applyAlignment="0">
      <protection locked="0"/>
    </xf>
    <xf numFmtId="0" fontId="55" fillId="0" borderId="0" applyNumberFormat="0" applyFill="0" applyBorder="0" applyAlignment="0">
      <protection locked="0"/>
    </xf>
    <xf numFmtId="38" fontId="56" fillId="0" borderId="0">
      <alignment horizontal="left" wrapText="1"/>
    </xf>
    <xf numFmtId="38" fontId="57" fillId="0" borderId="0">
      <alignment horizontal="left" wrapText="1"/>
    </xf>
    <xf numFmtId="0" fontId="58" fillId="40" borderId="16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59" fillId="0" borderId="20" applyNumberFormat="0" applyFill="0" applyAlignment="0" applyProtection="0"/>
    <xf numFmtId="0" fontId="60" fillId="41" borderId="0"/>
    <xf numFmtId="0" fontId="60" fillId="42" borderId="0"/>
    <xf numFmtId="0" fontId="30" fillId="43" borderId="21" applyBorder="0"/>
    <xf numFmtId="0" fontId="36" fillId="44" borderId="22" applyNumberFormat="0" applyFont="0" applyBorder="0" applyAlignment="0" applyProtection="0"/>
    <xf numFmtId="179" fontId="36" fillId="0" borderId="0"/>
    <xf numFmtId="180" fontId="61" fillId="0" borderId="0" applyNumberFormat="0" applyFill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172" fontId="63" fillId="0" borderId="0" applyFont="0" applyAlignment="0" applyProtection="0"/>
    <xf numFmtId="37" fontId="64" fillId="0" borderId="0" applyNumberFormat="0" applyFill="0" applyBorder="0"/>
    <xf numFmtId="0" fontId="48" fillId="0" borderId="23" applyNumberFormat="0" applyBorder="0" applyAlignment="0"/>
    <xf numFmtId="0" fontId="48" fillId="0" borderId="23" applyNumberFormat="0" applyBorder="0" applyAlignment="0"/>
    <xf numFmtId="0" fontId="48" fillId="0" borderId="23" applyNumberFormat="0" applyBorder="0" applyAlignment="0"/>
    <xf numFmtId="0" fontId="48" fillId="0" borderId="23" applyNumberFormat="0" applyBorder="0" applyAlignment="0"/>
    <xf numFmtId="181" fontId="36" fillId="0" borderId="0"/>
    <xf numFmtId="181" fontId="36" fillId="0" borderId="0"/>
    <xf numFmtId="181" fontId="3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182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2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41" fontId="36" fillId="0" borderId="0"/>
    <xf numFmtId="0" fontId="36" fillId="0" borderId="0"/>
    <xf numFmtId="0" fontId="2" fillId="0" borderId="0"/>
    <xf numFmtId="0" fontId="66" fillId="0" borderId="0"/>
    <xf numFmtId="0" fontId="66" fillId="0" borderId="0"/>
    <xf numFmtId="0" fontId="43" fillId="0" borderId="0"/>
    <xf numFmtId="0" fontId="17" fillId="0" borderId="0"/>
    <xf numFmtId="0" fontId="66" fillId="0" borderId="0"/>
    <xf numFmtId="0" fontId="6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6" fillId="0" borderId="0"/>
    <xf numFmtId="0" fontId="15" fillId="0" borderId="0"/>
    <xf numFmtId="0" fontId="66" fillId="0" borderId="0"/>
    <xf numFmtId="0" fontId="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6" fillId="0" borderId="0"/>
    <xf numFmtId="0" fontId="36" fillId="0" borderId="0"/>
    <xf numFmtId="0" fontId="2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1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66" fillId="0" borderId="0"/>
    <xf numFmtId="0" fontId="36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36" fillId="0" borderId="0"/>
    <xf numFmtId="0" fontId="36" fillId="0" borderId="0">
      <alignment wrapText="1"/>
    </xf>
    <xf numFmtId="0" fontId="2" fillId="0" borderId="0"/>
    <xf numFmtId="0" fontId="17" fillId="0" borderId="0"/>
    <xf numFmtId="41" fontId="69" fillId="0" borderId="0" applyFont="0" applyFill="0" applyBorder="0" applyAlignment="0" applyProtection="0"/>
    <xf numFmtId="0" fontId="36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41" fontId="1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68" fillId="0" borderId="0"/>
    <xf numFmtId="41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36" fillId="0" borderId="0"/>
    <xf numFmtId="182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36" fillId="46" borderId="24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26" fillId="2" borderId="1" applyNumberFormat="0" applyFont="0" applyAlignment="0" applyProtection="0"/>
    <xf numFmtId="0" fontId="36" fillId="46" borderId="24" applyNumberFormat="0" applyFont="0" applyAlignment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183" fontId="17" fillId="0" borderId="0" applyFont="0" applyFill="0" applyBorder="0" applyProtection="0"/>
    <xf numFmtId="0" fontId="72" fillId="37" borderId="25" applyNumberFormat="0" applyAlignment="0" applyProtection="0"/>
    <xf numFmtId="0" fontId="72" fillId="37" borderId="25" applyNumberFormat="0" applyAlignment="0" applyProtection="0"/>
    <xf numFmtId="0" fontId="72" fillId="37" borderId="25" applyNumberFormat="0" applyAlignment="0" applyProtection="0"/>
    <xf numFmtId="0" fontId="72" fillId="37" borderId="25" applyNumberFormat="0" applyAlignment="0" applyProtection="0"/>
    <xf numFmtId="0" fontId="72" fillId="37" borderId="25" applyNumberFormat="0" applyAlignment="0" applyProtection="0"/>
    <xf numFmtId="40" fontId="31" fillId="47" borderId="0">
      <alignment horizontal="right"/>
    </xf>
    <xf numFmtId="0" fontId="73" fillId="47" borderId="0">
      <alignment horizontal="left"/>
    </xf>
    <xf numFmtId="12" fontId="50" fillId="48" borderId="9">
      <alignment horizontal="left"/>
    </xf>
    <xf numFmtId="0" fontId="42" fillId="0" borderId="0"/>
    <xf numFmtId="0" fontId="42" fillId="0" borderId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5" fillId="0" borderId="0"/>
    <xf numFmtId="0" fontId="45" fillId="0" borderId="0"/>
    <xf numFmtId="4" fontId="73" fillId="45" borderId="26" applyNumberFormat="0" applyProtection="0">
      <alignment vertical="center"/>
    </xf>
    <xf numFmtId="4" fontId="76" fillId="49" borderId="26" applyNumberFormat="0" applyProtection="0">
      <alignment vertical="center"/>
    </xf>
    <xf numFmtId="4" fontId="73" fillId="49" borderId="26" applyNumberFormat="0" applyProtection="0">
      <alignment vertical="center"/>
    </xf>
    <xf numFmtId="4" fontId="73" fillId="49" borderId="26" applyNumberFormat="0" applyProtection="0">
      <alignment horizontal="left" vertical="center" indent="1"/>
    </xf>
    <xf numFmtId="4" fontId="73" fillId="49" borderId="26" applyNumberFormat="0" applyProtection="0">
      <alignment horizontal="left" vertical="center" indent="1"/>
    </xf>
    <xf numFmtId="4" fontId="73" fillId="49" borderId="26" applyNumberFormat="0" applyProtection="0">
      <alignment horizontal="left" vertical="center" indent="1"/>
    </xf>
    <xf numFmtId="4" fontId="73" fillId="49" borderId="26" applyNumberFormat="0" applyProtection="0">
      <alignment horizontal="left" vertical="center" indent="1"/>
    </xf>
    <xf numFmtId="4" fontId="73" fillId="49" borderId="26" applyNumberFormat="0" applyProtection="0">
      <alignment horizontal="left" vertical="center" indent="1"/>
    </xf>
    <xf numFmtId="4" fontId="73" fillId="49" borderId="26" applyNumberFormat="0" applyProtection="0">
      <alignment horizontal="left" vertical="center" indent="1"/>
    </xf>
    <xf numFmtId="0" fontId="73" fillId="49" borderId="26" applyNumberFormat="0" applyProtection="0">
      <alignment horizontal="left" vertical="top" indent="1"/>
    </xf>
    <xf numFmtId="4" fontId="73" fillId="50" borderId="0" applyNumberFormat="0" applyProtection="0">
      <alignment horizontal="left" vertical="center" indent="1"/>
    </xf>
    <xf numFmtId="4" fontId="73" fillId="50" borderId="26" applyNumberFormat="0" applyProtection="0"/>
    <xf numFmtId="4" fontId="73" fillId="50" borderId="26" applyNumberFormat="0" applyProtection="0"/>
    <xf numFmtId="4" fontId="73" fillId="50" borderId="26" applyNumberFormat="0" applyProtection="0"/>
    <xf numFmtId="4" fontId="73" fillId="50" borderId="26" applyNumberFormat="0" applyProtection="0"/>
    <xf numFmtId="4" fontId="73" fillId="50" borderId="26" applyNumberFormat="0" applyProtection="0"/>
    <xf numFmtId="4" fontId="73" fillId="50" borderId="26" applyNumberFormat="0" applyProtection="0"/>
    <xf numFmtId="4" fontId="31" fillId="18" borderId="26" applyNumberFormat="0" applyProtection="0">
      <alignment horizontal="right" vertical="center"/>
    </xf>
    <xf numFmtId="4" fontId="31" fillId="24" borderId="26" applyNumberFormat="0" applyProtection="0">
      <alignment horizontal="right" vertical="center"/>
    </xf>
    <xf numFmtId="4" fontId="31" fillId="32" borderId="26" applyNumberFormat="0" applyProtection="0">
      <alignment horizontal="right" vertical="center"/>
    </xf>
    <xf numFmtId="4" fontId="31" fillId="26" borderId="26" applyNumberFormat="0" applyProtection="0">
      <alignment horizontal="right" vertical="center"/>
    </xf>
    <xf numFmtId="4" fontId="31" fillId="30" borderId="26" applyNumberFormat="0" applyProtection="0">
      <alignment horizontal="right" vertical="center"/>
    </xf>
    <xf numFmtId="4" fontId="31" fillId="34" borderId="26" applyNumberFormat="0" applyProtection="0">
      <alignment horizontal="right" vertical="center"/>
    </xf>
    <xf numFmtId="4" fontId="31" fillId="33" borderId="26" applyNumberFormat="0" applyProtection="0">
      <alignment horizontal="right" vertical="center"/>
    </xf>
    <xf numFmtId="4" fontId="31" fillId="51" borderId="26" applyNumberFormat="0" applyProtection="0">
      <alignment horizontal="right" vertical="center"/>
    </xf>
    <xf numFmtId="4" fontId="31" fillId="25" borderId="26" applyNumberFormat="0" applyProtection="0">
      <alignment horizontal="right" vertical="center"/>
    </xf>
    <xf numFmtId="4" fontId="73" fillId="52" borderId="27" applyNumberFormat="0" applyProtection="0">
      <alignment horizontal="left" vertical="center" indent="1"/>
    </xf>
    <xf numFmtId="4" fontId="73" fillId="52" borderId="27" applyNumberFormat="0" applyProtection="0">
      <alignment horizontal="left" vertical="center" indent="1"/>
    </xf>
    <xf numFmtId="4" fontId="31" fillId="53" borderId="0" applyNumberFormat="0" applyProtection="0">
      <alignment horizontal="left" vertical="center" indent="1"/>
    </xf>
    <xf numFmtId="4" fontId="31" fillId="53" borderId="0" applyNumberFormat="0" applyProtection="0">
      <alignment horizontal="left" indent="1"/>
    </xf>
    <xf numFmtId="4" fontId="31" fillId="53" borderId="0" applyNumberFormat="0" applyProtection="0">
      <alignment horizontal="left" indent="1"/>
    </xf>
    <xf numFmtId="4" fontId="31" fillId="53" borderId="0" applyNumberFormat="0" applyProtection="0">
      <alignment horizontal="left" indent="1"/>
    </xf>
    <xf numFmtId="4" fontId="31" fillId="53" borderId="0" applyNumberFormat="0" applyProtection="0">
      <alignment horizontal="left" indent="1"/>
    </xf>
    <xf numFmtId="4" fontId="31" fillId="53" borderId="0" applyNumberFormat="0" applyProtection="0">
      <alignment horizontal="left" indent="1"/>
    </xf>
    <xf numFmtId="4" fontId="31" fillId="53" borderId="0" applyNumberFormat="0" applyProtection="0">
      <alignment horizontal="left" indent="1"/>
    </xf>
    <xf numFmtId="4" fontId="18" fillId="54" borderId="0" applyNumberFormat="0" applyProtection="0">
      <alignment horizontal="left" vertical="center" indent="1"/>
    </xf>
    <xf numFmtId="4" fontId="18" fillId="54" borderId="0" applyNumberFormat="0" applyProtection="0">
      <alignment horizontal="left" vertical="center" indent="1"/>
    </xf>
    <xf numFmtId="4" fontId="18" fillId="54" borderId="0" applyNumberFormat="0" applyProtection="0">
      <alignment horizontal="left" vertical="center" indent="1"/>
    </xf>
    <xf numFmtId="4" fontId="18" fillId="54" borderId="0" applyNumberFormat="0" applyProtection="0">
      <alignment horizontal="left" vertical="center" indent="1"/>
    </xf>
    <xf numFmtId="4" fontId="18" fillId="54" borderId="0" applyNumberFormat="0" applyProtection="0">
      <alignment horizontal="left" vertical="center" indent="1"/>
    </xf>
    <xf numFmtId="4" fontId="31" fillId="55" borderId="26" applyNumberFormat="0" applyProtection="0">
      <alignment horizontal="right" vertical="center"/>
    </xf>
    <xf numFmtId="4" fontId="77" fillId="0" borderId="0" applyNumberFormat="0" applyProtection="0">
      <alignment horizontal="left" vertical="center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8" fillId="56" borderId="0" applyNumberFormat="0" applyProtection="0">
      <alignment horizontal="left" indent="1"/>
    </xf>
    <xf numFmtId="4" fontId="79" fillId="0" borderId="0" applyNumberFormat="0" applyProtection="0">
      <alignment horizontal="left" vertical="center" indent="1"/>
    </xf>
    <xf numFmtId="4" fontId="79" fillId="57" borderId="0" applyNumberFormat="0" applyProtection="0"/>
    <xf numFmtId="4" fontId="79" fillId="57" borderId="0" applyNumberFormat="0" applyProtection="0"/>
    <xf numFmtId="4" fontId="79" fillId="57" borderId="0" applyNumberFormat="0" applyProtection="0"/>
    <xf numFmtId="4" fontId="79" fillId="57" borderId="0" applyNumberFormat="0" applyProtection="0"/>
    <xf numFmtId="4" fontId="79" fillId="57" borderId="0" applyNumberFormat="0" applyProtection="0"/>
    <xf numFmtId="4" fontId="79" fillId="57" borderId="0" applyNumberFormat="0" applyProtection="0"/>
    <xf numFmtId="4" fontId="79" fillId="57" borderId="0" applyNumberFormat="0" applyProtection="0"/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center" indent="1"/>
    </xf>
    <xf numFmtId="0" fontId="36" fillId="54" borderId="26" applyNumberFormat="0" applyProtection="0">
      <alignment horizontal="left" vertical="top" indent="1"/>
    </xf>
    <xf numFmtId="0" fontId="36" fillId="54" borderId="26" applyNumberFormat="0" applyProtection="0">
      <alignment horizontal="left" vertical="top" indent="1"/>
    </xf>
    <xf numFmtId="0" fontId="36" fillId="54" borderId="26" applyNumberFormat="0" applyProtection="0">
      <alignment horizontal="left" vertical="top" indent="1"/>
    </xf>
    <xf numFmtId="0" fontId="36" fillId="54" borderId="26" applyNumberFormat="0" applyProtection="0">
      <alignment horizontal="left" vertical="top" indent="1"/>
    </xf>
    <xf numFmtId="0" fontId="36" fillId="54" borderId="26" applyNumberFormat="0" applyProtection="0">
      <alignment horizontal="left" vertical="top" indent="1"/>
    </xf>
    <xf numFmtId="0" fontId="36" fillId="54" borderId="26" applyNumberFormat="0" applyProtection="0">
      <alignment horizontal="left" vertical="top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center" indent="1"/>
    </xf>
    <xf numFmtId="0" fontId="36" fillId="50" borderId="26" applyNumberFormat="0" applyProtection="0">
      <alignment horizontal="left" vertical="top" indent="1"/>
    </xf>
    <xf numFmtId="0" fontId="36" fillId="50" borderId="26" applyNumberFormat="0" applyProtection="0">
      <alignment horizontal="left" vertical="top" indent="1"/>
    </xf>
    <xf numFmtId="0" fontId="36" fillId="50" borderId="26" applyNumberFormat="0" applyProtection="0">
      <alignment horizontal="left" vertical="top" indent="1"/>
    </xf>
    <xf numFmtId="0" fontId="36" fillId="50" borderId="26" applyNumberFormat="0" applyProtection="0">
      <alignment horizontal="left" vertical="top" indent="1"/>
    </xf>
    <xf numFmtId="0" fontId="36" fillId="50" borderId="26" applyNumberFormat="0" applyProtection="0">
      <alignment horizontal="left" vertical="top" indent="1"/>
    </xf>
    <xf numFmtId="0" fontId="36" fillId="50" borderId="26" applyNumberFormat="0" applyProtection="0">
      <alignment horizontal="left" vertical="top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center" indent="1"/>
    </xf>
    <xf numFmtId="0" fontId="36" fillId="58" borderId="26" applyNumberFormat="0" applyProtection="0">
      <alignment horizontal="left" vertical="top" indent="1"/>
    </xf>
    <xf numFmtId="0" fontId="36" fillId="58" borderId="26" applyNumberFormat="0" applyProtection="0">
      <alignment horizontal="left" vertical="top" indent="1"/>
    </xf>
    <xf numFmtId="0" fontId="36" fillId="58" borderId="26" applyNumberFormat="0" applyProtection="0">
      <alignment horizontal="left" vertical="top" indent="1"/>
    </xf>
    <xf numFmtId="0" fontId="36" fillId="58" borderId="26" applyNumberFormat="0" applyProtection="0">
      <alignment horizontal="left" vertical="top" indent="1"/>
    </xf>
    <xf numFmtId="0" fontId="36" fillId="58" borderId="26" applyNumberFormat="0" applyProtection="0">
      <alignment horizontal="left" vertical="top" indent="1"/>
    </xf>
    <xf numFmtId="0" fontId="36" fillId="58" borderId="26" applyNumberFormat="0" applyProtection="0">
      <alignment horizontal="left" vertical="top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center" indent="1"/>
    </xf>
    <xf numFmtId="0" fontId="36" fillId="59" borderId="26" applyNumberFormat="0" applyProtection="0">
      <alignment horizontal="left" vertical="top" indent="1"/>
    </xf>
    <xf numFmtId="0" fontId="36" fillId="59" borderId="26" applyNumberFormat="0" applyProtection="0">
      <alignment horizontal="left" vertical="top" indent="1"/>
    </xf>
    <xf numFmtId="0" fontId="36" fillId="59" borderId="26" applyNumberFormat="0" applyProtection="0">
      <alignment horizontal="left" vertical="top" indent="1"/>
    </xf>
    <xf numFmtId="0" fontId="36" fillId="59" borderId="26" applyNumberFormat="0" applyProtection="0">
      <alignment horizontal="left" vertical="top" indent="1"/>
    </xf>
    <xf numFmtId="0" fontId="36" fillId="59" borderId="26" applyNumberFormat="0" applyProtection="0">
      <alignment horizontal="left" vertical="top" indent="1"/>
    </xf>
    <xf numFmtId="0" fontId="36" fillId="59" borderId="26" applyNumberFormat="0" applyProtection="0">
      <alignment horizontal="left" vertical="top" indent="1"/>
    </xf>
    <xf numFmtId="4" fontId="31" fillId="39" borderId="26" applyNumberFormat="0" applyProtection="0">
      <alignment vertical="center"/>
    </xf>
    <xf numFmtId="4" fontId="80" fillId="39" borderId="26" applyNumberFormat="0" applyProtection="0">
      <alignment vertical="center"/>
    </xf>
    <xf numFmtId="4" fontId="31" fillId="39" borderId="26" applyNumberFormat="0" applyProtection="0">
      <alignment horizontal="left" vertical="center" indent="1"/>
    </xf>
    <xf numFmtId="0" fontId="31" fillId="39" borderId="26" applyNumberFormat="0" applyProtection="0">
      <alignment horizontal="left" vertical="top" indent="1"/>
    </xf>
    <xf numFmtId="4" fontId="31" fillId="47" borderId="28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31" fillId="0" borderId="26" applyNumberFormat="0" applyProtection="0">
      <alignment horizontal="right" vertical="center"/>
    </xf>
    <xf numFmtId="4" fontId="80" fillId="53" borderId="26" applyNumberFormat="0" applyProtection="0">
      <alignment horizontal="right" vertical="center"/>
    </xf>
    <xf numFmtId="4" fontId="31" fillId="55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4" fontId="31" fillId="0" borderId="26" applyNumberFormat="0" applyProtection="0">
      <alignment horizontal="left" vertical="center" indent="1"/>
    </xf>
    <xf numFmtId="0" fontId="31" fillId="50" borderId="26" applyNumberFormat="0" applyProtection="0">
      <alignment horizontal="center" vertical="top"/>
    </xf>
    <xf numFmtId="0" fontId="31" fillId="50" borderId="26" applyNumberFormat="0" applyProtection="0">
      <alignment horizontal="left" vertical="top"/>
    </xf>
    <xf numFmtId="0" fontId="31" fillId="50" borderId="26" applyNumberFormat="0" applyProtection="0">
      <alignment horizontal="left" vertical="top"/>
    </xf>
    <xf numFmtId="0" fontId="31" fillId="50" borderId="26" applyNumberFormat="0" applyProtection="0">
      <alignment horizontal="left" vertical="top"/>
    </xf>
    <xf numFmtId="0" fontId="31" fillId="50" borderId="26" applyNumberFormat="0" applyProtection="0">
      <alignment horizontal="left" vertical="top"/>
    </xf>
    <xf numFmtId="0" fontId="31" fillId="50" borderId="26" applyNumberFormat="0" applyProtection="0">
      <alignment horizontal="left" vertical="top"/>
    </xf>
    <xf numFmtId="0" fontId="31" fillId="50" borderId="26" applyNumberFormat="0" applyProtection="0">
      <alignment horizontal="left" vertical="top"/>
    </xf>
    <xf numFmtId="4" fontId="51" fillId="0" borderId="0" applyNumberFormat="0" applyProtection="0">
      <alignment horizontal="left" vertical="center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1" fillId="60" borderId="0" applyNumberFormat="0" applyProtection="0">
      <alignment horizontal="left"/>
    </xf>
    <xf numFmtId="4" fontId="82" fillId="53" borderId="26" applyNumberFormat="0" applyProtection="0">
      <alignment horizontal="right" vertical="center"/>
    </xf>
    <xf numFmtId="37" fontId="66" fillId="61" borderId="0" applyNumberFormat="0" applyFont="0" applyBorder="0" applyAlignment="0" applyProtection="0"/>
    <xf numFmtId="0" fontId="83" fillId="0" borderId="0" applyNumberFormat="0" applyFill="0" applyBorder="0" applyAlignment="0" applyProtection="0"/>
    <xf numFmtId="184" fontId="36" fillId="0" borderId="29">
      <alignment horizontal="justify" vertical="top" wrapText="1"/>
    </xf>
    <xf numFmtId="184" fontId="36" fillId="0" borderId="29">
      <alignment horizontal="justify" vertical="top" wrapText="1"/>
    </xf>
    <xf numFmtId="184" fontId="36" fillId="0" borderId="29">
      <alignment horizontal="justify" vertical="top" wrapText="1"/>
    </xf>
    <xf numFmtId="0" fontId="84" fillId="62" borderId="30"/>
    <xf numFmtId="173" fontId="36" fillId="0" borderId="0">
      <alignment horizontal="left" wrapText="1"/>
    </xf>
    <xf numFmtId="2" fontId="36" fillId="0" borderId="0" applyFill="0" applyBorder="0" applyProtection="0">
      <alignment horizontal="right"/>
    </xf>
    <xf numFmtId="14" fontId="85" fillId="63" borderId="31" applyProtection="0">
      <alignment horizontal="right"/>
    </xf>
    <xf numFmtId="0" fontId="85" fillId="0" borderId="0" applyNumberFormat="0" applyFill="0" applyBorder="0" applyProtection="0">
      <alignment horizontal="left"/>
    </xf>
    <xf numFmtId="185" fontId="36" fillId="0" borderId="0" applyFill="0" applyBorder="0" applyAlignment="0" applyProtection="0">
      <alignment wrapText="1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0" fontId="45" fillId="0" borderId="16"/>
    <xf numFmtId="38" fontId="36" fillId="0" borderId="0">
      <alignment horizontal="left" wrapText="1"/>
    </xf>
    <xf numFmtId="0" fontId="86" fillId="64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0" fillId="0" borderId="13">
      <alignment horizontal="center" vertical="center" wrapText="1"/>
    </xf>
    <xf numFmtId="0" fontId="30" fillId="0" borderId="13">
      <alignment horizontal="center" vertical="center" wrapText="1"/>
    </xf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2" fillId="0" borderId="32"/>
    <xf numFmtId="0" fontId="58" fillId="0" borderId="33"/>
    <xf numFmtId="0" fontId="58" fillId="0" borderId="16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42" fillId="0" borderId="34"/>
    <xf numFmtId="38" fontId="31" fillId="0" borderId="35" applyFill="0" applyBorder="0" applyAlignment="0" applyProtection="0">
      <protection locked="0"/>
    </xf>
    <xf numFmtId="37" fontId="48" fillId="49" borderId="0" applyNumberFormat="0" applyBorder="0" applyAlignment="0" applyProtection="0"/>
    <xf numFmtId="37" fontId="48" fillId="49" borderId="0" applyNumberFormat="0" applyBorder="0" applyAlignment="0" applyProtection="0"/>
    <xf numFmtId="37" fontId="48" fillId="49" borderId="0" applyNumberFormat="0" applyBorder="0" applyAlignment="0" applyProtection="0"/>
    <xf numFmtId="37" fontId="48" fillId="49" borderId="0" applyNumberFormat="0" applyBorder="0" applyAlignment="0" applyProtection="0"/>
    <xf numFmtId="37" fontId="48" fillId="0" borderId="0"/>
    <xf numFmtId="37" fontId="48" fillId="0" borderId="0"/>
    <xf numFmtId="37" fontId="48" fillId="0" borderId="0"/>
    <xf numFmtId="37" fontId="48" fillId="0" borderId="0"/>
    <xf numFmtId="37" fontId="48" fillId="49" borderId="0" applyNumberFormat="0" applyBorder="0" applyAlignment="0" applyProtection="0"/>
    <xf numFmtId="3" fontId="87" fillId="65" borderId="36" applyProtection="0"/>
    <xf numFmtId="188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4" fillId="15" borderId="0" xfId="3" applyFont="1" applyFill="1"/>
    <xf numFmtId="0" fontId="4" fillId="15" borderId="0" xfId="3" applyFont="1" applyFill="1" applyAlignment="1">
      <alignment horizontal="center"/>
    </xf>
    <xf numFmtId="0" fontId="5" fillId="15" borderId="0" xfId="3" applyFont="1" applyFill="1" applyAlignment="1">
      <alignment horizontal="center"/>
    </xf>
    <xf numFmtId="0" fontId="5" fillId="15" borderId="0" xfId="3" applyFont="1" applyFill="1" applyAlignment="1">
      <alignment horizontal="centerContinuous"/>
    </xf>
    <xf numFmtId="164" fontId="5" fillId="15" borderId="0" xfId="3" applyNumberFormat="1" applyFont="1" applyFill="1" applyBorder="1" applyAlignment="1">
      <alignment horizontal="center"/>
    </xf>
    <xf numFmtId="0" fontId="3" fillId="0" borderId="0" xfId="3"/>
    <xf numFmtId="0" fontId="5" fillId="15" borderId="2" xfId="3" applyFont="1" applyFill="1" applyBorder="1" applyAlignment="1">
      <alignment horizontal="left"/>
    </xf>
    <xf numFmtId="0" fontId="5" fillId="15" borderId="2" xfId="3" applyFont="1" applyFill="1" applyBorder="1" applyAlignment="1">
      <alignment horizontal="center"/>
    </xf>
    <xf numFmtId="0" fontId="4" fillId="15" borderId="2" xfId="3" applyFont="1" applyFill="1" applyBorder="1" applyAlignment="1">
      <alignment horizontal="center"/>
    </xf>
    <xf numFmtId="0" fontId="5" fillId="15" borderId="2" xfId="3" applyFont="1" applyFill="1" applyBorder="1" applyAlignment="1">
      <alignment horizontal="centerContinuous"/>
    </xf>
    <xf numFmtId="0" fontId="5" fillId="0" borderId="0" xfId="3" applyFont="1" applyFill="1" applyBorder="1" applyAlignment="1">
      <alignment horizontal="left"/>
    </xf>
    <xf numFmtId="0" fontId="5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Continuous"/>
    </xf>
    <xf numFmtId="0" fontId="7" fillId="0" borderId="3" xfId="3" applyFont="1" applyBorder="1" applyAlignment="1">
      <alignment horizontal="left"/>
    </xf>
    <xf numFmtId="0" fontId="5" fillId="0" borderId="4" xfId="3" applyFont="1" applyBorder="1" applyAlignment="1">
      <alignment horizontal="center"/>
    </xf>
    <xf numFmtId="0" fontId="4" fillId="0" borderId="4" xfId="3" applyFont="1" applyBorder="1" applyAlignment="1">
      <alignment horizontal="center"/>
    </xf>
    <xf numFmtId="0" fontId="4" fillId="0" borderId="4" xfId="3" applyFont="1" applyBorder="1"/>
    <xf numFmtId="164" fontId="4" fillId="0" borderId="4" xfId="3" applyNumberFormat="1" applyFont="1" applyBorder="1"/>
    <xf numFmtId="165" fontId="4" fillId="0" borderId="4" xfId="3" applyNumberFormat="1" applyFont="1" applyBorder="1"/>
    <xf numFmtId="0" fontId="3" fillId="0" borderId="5" xfId="3" applyBorder="1"/>
    <xf numFmtId="0" fontId="8" fillId="0" borderId="6" xfId="3" applyFont="1" applyBorder="1"/>
    <xf numFmtId="0" fontId="8" fillId="0" borderId="0" xfId="3" applyFont="1" applyBorder="1" applyAlignment="1">
      <alignment horizontal="center"/>
    </xf>
    <xf numFmtId="8" fontId="8" fillId="0" borderId="0" xfId="3" applyNumberFormat="1" applyFont="1" applyBorder="1"/>
    <xf numFmtId="164" fontId="8" fillId="0" borderId="0" xfId="3" applyNumberFormat="1" applyFont="1" applyBorder="1"/>
    <xf numFmtId="8" fontId="8" fillId="0" borderId="0" xfId="3" applyNumberFormat="1" applyFont="1" applyBorder="1" applyAlignment="1">
      <alignment horizontal="right"/>
    </xf>
    <xf numFmtId="8" fontId="8" fillId="0" borderId="7" xfId="3" applyNumberFormat="1" applyFont="1" applyBorder="1" applyAlignment="1">
      <alignment horizontal="left"/>
    </xf>
    <xf numFmtId="10" fontId="3" fillId="0" borderId="0" xfId="3" applyNumberFormat="1"/>
    <xf numFmtId="0" fontId="8" fillId="0" borderId="0" xfId="3" applyFont="1" applyBorder="1"/>
    <xf numFmtId="165" fontId="4" fillId="0" borderId="0" xfId="3" applyNumberFormat="1" applyFont="1" applyBorder="1"/>
    <xf numFmtId="0" fontId="3" fillId="0" borderId="7" xfId="3" applyBorder="1"/>
    <xf numFmtId="10" fontId="8" fillId="0" borderId="0" xfId="3" applyNumberFormat="1" applyFont="1" applyBorder="1"/>
    <xf numFmtId="0" fontId="8" fillId="0" borderId="0" xfId="3" applyFont="1" applyFill="1" applyBorder="1"/>
    <xf numFmtId="0" fontId="8" fillId="0" borderId="8" xfId="3" applyFont="1" applyFill="1" applyBorder="1"/>
    <xf numFmtId="0" fontId="3" fillId="0" borderId="9" xfId="3" applyFill="1" applyBorder="1"/>
    <xf numFmtId="8" fontId="8" fillId="0" borderId="9" xfId="3" applyNumberFormat="1" applyFont="1" applyBorder="1"/>
    <xf numFmtId="0" fontId="8" fillId="0" borderId="9" xfId="3" applyFont="1" applyBorder="1"/>
    <xf numFmtId="165" fontId="4" fillId="0" borderId="9" xfId="3" applyNumberFormat="1" applyFont="1" applyBorder="1"/>
    <xf numFmtId="0" fontId="3" fillId="0" borderId="10" xfId="3" applyBorder="1"/>
    <xf numFmtId="0" fontId="4" fillId="0" borderId="0" xfId="3" applyFont="1"/>
    <xf numFmtId="165" fontId="4" fillId="0" borderId="0" xfId="3" applyNumberFormat="1" applyFont="1"/>
    <xf numFmtId="165" fontId="8" fillId="0" borderId="0" xfId="3" applyNumberFormat="1" applyFont="1" applyBorder="1"/>
    <xf numFmtId="166" fontId="8" fillId="0" borderId="0" xfId="3" applyNumberFormat="1" applyFont="1" applyBorder="1"/>
    <xf numFmtId="10" fontId="8" fillId="0" borderId="0" xfId="3" applyNumberFormat="1" applyFont="1" applyBorder="1" applyAlignment="1">
      <alignment vertical="top"/>
    </xf>
    <xf numFmtId="167" fontId="8" fillId="0" borderId="0" xfId="3" applyNumberFormat="1" applyFont="1" applyBorder="1"/>
    <xf numFmtId="0" fontId="8" fillId="0" borderId="8" xfId="3" applyFont="1" applyBorder="1"/>
    <xf numFmtId="0" fontId="8" fillId="0" borderId="9" xfId="3" applyFont="1" applyBorder="1" applyAlignment="1">
      <alignment horizontal="center"/>
    </xf>
    <xf numFmtId="0" fontId="8" fillId="0" borderId="9" xfId="3" applyFont="1" applyBorder="1" applyAlignment="1">
      <alignment horizontal="right"/>
    </xf>
    <xf numFmtId="10" fontId="8" fillId="0" borderId="9" xfId="3" applyNumberFormat="1" applyFont="1" applyBorder="1"/>
    <xf numFmtId="165" fontId="8" fillId="0" borderId="9" xfId="3" applyNumberFormat="1" applyFont="1" applyBorder="1"/>
    <xf numFmtId="0" fontId="8" fillId="0" borderId="0" xfId="3" applyFont="1" applyAlignment="1">
      <alignment horizontal="center"/>
    </xf>
    <xf numFmtId="10" fontId="4" fillId="0" borderId="0" xfId="3" applyNumberFormat="1" applyFont="1"/>
    <xf numFmtId="0" fontId="3" fillId="0" borderId="6" xfId="3" applyBorder="1"/>
    <xf numFmtId="0" fontId="9" fillId="0" borderId="6" xfId="3" applyFont="1" applyBorder="1"/>
    <xf numFmtId="0" fontId="9" fillId="0" borderId="8" xfId="3" applyFont="1" applyBorder="1"/>
    <xf numFmtId="0" fontId="10" fillId="0" borderId="0" xfId="3" applyFont="1"/>
    <xf numFmtId="0" fontId="4" fillId="0" borderId="0" xfId="3" applyFont="1" applyAlignment="1">
      <alignment horizontal="center"/>
    </xf>
    <xf numFmtId="164" fontId="4" fillId="0" borderId="0" xfId="3" applyNumberFormat="1" applyFont="1"/>
    <xf numFmtId="0" fontId="12" fillId="0" borderId="0" xfId="3" applyFont="1"/>
    <xf numFmtId="168" fontId="8" fillId="0" borderId="9" xfId="3" applyNumberFormat="1" applyFont="1" applyBorder="1"/>
    <xf numFmtId="166" fontId="4" fillId="0" borderId="0" xfId="3" applyNumberFormat="1" applyFont="1"/>
    <xf numFmtId="166" fontId="8" fillId="0" borderId="0" xfId="3" applyNumberFormat="1" applyFont="1" applyBorder="1" applyAlignment="1">
      <alignment horizontal="right"/>
    </xf>
    <xf numFmtId="168" fontId="8" fillId="0" borderId="9" xfId="3" applyNumberFormat="1" applyFont="1" applyFill="1" applyBorder="1"/>
    <xf numFmtId="0" fontId="4" fillId="0" borderId="6" xfId="3" applyFont="1" applyBorder="1"/>
    <xf numFmtId="0" fontId="4" fillId="0" borderId="0" xfId="3" applyFont="1" applyBorder="1" applyAlignment="1">
      <alignment horizontal="center"/>
    </xf>
    <xf numFmtId="8" fontId="4" fillId="0" borderId="0" xfId="3" applyNumberFormat="1" applyFont="1" applyBorder="1"/>
    <xf numFmtId="164" fontId="4" fillId="0" borderId="0" xfId="3" applyNumberFormat="1" applyFont="1" applyBorder="1"/>
    <xf numFmtId="8" fontId="4" fillId="0" borderId="0" xfId="3" applyNumberFormat="1" applyFont="1" applyBorder="1" applyAlignment="1">
      <alignment horizontal="right"/>
    </xf>
    <xf numFmtId="0" fontId="15" fillId="0" borderId="0" xfId="3" applyFont="1" applyBorder="1"/>
    <xf numFmtId="0" fontId="5" fillId="0" borderId="6" xfId="3" applyFont="1" applyBorder="1"/>
    <xf numFmtId="3" fontId="4" fillId="0" borderId="6" xfId="3" applyNumberFormat="1" applyFont="1" applyBorder="1"/>
    <xf numFmtId="3" fontId="4" fillId="0" borderId="6" xfId="3" applyNumberFormat="1" applyFont="1" applyBorder="1" applyAlignment="1">
      <alignment vertical="top"/>
    </xf>
    <xf numFmtId="0" fontId="8" fillId="0" borderId="0" xfId="3" applyFont="1" applyBorder="1" applyAlignment="1">
      <alignment vertical="top" wrapText="1"/>
    </xf>
    <xf numFmtId="3" fontId="8" fillId="0" borderId="0" xfId="3" applyNumberFormat="1" applyFont="1" applyBorder="1" applyAlignment="1">
      <alignment horizontal="center" vertical="top"/>
    </xf>
    <xf numFmtId="8" fontId="8" fillId="0" borderId="0" xfId="3" applyNumberFormat="1" applyFont="1" applyBorder="1" applyAlignment="1">
      <alignment vertical="top"/>
    </xf>
    <xf numFmtId="3" fontId="4" fillId="0" borderId="8" xfId="3" applyNumberFormat="1" applyFont="1" applyBorder="1" applyAlignment="1">
      <alignment vertical="top"/>
    </xf>
    <xf numFmtId="0" fontId="8" fillId="0" borderId="9" xfId="3" applyFont="1" applyBorder="1" applyAlignment="1">
      <alignment vertical="top" wrapText="1"/>
    </xf>
    <xf numFmtId="3" fontId="8" fillId="0" borderId="9" xfId="3" applyNumberFormat="1" applyFont="1" applyBorder="1" applyAlignment="1">
      <alignment horizontal="center" vertical="top"/>
    </xf>
    <xf numFmtId="8" fontId="8" fillId="0" borderId="9" xfId="3" applyNumberFormat="1" applyFont="1" applyBorder="1" applyAlignment="1">
      <alignment vertical="top"/>
    </xf>
    <xf numFmtId="10" fontId="8" fillId="0" borderId="9" xfId="3" applyNumberFormat="1" applyFont="1" applyBorder="1" applyAlignment="1">
      <alignment vertical="top"/>
    </xf>
    <xf numFmtId="3" fontId="4" fillId="0" borderId="0" xfId="3" applyNumberFormat="1" applyFont="1" applyBorder="1" applyAlignment="1">
      <alignment vertical="top"/>
    </xf>
    <xf numFmtId="3" fontId="4" fillId="0" borderId="0" xfId="3" applyNumberFormat="1" applyFont="1" applyBorder="1" applyAlignment="1">
      <alignment horizontal="center" vertical="top"/>
    </xf>
    <xf numFmtId="8" fontId="4" fillId="0" borderId="0" xfId="3" applyNumberFormat="1" applyFont="1" applyBorder="1" applyAlignment="1">
      <alignment vertical="top"/>
    </xf>
    <xf numFmtId="10" fontId="4" fillId="0" borderId="0" xfId="3" applyNumberFormat="1" applyFont="1" applyBorder="1" applyAlignment="1">
      <alignment vertical="top"/>
    </xf>
    <xf numFmtId="8" fontId="4" fillId="0" borderId="4" xfId="3" applyNumberFormat="1" applyFont="1" applyBorder="1" applyAlignment="1">
      <alignment horizontal="right"/>
    </xf>
    <xf numFmtId="0" fontId="4" fillId="0" borderId="8" xfId="3" applyFont="1" applyBorder="1"/>
    <xf numFmtId="0" fontId="4" fillId="0" borderId="0" xfId="3" applyFont="1" applyBorder="1"/>
    <xf numFmtId="3" fontId="4" fillId="0" borderId="0" xfId="3" applyNumberFormat="1" applyFont="1" applyBorder="1" applyAlignment="1">
      <alignment horizontal="left" vertical="top" wrapText="1"/>
    </xf>
    <xf numFmtId="0" fontId="8" fillId="0" borderId="0" xfId="3" applyFont="1" applyBorder="1" applyAlignment="1">
      <alignment horizontal="center" vertical="top" wrapText="1"/>
    </xf>
    <xf numFmtId="0" fontId="8" fillId="0" borderId="0" xfId="3" applyFont="1" applyAlignment="1">
      <alignment vertical="top" wrapText="1"/>
    </xf>
    <xf numFmtId="8" fontId="4" fillId="0" borderId="0" xfId="3" applyNumberFormat="1" applyFont="1" applyAlignment="1">
      <alignment vertical="top"/>
    </xf>
    <xf numFmtId="10" fontId="4" fillId="0" borderId="0" xfId="3" applyNumberFormat="1" applyFont="1" applyAlignment="1">
      <alignment vertical="top"/>
    </xf>
    <xf numFmtId="166" fontId="8" fillId="0" borderId="9" xfId="3" applyNumberFormat="1" applyFont="1" applyBorder="1"/>
    <xf numFmtId="0" fontId="16" fillId="0" borderId="0" xfId="3" applyFont="1" applyBorder="1" applyAlignment="1">
      <alignment horizontal="center"/>
    </xf>
    <xf numFmtId="0" fontId="16" fillId="0" borderId="6" xfId="3" applyFont="1" applyBorder="1"/>
    <xf numFmtId="168" fontId="8" fillId="0" borderId="0" xfId="3" applyNumberFormat="1" applyFont="1" applyBorder="1"/>
    <xf numFmtId="0" fontId="5" fillId="0" borderId="8" xfId="3" applyFont="1" applyFill="1" applyBorder="1"/>
    <xf numFmtId="0" fontId="15" fillId="0" borderId="9" xfId="3" applyFont="1" applyBorder="1"/>
    <xf numFmtId="0" fontId="3" fillId="0" borderId="4" xfId="3" applyBorder="1"/>
    <xf numFmtId="0" fontId="5" fillId="0" borderId="6" xfId="3" applyFont="1" applyFill="1" applyBorder="1"/>
    <xf numFmtId="0" fontId="15" fillId="0" borderId="0" xfId="3" applyFont="1" applyBorder="1" applyAlignment="1">
      <alignment horizontal="center"/>
    </xf>
    <xf numFmtId="0" fontId="4" fillId="0" borderId="6" xfId="3" applyFont="1" applyFill="1" applyBorder="1"/>
    <xf numFmtId="3" fontId="15" fillId="0" borderId="0" xfId="3" applyNumberFormat="1" applyFont="1" applyBorder="1" applyAlignment="1">
      <alignment horizontal="center"/>
    </xf>
    <xf numFmtId="0" fontId="3" fillId="0" borderId="8" xfId="3" applyBorder="1"/>
    <xf numFmtId="0" fontId="15" fillId="0" borderId="9" xfId="3" applyFont="1" applyBorder="1" applyAlignment="1">
      <alignment horizontal="center"/>
    </xf>
    <xf numFmtId="3" fontId="15" fillId="0" borderId="9" xfId="3" applyNumberFormat="1" applyFont="1" applyBorder="1" applyAlignment="1">
      <alignment horizontal="center"/>
    </xf>
    <xf numFmtId="3" fontId="3" fillId="0" borderId="0" xfId="3" applyNumberFormat="1"/>
    <xf numFmtId="8" fontId="8" fillId="0" borderId="0" xfId="3" applyNumberFormat="1" applyFont="1" applyBorder="1" applyAlignment="1">
      <alignment horizontal="center"/>
    </xf>
    <xf numFmtId="8" fontId="8" fillId="0" borderId="0" xfId="3" applyNumberFormat="1" applyFont="1" applyFill="1" applyBorder="1"/>
    <xf numFmtId="8" fontId="15" fillId="0" borderId="0" xfId="3" applyNumberFormat="1" applyFont="1" applyBorder="1"/>
    <xf numFmtId="8" fontId="15" fillId="0" borderId="9" xfId="3" applyNumberFormat="1" applyFont="1" applyBorder="1"/>
    <xf numFmtId="0" fontId="3" fillId="0" borderId="0" xfId="3" applyBorder="1"/>
    <xf numFmtId="0" fontId="5" fillId="0" borderId="6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top" wrapText="1"/>
    </xf>
    <xf numFmtId="3" fontId="15" fillId="0" borderId="0" xfId="3" applyNumberFormat="1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169" fontId="15" fillId="0" borderId="0" xfId="4" applyNumberFormat="1" applyFont="1" applyBorder="1"/>
    <xf numFmtId="0" fontId="3" fillId="0" borderId="6" xfId="3" applyBorder="1" applyAlignment="1"/>
    <xf numFmtId="0" fontId="15" fillId="0" borderId="9" xfId="3" applyFont="1" applyFill="1" applyBorder="1" applyAlignment="1">
      <alignment horizontal="center"/>
    </xf>
    <xf numFmtId="3" fontId="15" fillId="0" borderId="9" xfId="3" applyNumberFormat="1" applyFont="1" applyFill="1" applyBorder="1" applyAlignment="1">
      <alignment horizontal="center"/>
    </xf>
    <xf numFmtId="8" fontId="15" fillId="0" borderId="0" xfId="3" applyNumberFormat="1" applyFont="1" applyFill="1" applyBorder="1"/>
    <xf numFmtId="0" fontId="3" fillId="0" borderId="9" xfId="3" applyBorder="1"/>
    <xf numFmtId="166" fontId="15" fillId="0" borderId="9" xfId="3" applyNumberFormat="1" applyFont="1" applyBorder="1"/>
    <xf numFmtId="0" fontId="5" fillId="0" borderId="6" xfId="3" applyFont="1" applyBorder="1" applyAlignment="1">
      <alignment horizontal="left"/>
    </xf>
    <xf numFmtId="169" fontId="15" fillId="0" borderId="9" xfId="4" applyNumberFormat="1" applyFont="1" applyBorder="1"/>
    <xf numFmtId="166" fontId="15" fillId="0" borderId="0" xfId="3" applyNumberFormat="1" applyFont="1" applyBorder="1"/>
    <xf numFmtId="0" fontId="19" fillId="0" borderId="8" xfId="3" applyFont="1" applyBorder="1"/>
    <xf numFmtId="0" fontId="8" fillId="0" borderId="9" xfId="3" applyFont="1" applyFill="1" applyBorder="1"/>
    <xf numFmtId="0" fontId="19" fillId="0" borderId="0" xfId="3" applyFont="1" applyBorder="1"/>
    <xf numFmtId="0" fontId="15" fillId="0" borderId="6" xfId="3" applyFont="1" applyBorder="1"/>
    <xf numFmtId="170" fontId="15" fillId="0" borderId="0" xfId="3" applyNumberFormat="1" applyFont="1" applyFill="1" applyBorder="1"/>
    <xf numFmtId="9" fontId="15" fillId="0" borderId="0" xfId="3" applyNumberFormat="1" applyFont="1" applyBorder="1"/>
    <xf numFmtId="0" fontId="15" fillId="0" borderId="0" xfId="3" applyFont="1" applyBorder="1" applyAlignment="1">
      <alignment horizontal="right"/>
    </xf>
    <xf numFmtId="0" fontId="20" fillId="0" borderId="8" xfId="3" applyFont="1" applyBorder="1"/>
    <xf numFmtId="168" fontId="8" fillId="0" borderId="0" xfId="3" applyNumberFormat="1" applyFont="1" applyFill="1" applyBorder="1"/>
    <xf numFmtId="8" fontId="0" fillId="0" borderId="0" xfId="0" applyNumberFormat="1"/>
    <xf numFmtId="0" fontId="0" fillId="16" borderId="0" xfId="0" applyFill="1"/>
    <xf numFmtId="172" fontId="0" fillId="0" borderId="0" xfId="1" applyNumberFormat="1" applyFont="1"/>
    <xf numFmtId="166" fontId="0" fillId="0" borderId="0" xfId="0" applyNumberFormat="1"/>
    <xf numFmtId="2" fontId="0" fillId="0" borderId="0" xfId="0" applyNumberFormat="1"/>
    <xf numFmtId="9" fontId="0" fillId="16" borderId="0" xfId="2" applyFont="1" applyFill="1"/>
    <xf numFmtId="3" fontId="23" fillId="0" borderId="0" xfId="0" applyNumberFormat="1" applyFont="1" applyBorder="1" applyAlignment="1" applyProtection="1">
      <alignment horizontal="centerContinuous"/>
      <protection locked="0"/>
    </xf>
    <xf numFmtId="0" fontId="0" fillId="0" borderId="0" xfId="0" applyBorder="1" applyAlignment="1" applyProtection="1">
      <alignment horizontal="centerContinuous"/>
      <protection locked="0"/>
    </xf>
    <xf numFmtId="0" fontId="0" fillId="0" borderId="0" xfId="0" applyBorder="1" applyProtection="1">
      <protection locked="0"/>
    </xf>
    <xf numFmtId="171" fontId="4" fillId="0" borderId="0" xfId="7" applyFont="1" applyFill="1" applyBorder="1"/>
    <xf numFmtId="0" fontId="0" fillId="0" borderId="0" xfId="0" applyBorder="1"/>
    <xf numFmtId="171" fontId="5" fillId="0" borderId="0" xfId="7" applyFont="1" applyFill="1" applyBorder="1" applyAlignment="1">
      <alignment horizontal="centerContinuous"/>
    </xf>
    <xf numFmtId="0" fontId="0" fillId="0" borderId="0" xfId="0" applyBorder="1" applyAlignment="1">
      <alignment horizontal="centerContinuous"/>
    </xf>
    <xf numFmtId="171" fontId="17" fillId="0" borderId="0" xfId="7" applyFill="1" applyBorder="1"/>
    <xf numFmtId="37" fontId="19" fillId="0" borderId="0" xfId="7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left"/>
    </xf>
    <xf numFmtId="171" fontId="5" fillId="0" borderId="11" xfId="7" applyFont="1" applyFill="1" applyBorder="1" applyAlignment="1">
      <alignment horizontal="centerContinuous"/>
    </xf>
    <xf numFmtId="0" fontId="0" fillId="0" borderId="11" xfId="0" applyBorder="1" applyAlignment="1">
      <alignment horizontal="centerContinuous"/>
    </xf>
    <xf numFmtId="37" fontId="19" fillId="0" borderId="0" xfId="7" quotePrefix="1" applyNumberFormat="1" applyFont="1" applyFill="1" applyBorder="1" applyAlignment="1" applyProtection="1">
      <alignment horizontal="center"/>
    </xf>
    <xf numFmtId="171" fontId="5" fillId="0" borderId="0" xfId="7" applyFont="1" applyFill="1" applyBorder="1" applyAlignment="1">
      <alignment horizontal="center"/>
    </xf>
    <xf numFmtId="171" fontId="5" fillId="0" borderId="0" xfId="7" quotePrefix="1" applyFont="1" applyFill="1" applyBorder="1" applyAlignment="1">
      <alignment horizontal="center"/>
    </xf>
    <xf numFmtId="171" fontId="5" fillId="0" borderId="0" xfId="7" applyFont="1" applyFill="1" applyBorder="1" applyAlignment="1">
      <alignment horizontal="left"/>
    </xf>
    <xf numFmtId="171" fontId="4" fillId="0" borderId="0" xfId="7" applyFont="1" applyFill="1" applyBorder="1" applyAlignment="1">
      <alignment horizontal="left"/>
    </xf>
    <xf numFmtId="6" fontId="17" fillId="0" borderId="0" xfId="7" applyNumberFormat="1" applyFill="1" applyBorder="1" applyProtection="1"/>
    <xf numFmtId="37" fontId="24" fillId="0" borderId="0" xfId="7" applyNumberFormat="1" applyFont="1" applyFill="1" applyBorder="1" applyProtection="1"/>
    <xf numFmtId="7" fontId="4" fillId="0" borderId="0" xfId="7" applyNumberFormat="1" applyFont="1" applyFill="1" applyBorder="1" applyProtection="1">
      <protection locked="0"/>
    </xf>
    <xf numFmtId="6" fontId="4" fillId="0" borderId="0" xfId="7" applyNumberFormat="1" applyFont="1" applyFill="1" applyBorder="1" applyProtection="1">
      <protection locked="0"/>
    </xf>
    <xf numFmtId="171" fontId="4" fillId="0" borderId="11" xfId="7" applyFont="1" applyFill="1" applyBorder="1" applyAlignment="1">
      <alignment horizontal="left"/>
    </xf>
    <xf numFmtId="171" fontId="17" fillId="0" borderId="11" xfId="7" applyFill="1" applyBorder="1"/>
    <xf numFmtId="37" fontId="24" fillId="0" borderId="11" xfId="7" applyNumberFormat="1" applyFont="1" applyFill="1" applyBorder="1" applyProtection="1"/>
    <xf numFmtId="167" fontId="4" fillId="0" borderId="11" xfId="7" applyNumberFormat="1" applyFont="1" applyFill="1" applyBorder="1" applyProtection="1">
      <protection locked="0"/>
    </xf>
    <xf numFmtId="6" fontId="4" fillId="0" borderId="11" xfId="7" applyNumberFormat="1" applyFont="1" applyFill="1" applyBorder="1" applyProtection="1">
      <protection locked="0"/>
    </xf>
    <xf numFmtId="171" fontId="5" fillId="0" borderId="12" xfId="7" applyFont="1" applyFill="1" applyBorder="1" applyAlignment="1">
      <alignment horizontal="left"/>
    </xf>
    <xf numFmtId="171" fontId="4" fillId="0" borderId="12" xfId="7" applyFont="1" applyFill="1" applyBorder="1" applyAlignment="1">
      <alignment horizontal="left"/>
    </xf>
    <xf numFmtId="6" fontId="17" fillId="0" borderId="12" xfId="7" applyNumberFormat="1" applyFill="1" applyBorder="1" applyProtection="1"/>
    <xf numFmtId="37" fontId="17" fillId="0" borderId="12" xfId="7" applyNumberFormat="1" applyFill="1" applyBorder="1" applyProtection="1"/>
    <xf numFmtId="171" fontId="4" fillId="0" borderId="12" xfId="7" applyFont="1" applyFill="1" applyBorder="1"/>
    <xf numFmtId="6" fontId="4" fillId="0" borderId="12" xfId="7" applyNumberFormat="1" applyFont="1" applyFill="1" applyBorder="1"/>
    <xf numFmtId="0" fontId="1" fillId="0" borderId="0" xfId="0" applyFont="1" applyAlignment="1">
      <alignment horizontal="center"/>
    </xf>
    <xf numFmtId="0" fontId="0" fillId="0" borderId="0" xfId="0" applyFont="1"/>
    <xf numFmtId="190" fontId="1" fillId="0" borderId="0" xfId="0" quotePrefix="1" applyNumberFormat="1" applyFont="1" applyAlignment="1">
      <alignment horizontal="center"/>
    </xf>
    <xf numFmtId="0" fontId="0" fillId="66" borderId="0" xfId="0" applyFill="1"/>
  </cellXfs>
  <cellStyles count="1077">
    <cellStyle name="20% - Accent1 2" xfId="9"/>
    <cellStyle name="20% - Accent1 3" xfId="10"/>
    <cellStyle name="20% - Accent1 4" xfId="11"/>
    <cellStyle name="20% - Accent1 5" xfId="12"/>
    <cellStyle name="20% - Accent1 6" xfId="13"/>
    <cellStyle name="20% - Accent2 2" xfId="14"/>
    <cellStyle name="20% - Accent2 3" xfId="15"/>
    <cellStyle name="20% - Accent2 4" xfId="16"/>
    <cellStyle name="20% - Accent2 5" xfId="17"/>
    <cellStyle name="20% - Accent2 6" xfId="18"/>
    <cellStyle name="20% - Accent3 2" xfId="19"/>
    <cellStyle name="20% - Accent3 3" xfId="20"/>
    <cellStyle name="20% - Accent3 4" xfId="21"/>
    <cellStyle name="20% - Accent3 5" xfId="22"/>
    <cellStyle name="20% - Accent3 6" xfId="23"/>
    <cellStyle name="20% - Accent4 2" xfId="24"/>
    <cellStyle name="20% - Accent4 3" xfId="25"/>
    <cellStyle name="20% - Accent4 4" xfId="26"/>
    <cellStyle name="20% - Accent4 5" xfId="27"/>
    <cellStyle name="20% - Accent4 6" xfId="28"/>
    <cellStyle name="20% - Accent5 2" xfId="29"/>
    <cellStyle name="20% - Accent5 3" xfId="30"/>
    <cellStyle name="20% - Accent5 4" xfId="31"/>
    <cellStyle name="20% - Accent5 5" xfId="32"/>
    <cellStyle name="20% - Accent5 6" xfId="33"/>
    <cellStyle name="20% - Accent6 2" xfId="34"/>
    <cellStyle name="20% - Accent6 3" xfId="35"/>
    <cellStyle name="20% - Accent6 4" xfId="36"/>
    <cellStyle name="20% - Accent6 5" xfId="37"/>
    <cellStyle name="20% - Accent6 6" xfId="38"/>
    <cellStyle name="40% - Accent1 2" xfId="39"/>
    <cellStyle name="40% - Accent1 3" xfId="40"/>
    <cellStyle name="40% - Accent1 4" xfId="41"/>
    <cellStyle name="40% - Accent1 5" xfId="42"/>
    <cellStyle name="40% - Accent1 6" xfId="43"/>
    <cellStyle name="40% - Accent2 2" xfId="44"/>
    <cellStyle name="40% - Accent2 3" xfId="45"/>
    <cellStyle name="40% - Accent2 4" xfId="46"/>
    <cellStyle name="40% - Accent2 5" xfId="47"/>
    <cellStyle name="40% - Accent2 6" xfId="48"/>
    <cellStyle name="40% - Accent3 2" xfId="49"/>
    <cellStyle name="40% - Accent3 3" xfId="50"/>
    <cellStyle name="40% - Accent3 4" xfId="51"/>
    <cellStyle name="40% - Accent3 5" xfId="52"/>
    <cellStyle name="40% - Accent3 6" xfId="53"/>
    <cellStyle name="40% - Accent4 2" xfId="54"/>
    <cellStyle name="40% - Accent4 3" xfId="55"/>
    <cellStyle name="40% - Accent4 4" xfId="56"/>
    <cellStyle name="40% - Accent4 5" xfId="57"/>
    <cellStyle name="40% - Accent4 6" xfId="58"/>
    <cellStyle name="40% - Accent5 2" xfId="59"/>
    <cellStyle name="40% - Accent5 3" xfId="60"/>
    <cellStyle name="40% - Accent5 4" xfId="61"/>
    <cellStyle name="40% - Accent5 5" xfId="62"/>
    <cellStyle name="40% - Accent5 6" xfId="63"/>
    <cellStyle name="40% - Accent6 2" xfId="64"/>
    <cellStyle name="40% - Accent6 3" xfId="65"/>
    <cellStyle name="40% - Accent6 4" xfId="66"/>
    <cellStyle name="40% - Accent6 5" xfId="67"/>
    <cellStyle name="40% - Accent6 6" xfId="68"/>
    <cellStyle name="60% - Accent1 2" xfId="69"/>
    <cellStyle name="60% - Accent1 3" xfId="70"/>
    <cellStyle name="60% - Accent1 4" xfId="71"/>
    <cellStyle name="60% - Accent1 5" xfId="72"/>
    <cellStyle name="60% - Accent1 6" xfId="73"/>
    <cellStyle name="60% - Accent2 2" xfId="74"/>
    <cellStyle name="60% - Accent2 3" xfId="75"/>
    <cellStyle name="60% - Accent2 4" xfId="76"/>
    <cellStyle name="60% - Accent2 5" xfId="77"/>
    <cellStyle name="60% - Accent2 6" xfId="78"/>
    <cellStyle name="60% - Accent3 2" xfId="79"/>
    <cellStyle name="60% - Accent3 3" xfId="80"/>
    <cellStyle name="60% - Accent3 4" xfId="81"/>
    <cellStyle name="60% - Accent3 5" xfId="82"/>
    <cellStyle name="60% - Accent3 6" xfId="83"/>
    <cellStyle name="60% - Accent4 2" xfId="84"/>
    <cellStyle name="60% - Accent4 3" xfId="85"/>
    <cellStyle name="60% - Accent4 4" xfId="86"/>
    <cellStyle name="60% - Accent4 5" xfId="87"/>
    <cellStyle name="60% - Accent4 6" xfId="88"/>
    <cellStyle name="60% - Accent5 2" xfId="89"/>
    <cellStyle name="60% - Accent5 3" xfId="90"/>
    <cellStyle name="60% - Accent5 4" xfId="91"/>
    <cellStyle name="60% - Accent5 5" xfId="92"/>
    <cellStyle name="60% - Accent5 6" xfId="93"/>
    <cellStyle name="60% - Accent6 2" xfId="94"/>
    <cellStyle name="60% - Accent6 3" xfId="95"/>
    <cellStyle name="60% - Accent6 4" xfId="96"/>
    <cellStyle name="60% - Accent6 5" xfId="97"/>
    <cellStyle name="60% - Accent6 6" xfId="98"/>
    <cellStyle name="Accent1 - 20%" xfId="99"/>
    <cellStyle name="Accent1 - 40%" xfId="100"/>
    <cellStyle name="Accent1 - 60%" xfId="101"/>
    <cellStyle name="Accent1 2" xfId="102"/>
    <cellStyle name="Accent1 3" xfId="103"/>
    <cellStyle name="Accent1 4" xfId="104"/>
    <cellStyle name="Accent1 5" xfId="105"/>
    <cellStyle name="Accent1 6" xfId="106"/>
    <cellStyle name="Accent2 - 20%" xfId="107"/>
    <cellStyle name="Accent2 - 40%" xfId="108"/>
    <cellStyle name="Accent2 - 60%" xfId="109"/>
    <cellStyle name="Accent2 2" xfId="110"/>
    <cellStyle name="Accent2 3" xfId="111"/>
    <cellStyle name="Accent2 4" xfId="112"/>
    <cellStyle name="Accent2 5" xfId="113"/>
    <cellStyle name="Accent2 6" xfId="114"/>
    <cellStyle name="Accent3 - 20%" xfId="115"/>
    <cellStyle name="Accent3 - 40%" xfId="116"/>
    <cellStyle name="Accent3 - 60%" xfId="117"/>
    <cellStyle name="Accent3 2" xfId="118"/>
    <cellStyle name="Accent3 3" xfId="119"/>
    <cellStyle name="Accent3 4" xfId="120"/>
    <cellStyle name="Accent3 5" xfId="121"/>
    <cellStyle name="Accent3 6" xfId="122"/>
    <cellStyle name="Accent4 - 20%" xfId="123"/>
    <cellStyle name="Accent4 - 40%" xfId="124"/>
    <cellStyle name="Accent4 - 60%" xfId="125"/>
    <cellStyle name="Accent4 2" xfId="126"/>
    <cellStyle name="Accent4 3" xfId="127"/>
    <cellStyle name="Accent4 4" xfId="128"/>
    <cellStyle name="Accent4 5" xfId="129"/>
    <cellStyle name="Accent4 6" xfId="130"/>
    <cellStyle name="Accent5 - 20%" xfId="131"/>
    <cellStyle name="Accent5 - 40%" xfId="132"/>
    <cellStyle name="Accent5 - 60%" xfId="133"/>
    <cellStyle name="Accent5 2" xfId="134"/>
    <cellStyle name="Accent5 3" xfId="135"/>
    <cellStyle name="Accent5 4" xfId="136"/>
    <cellStyle name="Accent5 5" xfId="137"/>
    <cellStyle name="Accent5 6" xfId="138"/>
    <cellStyle name="Accent6 - 20%" xfId="139"/>
    <cellStyle name="Accent6 - 40%" xfId="140"/>
    <cellStyle name="Accent6 - 60%" xfId="141"/>
    <cellStyle name="Accent6 2" xfId="142"/>
    <cellStyle name="Accent6 3" xfId="143"/>
    <cellStyle name="Accent6 4" xfId="144"/>
    <cellStyle name="Accent6 5" xfId="145"/>
    <cellStyle name="Accent6 6" xfId="146"/>
    <cellStyle name="ArrayHeading" xfId="147"/>
    <cellStyle name="Bad 2" xfId="148"/>
    <cellStyle name="Bad 3" xfId="149"/>
    <cellStyle name="Bad 4" xfId="150"/>
    <cellStyle name="Bad 5" xfId="151"/>
    <cellStyle name="Bad 6" xfId="152"/>
    <cellStyle name="BetweenMacros" xfId="153"/>
    <cellStyle name="Calc Currency (0)" xfId="154"/>
    <cellStyle name="Calculation 2" xfId="155"/>
    <cellStyle name="Calculation 3" xfId="156"/>
    <cellStyle name="Calculation 4" xfId="157"/>
    <cellStyle name="Calculation 5" xfId="158"/>
    <cellStyle name="Calculation 6" xfId="159"/>
    <cellStyle name="Cancel" xfId="160"/>
    <cellStyle name="Check Cell 2" xfId="161"/>
    <cellStyle name="Check Cell 3" xfId="162"/>
    <cellStyle name="Check Cell 4" xfId="163"/>
    <cellStyle name="Check Cell 5" xfId="164"/>
    <cellStyle name="Check Cell 6" xfId="165"/>
    <cellStyle name="Column total in dollars" xfId="166"/>
    <cellStyle name="Comma" xfId="1" builtinId="3"/>
    <cellStyle name="Comma  - Style1" xfId="167"/>
    <cellStyle name="Comma  - Style1 2" xfId="168"/>
    <cellStyle name="Comma  - Style1 3" xfId="169"/>
    <cellStyle name="Comma  - Style2" xfId="170"/>
    <cellStyle name="Comma  - Style2 2" xfId="171"/>
    <cellStyle name="Comma  - Style2 3" xfId="172"/>
    <cellStyle name="Comma  - Style3" xfId="173"/>
    <cellStyle name="Comma  - Style3 2" xfId="174"/>
    <cellStyle name="Comma  - Style3 3" xfId="175"/>
    <cellStyle name="Comma  - Style4" xfId="176"/>
    <cellStyle name="Comma  - Style4 2" xfId="177"/>
    <cellStyle name="Comma  - Style4 3" xfId="178"/>
    <cellStyle name="Comma  - Style5" xfId="179"/>
    <cellStyle name="Comma  - Style5 2" xfId="180"/>
    <cellStyle name="Comma  - Style5 3" xfId="181"/>
    <cellStyle name="Comma  - Style6" xfId="182"/>
    <cellStyle name="Comma  - Style6 2" xfId="183"/>
    <cellStyle name="Comma  - Style6 3" xfId="184"/>
    <cellStyle name="Comma  - Style7" xfId="185"/>
    <cellStyle name="Comma  - Style7 2" xfId="186"/>
    <cellStyle name="Comma  - Style7 3" xfId="187"/>
    <cellStyle name="Comma  - Style8" xfId="188"/>
    <cellStyle name="Comma  - Style8 2" xfId="189"/>
    <cellStyle name="Comma  - Style8 3" xfId="190"/>
    <cellStyle name="Comma (0)" xfId="191"/>
    <cellStyle name="Comma [0] 2" xfId="192"/>
    <cellStyle name="Comma 10" xfId="193"/>
    <cellStyle name="Comma 10 2" xfId="194"/>
    <cellStyle name="Comma 11" xfId="195"/>
    <cellStyle name="Comma 12" xfId="196"/>
    <cellStyle name="Comma 13" xfId="197"/>
    <cellStyle name="Comma 13 2" xfId="198"/>
    <cellStyle name="Comma 13 2 2" xfId="199"/>
    <cellStyle name="Comma 14" xfId="200"/>
    <cellStyle name="Comma 15" xfId="201"/>
    <cellStyle name="Comma 16" xfId="202"/>
    <cellStyle name="Comma 17" xfId="203"/>
    <cellStyle name="Comma 17 2" xfId="204"/>
    <cellStyle name="Comma 18" xfId="205"/>
    <cellStyle name="Comma 19" xfId="206"/>
    <cellStyle name="Comma 2" xfId="4"/>
    <cellStyle name="Comma 2 10" xfId="207"/>
    <cellStyle name="Comma 2 11" xfId="208"/>
    <cellStyle name="Comma 2 12" xfId="209"/>
    <cellStyle name="Comma 2 13" xfId="210"/>
    <cellStyle name="Comma 2 14" xfId="211"/>
    <cellStyle name="Comma 2 15" xfId="212"/>
    <cellStyle name="Comma 2 16" xfId="213"/>
    <cellStyle name="Comma 2 17" xfId="214"/>
    <cellStyle name="Comma 2 18" xfId="215"/>
    <cellStyle name="Comma 2 19" xfId="216"/>
    <cellStyle name="Comma 2 2" xfId="217"/>
    <cellStyle name="Comma 2 2 2" xfId="218"/>
    <cellStyle name="Comma 2 2 2 2" xfId="219"/>
    <cellStyle name="Comma 2 20" xfId="220"/>
    <cellStyle name="Comma 2 21" xfId="221"/>
    <cellStyle name="Comma 2 3" xfId="222"/>
    <cellStyle name="Comma 2 4" xfId="223"/>
    <cellStyle name="Comma 2 5" xfId="224"/>
    <cellStyle name="Comma 2 6" xfId="225"/>
    <cellStyle name="Comma 2 7" xfId="226"/>
    <cellStyle name="Comma 2 8" xfId="227"/>
    <cellStyle name="Comma 2 9" xfId="228"/>
    <cellStyle name="Comma 20" xfId="229"/>
    <cellStyle name="Comma 21" xfId="230"/>
    <cellStyle name="Comma 22" xfId="231"/>
    <cellStyle name="Comma 23" xfId="232"/>
    <cellStyle name="Comma 24" xfId="233"/>
    <cellStyle name="Comma 25" xfId="234"/>
    <cellStyle name="Comma 26" xfId="235"/>
    <cellStyle name="Comma 27" xfId="236"/>
    <cellStyle name="Comma 28" xfId="237"/>
    <cellStyle name="Comma 29" xfId="238"/>
    <cellStyle name="Comma 3" xfId="239"/>
    <cellStyle name="Comma 3 2" xfId="240"/>
    <cellStyle name="Comma 3 3" xfId="241"/>
    <cellStyle name="Comma 3 4" xfId="242"/>
    <cellStyle name="Comma 30" xfId="243"/>
    <cellStyle name="Comma 31" xfId="244"/>
    <cellStyle name="Comma 32" xfId="245"/>
    <cellStyle name="Comma 33" xfId="246"/>
    <cellStyle name="Comma 34" xfId="247"/>
    <cellStyle name="Comma 35" xfId="248"/>
    <cellStyle name="Comma 36" xfId="249"/>
    <cellStyle name="Comma 37" xfId="250"/>
    <cellStyle name="Comma 38" xfId="251"/>
    <cellStyle name="Comma 4" xfId="252"/>
    <cellStyle name="Comma 4 2" xfId="253"/>
    <cellStyle name="Comma 4 2 2" xfId="254"/>
    <cellStyle name="Comma 4 3" xfId="255"/>
    <cellStyle name="Comma 4 3 2" xfId="256"/>
    <cellStyle name="Comma 4 3 3" xfId="257"/>
    <cellStyle name="Comma 4 3 4" xfId="258"/>
    <cellStyle name="Comma 4 4" xfId="259"/>
    <cellStyle name="Comma 4 5" xfId="260"/>
    <cellStyle name="Comma 5" xfId="261"/>
    <cellStyle name="Comma 5 2" xfId="262"/>
    <cellStyle name="Comma 6" xfId="263"/>
    <cellStyle name="Comma 6 2" xfId="264"/>
    <cellStyle name="Comma 6 2 2" xfId="265"/>
    <cellStyle name="Comma 6 3" xfId="266"/>
    <cellStyle name="Comma 7" xfId="267"/>
    <cellStyle name="Comma 7 2" xfId="268"/>
    <cellStyle name="Comma 7 2 2" xfId="269"/>
    <cellStyle name="Comma 7 2 2 2" xfId="270"/>
    <cellStyle name="Comma 7 2 2 2 2" xfId="271"/>
    <cellStyle name="Comma 7 2 2 2 3" xfId="272"/>
    <cellStyle name="Comma 7 2 2 3" xfId="273"/>
    <cellStyle name="Comma 8" xfId="274"/>
    <cellStyle name="Comma 9" xfId="275"/>
    <cellStyle name="Comma0" xfId="276"/>
    <cellStyle name="Comma0 - Style1" xfId="277"/>
    <cellStyle name="Comma0 - Style2" xfId="278"/>
    <cellStyle name="Comma0 - Style3" xfId="279"/>
    <cellStyle name="Comma0 - Style4" xfId="280"/>
    <cellStyle name="Comma0 2" xfId="281"/>
    <cellStyle name="Comma0 2 2" xfId="282"/>
    <cellStyle name="Comma0 3" xfId="283"/>
    <cellStyle name="Comma0 4" xfId="284"/>
    <cellStyle name="Comma0_1st Qtr 2009 Global Insight Factors" xfId="285"/>
    <cellStyle name="Comma1 - Style1" xfId="286"/>
    <cellStyle name="Curren - Style2" xfId="287"/>
    <cellStyle name="Curren - Style3" xfId="288"/>
    <cellStyle name="Currency 10" xfId="289"/>
    <cellStyle name="Currency 10 2" xfId="290"/>
    <cellStyle name="Currency 10 3" xfId="291"/>
    <cellStyle name="Currency 2" xfId="292"/>
    <cellStyle name="Currency 2 10" xfId="293"/>
    <cellStyle name="Currency 2 11" xfId="294"/>
    <cellStyle name="Currency 2 12" xfId="295"/>
    <cellStyle name="Currency 2 13" xfId="296"/>
    <cellStyle name="Currency 2 14" xfId="297"/>
    <cellStyle name="Currency 2 15" xfId="298"/>
    <cellStyle name="Currency 2 16" xfId="299"/>
    <cellStyle name="Currency 2 17" xfId="300"/>
    <cellStyle name="Currency 2 18" xfId="301"/>
    <cellStyle name="Currency 2 19" xfId="302"/>
    <cellStyle name="Currency 2 2" xfId="303"/>
    <cellStyle name="Currency 2 2 2" xfId="304"/>
    <cellStyle name="Currency 2 20" xfId="305"/>
    <cellStyle name="Currency 2 21" xfId="306"/>
    <cellStyle name="Currency 2 3" xfId="307"/>
    <cellStyle name="Currency 2 4" xfId="308"/>
    <cellStyle name="Currency 2 5" xfId="309"/>
    <cellStyle name="Currency 2 6" xfId="310"/>
    <cellStyle name="Currency 2 7" xfId="311"/>
    <cellStyle name="Currency 2 8" xfId="312"/>
    <cellStyle name="Currency 2 9" xfId="313"/>
    <cellStyle name="Currency 3" xfId="314"/>
    <cellStyle name="Currency 3 2" xfId="315"/>
    <cellStyle name="Currency 4" xfId="316"/>
    <cellStyle name="Currency 4 2" xfId="317"/>
    <cellStyle name="Currency 5" xfId="318"/>
    <cellStyle name="Currency 6" xfId="319"/>
    <cellStyle name="Currency 7" xfId="320"/>
    <cellStyle name="Currency 7 2" xfId="321"/>
    <cellStyle name="Currency 7 2 2" xfId="322"/>
    <cellStyle name="Currency 8" xfId="323"/>
    <cellStyle name="Currency 9" xfId="324"/>
    <cellStyle name="Currency No Comma" xfId="325"/>
    <cellStyle name="Currency(0)" xfId="326"/>
    <cellStyle name="Currency0" xfId="327"/>
    <cellStyle name="Currency0 2" xfId="328"/>
    <cellStyle name="Currency0 2 2" xfId="329"/>
    <cellStyle name="Currency0 3" xfId="330"/>
    <cellStyle name="Currency0 4" xfId="331"/>
    <cellStyle name="Custom - Style8" xfId="332"/>
    <cellStyle name="Data   - Style2" xfId="333"/>
    <cellStyle name="Date" xfId="334"/>
    <cellStyle name="Date - Style1" xfId="335"/>
    <cellStyle name="Date - Style3" xfId="336"/>
    <cellStyle name="Date 2" xfId="337"/>
    <cellStyle name="Date 2 2" xfId="338"/>
    <cellStyle name="Date 3" xfId="339"/>
    <cellStyle name="Date 4" xfId="340"/>
    <cellStyle name="Date_1st Qtr 2009 Global Insight Factors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ixed" xfId="347"/>
    <cellStyle name="Fixed 2" xfId="348"/>
    <cellStyle name="Fixed 2 2" xfId="349"/>
    <cellStyle name="Fixed 3" xfId="350"/>
    <cellStyle name="Fixed 4" xfId="351"/>
    <cellStyle name="Fixed2 - Style2" xfId="352"/>
    <cellStyle name="General" xfId="5"/>
    <cellStyle name="Good 2" xfId="353"/>
    <cellStyle name="Good 3" xfId="354"/>
    <cellStyle name="Good 4" xfId="355"/>
    <cellStyle name="Good 5" xfId="356"/>
    <cellStyle name="Good 6" xfId="357"/>
    <cellStyle name="Grey" xfId="358"/>
    <cellStyle name="Grey 2" xfId="359"/>
    <cellStyle name="Grey 3" xfId="360"/>
    <cellStyle name="header" xfId="361"/>
    <cellStyle name="Header1" xfId="362"/>
    <cellStyle name="Header2" xfId="363"/>
    <cellStyle name="Heading 1 2" xfId="364"/>
    <cellStyle name="Heading 2 2" xfId="365"/>
    <cellStyle name="Heading 2 2 2" xfId="366"/>
    <cellStyle name="Heading 2 3" xfId="367"/>
    <cellStyle name="Heading 2 4" xfId="368"/>
    <cellStyle name="Heading 2 5" xfId="369"/>
    <cellStyle name="Heading 3 2" xfId="370"/>
    <cellStyle name="Heading 3 3" xfId="371"/>
    <cellStyle name="Heading 3 4" xfId="372"/>
    <cellStyle name="Heading 3 5" xfId="373"/>
    <cellStyle name="Heading 3 6" xfId="374"/>
    <cellStyle name="Heading 4 2" xfId="375"/>
    <cellStyle name="Heading 4 3" xfId="376"/>
    <cellStyle name="Heading 4 4" xfId="377"/>
    <cellStyle name="Heading 4 5" xfId="378"/>
    <cellStyle name="Heading 4 6" xfId="379"/>
    <cellStyle name="Heading1" xfId="380"/>
    <cellStyle name="Heading2" xfId="381"/>
    <cellStyle name="Hyperlink 2" xfId="382"/>
    <cellStyle name="Hyperlink 2 2" xfId="383"/>
    <cellStyle name="Hyperlink 2 3" xfId="384"/>
    <cellStyle name="Hyperlink 3" xfId="385"/>
    <cellStyle name="Hyperlink 4" xfId="386"/>
    <cellStyle name="Input [yellow]" xfId="387"/>
    <cellStyle name="Input [yellow] 2" xfId="388"/>
    <cellStyle name="Input [yellow] 3" xfId="389"/>
    <cellStyle name="Input 2" xfId="390"/>
    <cellStyle name="Input 2 2" xfId="391"/>
    <cellStyle name="Inst. Sections" xfId="392"/>
    <cellStyle name="Inst. Subheading" xfId="393"/>
    <cellStyle name="Labels - Style3" xfId="394"/>
    <cellStyle name="Linked Cell 2" xfId="395"/>
    <cellStyle name="Linked Cell 3" xfId="396"/>
    <cellStyle name="Linked Cell 4" xfId="397"/>
    <cellStyle name="Linked Cell 5" xfId="398"/>
    <cellStyle name="Linked Cell 6" xfId="399"/>
    <cellStyle name="Macro" xfId="400"/>
    <cellStyle name="macro descr" xfId="401"/>
    <cellStyle name="Macro_Comments" xfId="402"/>
    <cellStyle name="MacroText" xfId="403"/>
    <cellStyle name="Marathon" xfId="404"/>
    <cellStyle name="MCP" xfId="405"/>
    <cellStyle name="Neutral 2" xfId="406"/>
    <cellStyle name="Neutral 3" xfId="407"/>
    <cellStyle name="Neutral 4" xfId="408"/>
    <cellStyle name="Neutral 5" xfId="409"/>
    <cellStyle name="Neutral 6" xfId="410"/>
    <cellStyle name="nONE" xfId="411"/>
    <cellStyle name="nONE 2" xfId="412"/>
    <cellStyle name="noninput" xfId="413"/>
    <cellStyle name="noninput 2" xfId="414"/>
    <cellStyle name="noninput 3" xfId="415"/>
    <cellStyle name="noninput 4" xfId="416"/>
    <cellStyle name="Normal" xfId="0" builtinId="0"/>
    <cellStyle name="Normal - Style1" xfId="417"/>
    <cellStyle name="Normal - Style1 2" xfId="418"/>
    <cellStyle name="Normal - Style1 3" xfId="419"/>
    <cellStyle name="Normal - Style2" xfId="420"/>
    <cellStyle name="Normal - Style3" xfId="421"/>
    <cellStyle name="Normal - Style4" xfId="422"/>
    <cellStyle name="Normal - Style5" xfId="423"/>
    <cellStyle name="Normal - Style6" xfId="424"/>
    <cellStyle name="Normal - Style7" xfId="425"/>
    <cellStyle name="Normal - Style8" xfId="426"/>
    <cellStyle name="Normal 10" xfId="427"/>
    <cellStyle name="Normal 10 2" xfId="428"/>
    <cellStyle name="Normal 10 2 2" xfId="429"/>
    <cellStyle name="Normal 10 3" xfId="430"/>
    <cellStyle name="Normal 10 4" xfId="431"/>
    <cellStyle name="Normal 10 5" xfId="432"/>
    <cellStyle name="Normal 10 6" xfId="433"/>
    <cellStyle name="Normal 100" xfId="434"/>
    <cellStyle name="Normal 101" xfId="435"/>
    <cellStyle name="Normal 102" xfId="436"/>
    <cellStyle name="Normal 103" xfId="437"/>
    <cellStyle name="Normal 104" xfId="438"/>
    <cellStyle name="Normal 105" xfId="439"/>
    <cellStyle name="Normal 106" xfId="440"/>
    <cellStyle name="Normal 107" xfId="441"/>
    <cellStyle name="Normal 108" xfId="442"/>
    <cellStyle name="Normal 109" xfId="443"/>
    <cellStyle name="Normal 11" xfId="444"/>
    <cellStyle name="Normal 11 2" xfId="445"/>
    <cellStyle name="Normal 11 2 2" xfId="446"/>
    <cellStyle name="Normal 110" xfId="447"/>
    <cellStyle name="Normal 111" xfId="448"/>
    <cellStyle name="Normal 112" xfId="449"/>
    <cellStyle name="Normal 113" xfId="450"/>
    <cellStyle name="Normal 114" xfId="451"/>
    <cellStyle name="Normal 115" xfId="452"/>
    <cellStyle name="Normal 116" xfId="453"/>
    <cellStyle name="Normal 117" xfId="454"/>
    <cellStyle name="Normal 118" xfId="455"/>
    <cellStyle name="Normal 119" xfId="456"/>
    <cellStyle name="Normal 12" xfId="457"/>
    <cellStyle name="Normal 12 2" xfId="458"/>
    <cellStyle name="Normal 120" xfId="459"/>
    <cellStyle name="Normal 121" xfId="460"/>
    <cellStyle name="Normal 122" xfId="461"/>
    <cellStyle name="Normal 123" xfId="462"/>
    <cellStyle name="Normal 124" xfId="463"/>
    <cellStyle name="Normal 125" xfId="464"/>
    <cellStyle name="Normal 126" xfId="465"/>
    <cellStyle name="Normal 127" xfId="466"/>
    <cellStyle name="Normal 128" xfId="467"/>
    <cellStyle name="Normal 129" xfId="468"/>
    <cellStyle name="Normal 13" xfId="469"/>
    <cellStyle name="Normal 130" xfId="470"/>
    <cellStyle name="Normal 131" xfId="471"/>
    <cellStyle name="Normal 132" xfId="472"/>
    <cellStyle name="Normal 133" xfId="473"/>
    <cellStyle name="Normal 134" xfId="474"/>
    <cellStyle name="Normal 135" xfId="475"/>
    <cellStyle name="Normal 136" xfId="476"/>
    <cellStyle name="Normal 137" xfId="477"/>
    <cellStyle name="Normal 138" xfId="478"/>
    <cellStyle name="Normal 139" xfId="479"/>
    <cellStyle name="Normal 14" xfId="480"/>
    <cellStyle name="Normal 14 2" xfId="481"/>
    <cellStyle name="Normal 140" xfId="482"/>
    <cellStyle name="Normal 141" xfId="483"/>
    <cellStyle name="Normal 142" xfId="484"/>
    <cellStyle name="Normal 143" xfId="485"/>
    <cellStyle name="Normal 144" xfId="486"/>
    <cellStyle name="Normal 145" xfId="487"/>
    <cellStyle name="Normal 146" xfId="488"/>
    <cellStyle name="Normal 147" xfId="489"/>
    <cellStyle name="Normal 148" xfId="490"/>
    <cellStyle name="Normal 149" xfId="491"/>
    <cellStyle name="Normal 15" xfId="492"/>
    <cellStyle name="Normal 15 2" xfId="493"/>
    <cellStyle name="Normal 15 2 2" xfId="494"/>
    <cellStyle name="Normal 150" xfId="495"/>
    <cellStyle name="Normal 151" xfId="496"/>
    <cellStyle name="Normal 152" xfId="497"/>
    <cellStyle name="Normal 153" xfId="498"/>
    <cellStyle name="Normal 154" xfId="499"/>
    <cellStyle name="Normal 155" xfId="500"/>
    <cellStyle name="Normal 156" xfId="501"/>
    <cellStyle name="Normal 157" xfId="502"/>
    <cellStyle name="Normal 158" xfId="503"/>
    <cellStyle name="Normal 159" xfId="504"/>
    <cellStyle name="Normal 16" xfId="505"/>
    <cellStyle name="Normal 16 2" xfId="506"/>
    <cellStyle name="Normal 160" xfId="507"/>
    <cellStyle name="Normal 161" xfId="508"/>
    <cellStyle name="Normal 162" xfId="509"/>
    <cellStyle name="Normal 163" xfId="510"/>
    <cellStyle name="Normal 164" xfId="511"/>
    <cellStyle name="Normal 165" xfId="512"/>
    <cellStyle name="Normal 166" xfId="513"/>
    <cellStyle name="Normal 167" xfId="514"/>
    <cellStyle name="Normal 168" xfId="515"/>
    <cellStyle name="Normal 169" xfId="516"/>
    <cellStyle name="Normal 17" xfId="517"/>
    <cellStyle name="Normal 170" xfId="518"/>
    <cellStyle name="Normal 171" xfId="519"/>
    <cellStyle name="Normal 172" xfId="520"/>
    <cellStyle name="Normal 173" xfId="521"/>
    <cellStyle name="Normal 174" xfId="522"/>
    <cellStyle name="Normal 175" xfId="523"/>
    <cellStyle name="Normal 176" xfId="524"/>
    <cellStyle name="Normal 177" xfId="525"/>
    <cellStyle name="Normal 178" xfId="526"/>
    <cellStyle name="Normal 179" xfId="527"/>
    <cellStyle name="Normal 18" xfId="528"/>
    <cellStyle name="Normal 18 2" xfId="529"/>
    <cellStyle name="Normal 180" xfId="530"/>
    <cellStyle name="Normal 181" xfId="531"/>
    <cellStyle name="Normal 182" xfId="532"/>
    <cellStyle name="Normal 183" xfId="533"/>
    <cellStyle name="Normal 184" xfId="534"/>
    <cellStyle name="Normal 185" xfId="535"/>
    <cellStyle name="Normal 186" xfId="536"/>
    <cellStyle name="Normal 187" xfId="537"/>
    <cellStyle name="Normal 188" xfId="538"/>
    <cellStyle name="Normal 189" xfId="539"/>
    <cellStyle name="Normal 19" xfId="540"/>
    <cellStyle name="Normal 190" xfId="541"/>
    <cellStyle name="Normal 191" xfId="542"/>
    <cellStyle name="Normal 192" xfId="543"/>
    <cellStyle name="Normal 193" xfId="544"/>
    <cellStyle name="Normal 194" xfId="545"/>
    <cellStyle name="Normal 195" xfId="546"/>
    <cellStyle name="Normal 196" xfId="547"/>
    <cellStyle name="Normal 197" xfId="548"/>
    <cellStyle name="Normal 198" xfId="549"/>
    <cellStyle name="Normal 199" xfId="550"/>
    <cellStyle name="Normal 2" xfId="3"/>
    <cellStyle name="Normal 2 10" xfId="551"/>
    <cellStyle name="Normal 2 10 2" xfId="552"/>
    <cellStyle name="Normal 2 11" xfId="553"/>
    <cellStyle name="Normal 2 12" xfId="554"/>
    <cellStyle name="Normal 2 13" xfId="555"/>
    <cellStyle name="Normal 2 14" xfId="556"/>
    <cellStyle name="Normal 2 15" xfId="557"/>
    <cellStyle name="Normal 2 16" xfId="558"/>
    <cellStyle name="Normal 2 17" xfId="559"/>
    <cellStyle name="Normal 2 18" xfId="560"/>
    <cellStyle name="Normal 2 19" xfId="561"/>
    <cellStyle name="Normal 2 2" xfId="562"/>
    <cellStyle name="Normal 2 2 2" xfId="563"/>
    <cellStyle name="Normal 2 2 2 2" xfId="564"/>
    <cellStyle name="Normal 2 2 3" xfId="565"/>
    <cellStyle name="Normal 2 2 4" xfId="566"/>
    <cellStyle name="Normal 2 2 5" xfId="567"/>
    <cellStyle name="Normal 2 20" xfId="568"/>
    <cellStyle name="Normal 2 21" xfId="569"/>
    <cellStyle name="Normal 2 22" xfId="570"/>
    <cellStyle name="Normal 2 23" xfId="571"/>
    <cellStyle name="Normal 2 3" xfId="572"/>
    <cellStyle name="Normal 2 3 2" xfId="573"/>
    <cellStyle name="Normal 2 3 2 2" xfId="574"/>
    <cellStyle name="Normal 2 3 3" xfId="575"/>
    <cellStyle name="Normal 2 3 4" xfId="576"/>
    <cellStyle name="Normal 2 3 5" xfId="577"/>
    <cellStyle name="Normal 2 3 6" xfId="578"/>
    <cellStyle name="Normal 2 4" xfId="579"/>
    <cellStyle name="Normal 2 4 2" xfId="580"/>
    <cellStyle name="Normal 2 5" xfId="581"/>
    <cellStyle name="Normal 2 5 2" xfId="582"/>
    <cellStyle name="Normal 2 6" xfId="583"/>
    <cellStyle name="Normal 2 7" xfId="584"/>
    <cellStyle name="Normal 2 8" xfId="585"/>
    <cellStyle name="Normal 2 9" xfId="586"/>
    <cellStyle name="Normal 2_Book1" xfId="587"/>
    <cellStyle name="Normal 20" xfId="588"/>
    <cellStyle name="Normal 20 2" xfId="589"/>
    <cellStyle name="Normal 200" xfId="590"/>
    <cellStyle name="Normal 201" xfId="591"/>
    <cellStyle name="Normal 202" xfId="592"/>
    <cellStyle name="Normal 203" xfId="593"/>
    <cellStyle name="Normal 204" xfId="594"/>
    <cellStyle name="Normal 205" xfId="595"/>
    <cellStyle name="Normal 206" xfId="596"/>
    <cellStyle name="Normal 207" xfId="597"/>
    <cellStyle name="Normal 208" xfId="598"/>
    <cellStyle name="Normal 209" xfId="599"/>
    <cellStyle name="Normal 21" xfId="600"/>
    <cellStyle name="Normal 210" xfId="601"/>
    <cellStyle name="Normal 211" xfId="602"/>
    <cellStyle name="Normal 212" xfId="603"/>
    <cellStyle name="Normal 213" xfId="604"/>
    <cellStyle name="Normal 214" xfId="605"/>
    <cellStyle name="Normal 215" xfId="606"/>
    <cellStyle name="Normal 216" xfId="607"/>
    <cellStyle name="Normal 217" xfId="608"/>
    <cellStyle name="Normal 218" xfId="609"/>
    <cellStyle name="Normal 219" xfId="610"/>
    <cellStyle name="Normal 22" xfId="611"/>
    <cellStyle name="Normal 22 2" xfId="612"/>
    <cellStyle name="Normal 22 3" xfId="613"/>
    <cellStyle name="Normal 220" xfId="614"/>
    <cellStyle name="Normal 221" xfId="615"/>
    <cellStyle name="Normal 222" xfId="616"/>
    <cellStyle name="Normal 223" xfId="617"/>
    <cellStyle name="Normal 224" xfId="618"/>
    <cellStyle name="Normal 225" xfId="619"/>
    <cellStyle name="Normal 226" xfId="620"/>
    <cellStyle name="Normal 227" xfId="621"/>
    <cellStyle name="Normal 228" xfId="622"/>
    <cellStyle name="Normal 229" xfId="623"/>
    <cellStyle name="Normal 23" xfId="624"/>
    <cellStyle name="Normal 23 2" xfId="625"/>
    <cellStyle name="Normal 230" xfId="626"/>
    <cellStyle name="Normal 231" xfId="627"/>
    <cellStyle name="Normal 232" xfId="628"/>
    <cellStyle name="Normal 233" xfId="629"/>
    <cellStyle name="Normal 234" xfId="630"/>
    <cellStyle name="Normal 235" xfId="631"/>
    <cellStyle name="Normal 236" xfId="632"/>
    <cellStyle name="Normal 237" xfId="633"/>
    <cellStyle name="Normal 238" xfId="634"/>
    <cellStyle name="Normal 239" xfId="635"/>
    <cellStyle name="Normal 24" xfId="636"/>
    <cellStyle name="Normal 24 2" xfId="637"/>
    <cellStyle name="Normal 24 3" xfId="638"/>
    <cellStyle name="Normal 240" xfId="639"/>
    <cellStyle name="Normal 240 2" xfId="640"/>
    <cellStyle name="Normal 241" xfId="641"/>
    <cellStyle name="Normal 241 2" xfId="642"/>
    <cellStyle name="Normal 241 3" xfId="643"/>
    <cellStyle name="Normal 242" xfId="644"/>
    <cellStyle name="Normal 243" xfId="645"/>
    <cellStyle name="Normal 243 2" xfId="646"/>
    <cellStyle name="Normal 244" xfId="647"/>
    <cellStyle name="Normal 245" xfId="648"/>
    <cellStyle name="Normal 246" xfId="649"/>
    <cellStyle name="Normal 247" xfId="650"/>
    <cellStyle name="Normal 248" xfId="651"/>
    <cellStyle name="Normal 249" xfId="652"/>
    <cellStyle name="Normal 25" xfId="653"/>
    <cellStyle name="Normal 250" xfId="654"/>
    <cellStyle name="Normal 251" xfId="655"/>
    <cellStyle name="Normal 252" xfId="656"/>
    <cellStyle name="Normal 253" xfId="657"/>
    <cellStyle name="Normal 254" xfId="658"/>
    <cellStyle name="Normal 255" xfId="659"/>
    <cellStyle name="Normal 256" xfId="660"/>
    <cellStyle name="Normal 257" xfId="661"/>
    <cellStyle name="Normal 258" xfId="662"/>
    <cellStyle name="Normal 259" xfId="663"/>
    <cellStyle name="Normal 26" xfId="664"/>
    <cellStyle name="Normal 26 2" xfId="665"/>
    <cellStyle name="Normal 260" xfId="666"/>
    <cellStyle name="Normal 261" xfId="667"/>
    <cellStyle name="Normal 262" xfId="668"/>
    <cellStyle name="Normal 263" xfId="669"/>
    <cellStyle name="Normal 264" xfId="670"/>
    <cellStyle name="Normal 265" xfId="671"/>
    <cellStyle name="Normal 266" xfId="672"/>
    <cellStyle name="Normal 267" xfId="673"/>
    <cellStyle name="Normal 268" xfId="674"/>
    <cellStyle name="Normal 269" xfId="675"/>
    <cellStyle name="Normal 27" xfId="676"/>
    <cellStyle name="Normal 270" xfId="677"/>
    <cellStyle name="Normal 270 2" xfId="678"/>
    <cellStyle name="Normal 271" xfId="679"/>
    <cellStyle name="Normal 28" xfId="680"/>
    <cellStyle name="Normal 29" xfId="681"/>
    <cellStyle name="Normal 3" xfId="682"/>
    <cellStyle name="Normal 3 2" xfId="683"/>
    <cellStyle name="Normal 3 2 2" xfId="684"/>
    <cellStyle name="Normal 3 2 2 2" xfId="685"/>
    <cellStyle name="Normal 3 2 3" xfId="686"/>
    <cellStyle name="Normal 3 2 4" xfId="687"/>
    <cellStyle name="Normal 3 2 5" xfId="688"/>
    <cellStyle name="Normal 3 2 6" xfId="689"/>
    <cellStyle name="Normal 3 3" xfId="690"/>
    <cellStyle name="Normal 3 3 2" xfId="691"/>
    <cellStyle name="Normal 3 4" xfId="6"/>
    <cellStyle name="Normal 3 5" xfId="692"/>
    <cellStyle name="Normal 3 5 2" xfId="693"/>
    <cellStyle name="Normal 3 6" xfId="694"/>
    <cellStyle name="Normal 3 7" xfId="695"/>
    <cellStyle name="Normal 3 8" xfId="696"/>
    <cellStyle name="Normal 30" xfId="697"/>
    <cellStyle name="Normal 31" xfId="698"/>
    <cellStyle name="Normal 32" xfId="699"/>
    <cellStyle name="Normal 33" xfId="700"/>
    <cellStyle name="Normal 34" xfId="701"/>
    <cellStyle name="Normal 35" xfId="702"/>
    <cellStyle name="Normal 36" xfId="703"/>
    <cellStyle name="Normal 37" xfId="704"/>
    <cellStyle name="Normal 38" xfId="705"/>
    <cellStyle name="Normal 39" xfId="706"/>
    <cellStyle name="Normal 4" xfId="707"/>
    <cellStyle name="Normal 4 2" xfId="708"/>
    <cellStyle name="Normal 4 3" xfId="709"/>
    <cellStyle name="Normal 4 3 2" xfId="710"/>
    <cellStyle name="Normal 4 3 3" xfId="711"/>
    <cellStyle name="Normal 4 3 4" xfId="712"/>
    <cellStyle name="Normal 4 4" xfId="713"/>
    <cellStyle name="Normal 4 5" xfId="714"/>
    <cellStyle name="Normal 4 6" xfId="715"/>
    <cellStyle name="Normal 4 7" xfId="716"/>
    <cellStyle name="Normal 40" xfId="717"/>
    <cellStyle name="Normal 41" xfId="718"/>
    <cellStyle name="Normal 42" xfId="719"/>
    <cellStyle name="Normal 43" xfId="720"/>
    <cellStyle name="Normal 44" xfId="721"/>
    <cellStyle name="Normal 45" xfId="722"/>
    <cellStyle name="Normal 46" xfId="723"/>
    <cellStyle name="Normal 47" xfId="724"/>
    <cellStyle name="Normal 48" xfId="725"/>
    <cellStyle name="Normal 49" xfId="726"/>
    <cellStyle name="Normal 5" xfId="727"/>
    <cellStyle name="Normal 5 2" xfId="728"/>
    <cellStyle name="Normal 5 2 2" xfId="729"/>
    <cellStyle name="Normal 5 2 3" xfId="730"/>
    <cellStyle name="Normal 5 3" xfId="731"/>
    <cellStyle name="Normal 50" xfId="732"/>
    <cellStyle name="Normal 51" xfId="733"/>
    <cellStyle name="Normal 52" xfId="734"/>
    <cellStyle name="Normal 53" xfId="735"/>
    <cellStyle name="Normal 54" xfId="736"/>
    <cellStyle name="Normal 55" xfId="737"/>
    <cellStyle name="Normal 56" xfId="738"/>
    <cellStyle name="Normal 57" xfId="739"/>
    <cellStyle name="Normal 58" xfId="740"/>
    <cellStyle name="Normal 59" xfId="741"/>
    <cellStyle name="Normal 6" xfId="742"/>
    <cellStyle name="Normal 6 2" xfId="743"/>
    <cellStyle name="Normal 6 2 2" xfId="744"/>
    <cellStyle name="Normal 6 3" xfId="745"/>
    <cellStyle name="Normal 6 4" xfId="746"/>
    <cellStyle name="Normal 6 4 2" xfId="747"/>
    <cellStyle name="Normal 6 4 2 2" xfId="748"/>
    <cellStyle name="Normal 6 5" xfId="749"/>
    <cellStyle name="Normal 60" xfId="750"/>
    <cellStyle name="Normal 61" xfId="751"/>
    <cellStyle name="Normal 62" xfId="752"/>
    <cellStyle name="Normal 63" xfId="753"/>
    <cellStyle name="Normal 64" xfId="754"/>
    <cellStyle name="Normal 65" xfId="755"/>
    <cellStyle name="Normal 66" xfId="756"/>
    <cellStyle name="Normal 67" xfId="757"/>
    <cellStyle name="Normal 68" xfId="758"/>
    <cellStyle name="Normal 69" xfId="759"/>
    <cellStyle name="Normal 7" xfId="760"/>
    <cellStyle name="Normal 7 2" xfId="761"/>
    <cellStyle name="Normal 70" xfId="762"/>
    <cellStyle name="Normal 71" xfId="763"/>
    <cellStyle name="Normal 72" xfId="764"/>
    <cellStyle name="Normal 73" xfId="765"/>
    <cellStyle name="Normal 74" xfId="766"/>
    <cellStyle name="Normal 75" xfId="767"/>
    <cellStyle name="Normal 76" xfId="768"/>
    <cellStyle name="Normal 77" xfId="769"/>
    <cellStyle name="Normal 78" xfId="770"/>
    <cellStyle name="Normal 79" xfId="771"/>
    <cellStyle name="Normal 8" xfId="772"/>
    <cellStyle name="Normal 8 2" xfId="773"/>
    <cellStyle name="Normal 8 3" xfId="774"/>
    <cellStyle name="Normal 80" xfId="775"/>
    <cellStyle name="Normal 81" xfId="776"/>
    <cellStyle name="Normal 82" xfId="777"/>
    <cellStyle name="Normal 83" xfId="778"/>
    <cellStyle name="Normal 84" xfId="779"/>
    <cellStyle name="Normal 85" xfId="780"/>
    <cellStyle name="Normal 86" xfId="781"/>
    <cellStyle name="Normal 87" xfId="782"/>
    <cellStyle name="Normal 88" xfId="783"/>
    <cellStyle name="Normal 89" xfId="784"/>
    <cellStyle name="Normal 9" xfId="785"/>
    <cellStyle name="Normal 9 2" xfId="786"/>
    <cellStyle name="Normal 90" xfId="787"/>
    <cellStyle name="Normal 91" xfId="788"/>
    <cellStyle name="Normal 92" xfId="789"/>
    <cellStyle name="Normal 93" xfId="790"/>
    <cellStyle name="Normal 94" xfId="791"/>
    <cellStyle name="Normal 95" xfId="792"/>
    <cellStyle name="Normal 96" xfId="793"/>
    <cellStyle name="Normal 97" xfId="794"/>
    <cellStyle name="Normal 98" xfId="795"/>
    <cellStyle name="Normal 99" xfId="796"/>
    <cellStyle name="Normal(0)" xfId="797"/>
    <cellStyle name="Normal_Blocking 09-00" xfId="7"/>
    <cellStyle name="Note 2" xfId="798"/>
    <cellStyle name="Note 3" xfId="799"/>
    <cellStyle name="Note 4" xfId="800"/>
    <cellStyle name="Note 5" xfId="801"/>
    <cellStyle name="Note 6" xfId="802"/>
    <cellStyle name="Number" xfId="803"/>
    <cellStyle name="Number 10" xfId="804"/>
    <cellStyle name="Number 11" xfId="805"/>
    <cellStyle name="Number 12" xfId="806"/>
    <cellStyle name="Number 13" xfId="807"/>
    <cellStyle name="Number 14" xfId="808"/>
    <cellStyle name="Number 2" xfId="809"/>
    <cellStyle name="Number 3" xfId="810"/>
    <cellStyle name="Number 4" xfId="811"/>
    <cellStyle name="Number 5" xfId="812"/>
    <cellStyle name="Number 6" xfId="813"/>
    <cellStyle name="Number 7" xfId="814"/>
    <cellStyle name="Number 8" xfId="815"/>
    <cellStyle name="Number 9" xfId="816"/>
    <cellStyle name="Output 2" xfId="817"/>
    <cellStyle name="Output 3" xfId="818"/>
    <cellStyle name="Output 4" xfId="819"/>
    <cellStyle name="Output 5" xfId="820"/>
    <cellStyle name="Output 6" xfId="821"/>
    <cellStyle name="Output Amounts" xfId="822"/>
    <cellStyle name="Output Line Items" xfId="823"/>
    <cellStyle name="Password" xfId="824"/>
    <cellStyle name="Percen - Style1" xfId="825"/>
    <cellStyle name="Percen - Style2" xfId="826"/>
    <cellStyle name="Percent" xfId="2" builtinId="5"/>
    <cellStyle name="Percent [2]" xfId="827"/>
    <cellStyle name="Percent [2] 2" xfId="828"/>
    <cellStyle name="Percent [2] 3" xfId="829"/>
    <cellStyle name="Percent 10" xfId="830"/>
    <cellStyle name="Percent 11" xfId="831"/>
    <cellStyle name="Percent 12" xfId="832"/>
    <cellStyle name="Percent 13" xfId="833"/>
    <cellStyle name="Percent 19" xfId="834"/>
    <cellStyle name="Percent 2" xfId="835"/>
    <cellStyle name="Percent 2 10" xfId="836"/>
    <cellStyle name="Percent 2 11" xfId="837"/>
    <cellStyle name="Percent 2 12" xfId="838"/>
    <cellStyle name="Percent 2 13" xfId="839"/>
    <cellStyle name="Percent 2 14" xfId="840"/>
    <cellStyle name="Percent 2 15" xfId="841"/>
    <cellStyle name="Percent 2 16" xfId="842"/>
    <cellStyle name="Percent 2 17" xfId="843"/>
    <cellStyle name="Percent 2 18" xfId="844"/>
    <cellStyle name="Percent 2 19" xfId="845"/>
    <cellStyle name="Percent 2 2" xfId="846"/>
    <cellStyle name="Percent 2 2 2" xfId="847"/>
    <cellStyle name="Percent 2 20" xfId="848"/>
    <cellStyle name="Percent 2 21" xfId="849"/>
    <cellStyle name="Percent 2 3" xfId="850"/>
    <cellStyle name="Percent 2 3 2" xfId="851"/>
    <cellStyle name="Percent 2 4" xfId="852"/>
    <cellStyle name="Percent 2 5" xfId="853"/>
    <cellStyle name="Percent 2 6" xfId="854"/>
    <cellStyle name="Percent 2 7" xfId="855"/>
    <cellStyle name="Percent 2 8" xfId="856"/>
    <cellStyle name="Percent 2 9" xfId="857"/>
    <cellStyle name="Percent 22" xfId="858"/>
    <cellStyle name="Percent 3" xfId="859"/>
    <cellStyle name="Percent 3 2" xfId="860"/>
    <cellStyle name="Percent 3 2 2" xfId="861"/>
    <cellStyle name="Percent 3 3" xfId="862"/>
    <cellStyle name="Percent 3 4" xfId="863"/>
    <cellStyle name="Percent 3 5" xfId="864"/>
    <cellStyle name="Percent 3 6" xfId="865"/>
    <cellStyle name="Percent 3 7" xfId="866"/>
    <cellStyle name="Percent 3 8" xfId="867"/>
    <cellStyle name="Percent 3 9" xfId="868"/>
    <cellStyle name="Percent 4" xfId="869"/>
    <cellStyle name="Percent 4 2" xfId="870"/>
    <cellStyle name="Percent 4 2 2" xfId="871"/>
    <cellStyle name="Percent 4 3" xfId="872"/>
    <cellStyle name="Percent 5" xfId="873"/>
    <cellStyle name="Percent 6" xfId="874"/>
    <cellStyle name="Percent 6 2" xfId="875"/>
    <cellStyle name="Percent 6 2 2" xfId="876"/>
    <cellStyle name="Percent 7" xfId="877"/>
    <cellStyle name="Percent 7 2" xfId="878"/>
    <cellStyle name="Percent 8" xfId="879"/>
    <cellStyle name="Percent 9" xfId="880"/>
    <cellStyle name="Percent(0)" xfId="881"/>
    <cellStyle name="Reset  - Style7" xfId="882"/>
    <cellStyle name="SAPBEXaggData" xfId="883"/>
    <cellStyle name="SAPBEXaggDataEmph" xfId="884"/>
    <cellStyle name="SAPBEXaggItem" xfId="885"/>
    <cellStyle name="SAPBEXaggItem 2" xfId="886"/>
    <cellStyle name="SAPBEXaggItem 3" xfId="887"/>
    <cellStyle name="SAPBEXaggItem 4" xfId="888"/>
    <cellStyle name="SAPBEXaggItem 5" xfId="889"/>
    <cellStyle name="SAPBEXaggItem 6" xfId="890"/>
    <cellStyle name="SAPBEXaggItem_Copy of xSAPtemp5457" xfId="891"/>
    <cellStyle name="SAPBEXaggItemX" xfId="892"/>
    <cellStyle name="SAPBEXchaText" xfId="893"/>
    <cellStyle name="SAPBEXchaText 2" xfId="894"/>
    <cellStyle name="SAPBEXchaText 3" xfId="895"/>
    <cellStyle name="SAPBEXchaText 4" xfId="896"/>
    <cellStyle name="SAPBEXchaText 5" xfId="897"/>
    <cellStyle name="SAPBEXchaText 6" xfId="898"/>
    <cellStyle name="SAPBEXchaText_Copy of xSAPtemp5457" xfId="899"/>
    <cellStyle name="SAPBEXexcBad7" xfId="900"/>
    <cellStyle name="SAPBEXexcBad8" xfId="901"/>
    <cellStyle name="SAPBEXexcBad9" xfId="902"/>
    <cellStyle name="SAPBEXexcCritical4" xfId="903"/>
    <cellStyle name="SAPBEXexcCritical5" xfId="904"/>
    <cellStyle name="SAPBEXexcCritical6" xfId="905"/>
    <cellStyle name="SAPBEXexcGood1" xfId="906"/>
    <cellStyle name="SAPBEXexcGood2" xfId="907"/>
    <cellStyle name="SAPBEXexcGood3" xfId="908"/>
    <cellStyle name="SAPBEXfilterDrill" xfId="909"/>
    <cellStyle name="SAPBEXfilterDrill 2" xfId="910"/>
    <cellStyle name="SAPBEXfilterItem" xfId="911"/>
    <cellStyle name="SAPBEXfilterItem 2" xfId="912"/>
    <cellStyle name="SAPBEXfilterItem 3" xfId="913"/>
    <cellStyle name="SAPBEXfilterItem 4" xfId="914"/>
    <cellStyle name="SAPBEXfilterItem 5" xfId="915"/>
    <cellStyle name="SAPBEXfilterItem 6" xfId="916"/>
    <cellStyle name="SAPBEXfilterItem_Copy of xSAPtemp5457" xfId="917"/>
    <cellStyle name="SAPBEXfilterText" xfId="918"/>
    <cellStyle name="SAPBEXfilterText 2" xfId="919"/>
    <cellStyle name="SAPBEXfilterText 3" xfId="920"/>
    <cellStyle name="SAPBEXfilterText 4" xfId="921"/>
    <cellStyle name="SAPBEXfilterText 5" xfId="922"/>
    <cellStyle name="SAPBEXformats" xfId="923"/>
    <cellStyle name="SAPBEXheaderItem" xfId="924"/>
    <cellStyle name="SAPBEXheaderItem 2" xfId="925"/>
    <cellStyle name="SAPBEXheaderItem 3" xfId="926"/>
    <cellStyle name="SAPBEXheaderItem 4" xfId="927"/>
    <cellStyle name="SAPBEXheaderItem 5" xfId="928"/>
    <cellStyle name="SAPBEXheaderItem 6" xfId="929"/>
    <cellStyle name="SAPBEXheaderItem 7" xfId="930"/>
    <cellStyle name="SAPBEXheaderItem_Copy of xSAPtemp5457" xfId="931"/>
    <cellStyle name="SAPBEXheaderText" xfId="932"/>
    <cellStyle name="SAPBEXheaderText 2" xfId="933"/>
    <cellStyle name="SAPBEXheaderText 3" xfId="934"/>
    <cellStyle name="SAPBEXheaderText 4" xfId="935"/>
    <cellStyle name="SAPBEXheaderText 5" xfId="936"/>
    <cellStyle name="SAPBEXheaderText 6" xfId="937"/>
    <cellStyle name="SAPBEXheaderText 7" xfId="938"/>
    <cellStyle name="SAPBEXheaderText_Copy of xSAPtemp5457" xfId="939"/>
    <cellStyle name="SAPBEXHLevel0" xfId="940"/>
    <cellStyle name="SAPBEXHLevel0 2" xfId="941"/>
    <cellStyle name="SAPBEXHLevel0 3" xfId="942"/>
    <cellStyle name="SAPBEXHLevel0 4" xfId="943"/>
    <cellStyle name="SAPBEXHLevel0 5" xfId="944"/>
    <cellStyle name="SAPBEXHLevel0 6" xfId="945"/>
    <cellStyle name="SAPBEXHLevel0X" xfId="946"/>
    <cellStyle name="SAPBEXHLevel0X 2" xfId="947"/>
    <cellStyle name="SAPBEXHLevel0X 3" xfId="948"/>
    <cellStyle name="SAPBEXHLevel0X 4" xfId="949"/>
    <cellStyle name="SAPBEXHLevel0X 5" xfId="950"/>
    <cellStyle name="SAPBEXHLevel0X 6" xfId="951"/>
    <cellStyle name="SAPBEXHLevel1" xfId="952"/>
    <cellStyle name="SAPBEXHLevel1 2" xfId="953"/>
    <cellStyle name="SAPBEXHLevel1 3" xfId="954"/>
    <cellStyle name="SAPBEXHLevel1 4" xfId="955"/>
    <cellStyle name="SAPBEXHLevel1 5" xfId="956"/>
    <cellStyle name="SAPBEXHLevel1 6" xfId="957"/>
    <cellStyle name="SAPBEXHLevel1X" xfId="958"/>
    <cellStyle name="SAPBEXHLevel1X 2" xfId="959"/>
    <cellStyle name="SAPBEXHLevel1X 3" xfId="960"/>
    <cellStyle name="SAPBEXHLevel1X 4" xfId="961"/>
    <cellStyle name="SAPBEXHLevel1X 5" xfId="962"/>
    <cellStyle name="SAPBEXHLevel1X 6" xfId="963"/>
    <cellStyle name="SAPBEXHLevel2" xfId="964"/>
    <cellStyle name="SAPBEXHLevel2 2" xfId="965"/>
    <cellStyle name="SAPBEXHLevel2 3" xfId="966"/>
    <cellStyle name="SAPBEXHLevel2 4" xfId="967"/>
    <cellStyle name="SAPBEXHLevel2 5" xfId="968"/>
    <cellStyle name="SAPBEXHLevel2 6" xfId="969"/>
    <cellStyle name="SAPBEXHLevel2X" xfId="970"/>
    <cellStyle name="SAPBEXHLevel2X 2" xfId="971"/>
    <cellStyle name="SAPBEXHLevel2X 3" xfId="972"/>
    <cellStyle name="SAPBEXHLevel2X 4" xfId="973"/>
    <cellStyle name="SAPBEXHLevel2X 5" xfId="974"/>
    <cellStyle name="SAPBEXHLevel2X 6" xfId="975"/>
    <cellStyle name="SAPBEXHLevel3" xfId="976"/>
    <cellStyle name="SAPBEXHLevel3 2" xfId="977"/>
    <cellStyle name="SAPBEXHLevel3 3" xfId="978"/>
    <cellStyle name="SAPBEXHLevel3 4" xfId="979"/>
    <cellStyle name="SAPBEXHLevel3 5" xfId="980"/>
    <cellStyle name="SAPBEXHLevel3 6" xfId="981"/>
    <cellStyle name="SAPBEXHLevel3X" xfId="982"/>
    <cellStyle name="SAPBEXHLevel3X 2" xfId="983"/>
    <cellStyle name="SAPBEXHLevel3X 3" xfId="984"/>
    <cellStyle name="SAPBEXHLevel3X 4" xfId="985"/>
    <cellStyle name="SAPBEXHLevel3X 5" xfId="986"/>
    <cellStyle name="SAPBEXHLevel3X 6" xfId="987"/>
    <cellStyle name="SAPBEXresData" xfId="988"/>
    <cellStyle name="SAPBEXresDataEmph" xfId="989"/>
    <cellStyle name="SAPBEXresItem" xfId="990"/>
    <cellStyle name="SAPBEXresItemX" xfId="991"/>
    <cellStyle name="SAPBEXstdData" xfId="992"/>
    <cellStyle name="SAPBEXstdData 2" xfId="993"/>
    <cellStyle name="SAPBEXstdData 3" xfId="994"/>
    <cellStyle name="SAPBEXstdData 4" xfId="995"/>
    <cellStyle name="SAPBEXstdData 5" xfId="996"/>
    <cellStyle name="SAPBEXstdData 6" xfId="997"/>
    <cellStyle name="SAPBEXstdData_Copy of xSAPtemp5457" xfId="998"/>
    <cellStyle name="SAPBEXstdDataEmph" xfId="999"/>
    <cellStyle name="SAPBEXstdItem" xfId="1000"/>
    <cellStyle name="SAPBEXstdItem 2" xfId="1001"/>
    <cellStyle name="SAPBEXstdItem 3" xfId="1002"/>
    <cellStyle name="SAPBEXstdItem 4" xfId="1003"/>
    <cellStyle name="SAPBEXstdItem 5" xfId="1004"/>
    <cellStyle name="SAPBEXstdItem 6" xfId="1005"/>
    <cellStyle name="SAPBEXstdItem_Copy of xSAPtemp5457" xfId="1006"/>
    <cellStyle name="SAPBEXstdItemX" xfId="1007"/>
    <cellStyle name="SAPBEXstdItemX 2" xfId="1008"/>
    <cellStyle name="SAPBEXstdItemX 3" xfId="1009"/>
    <cellStyle name="SAPBEXstdItemX 4" xfId="1010"/>
    <cellStyle name="SAPBEXstdItemX 5" xfId="1011"/>
    <cellStyle name="SAPBEXstdItemX 6" xfId="1012"/>
    <cellStyle name="SAPBEXstdItemX_Copy of xSAPtemp5457" xfId="1013"/>
    <cellStyle name="SAPBEXtitle" xfId="1014"/>
    <cellStyle name="SAPBEXtitle 2" xfId="1015"/>
    <cellStyle name="SAPBEXtitle 3" xfId="1016"/>
    <cellStyle name="SAPBEXtitle 4" xfId="1017"/>
    <cellStyle name="SAPBEXtitle 5" xfId="1018"/>
    <cellStyle name="SAPBEXtitle 6" xfId="1019"/>
    <cellStyle name="SAPBEXtitle 7" xfId="1020"/>
    <cellStyle name="SAPBEXtitle_Copy of xSAPtemp5457" xfId="1021"/>
    <cellStyle name="SAPBEXundefined" xfId="1022"/>
    <cellStyle name="Shade" xfId="1023"/>
    <cellStyle name="Sheet Title" xfId="1024"/>
    <cellStyle name="Special" xfId="1025"/>
    <cellStyle name="Special 2" xfId="1026"/>
    <cellStyle name="Special 3" xfId="1027"/>
    <cellStyle name="STYL1 - Style1" xfId="1028"/>
    <cellStyle name="Style 1" xfId="1029"/>
    <cellStyle name="Style 21" xfId="1030"/>
    <cellStyle name="Style 22" xfId="1031"/>
    <cellStyle name="Style 24" xfId="1032"/>
    <cellStyle name="Style 27" xfId="1033"/>
    <cellStyle name="Style 35" xfId="1034"/>
    <cellStyle name="Style 35 2" xfId="1035"/>
    <cellStyle name="Style 36" xfId="1036"/>
    <cellStyle name="Style 36 2" xfId="1037"/>
    <cellStyle name="Table  - Style6" xfId="1038"/>
    <cellStyle name="Text" xfId="1039"/>
    <cellStyle name="Title  - Style1" xfId="1040"/>
    <cellStyle name="Title 2" xfId="1041"/>
    <cellStyle name="Title 3" xfId="1042"/>
    <cellStyle name="Title 4" xfId="1043"/>
    <cellStyle name="Title 5" xfId="1044"/>
    <cellStyle name="Title 6" xfId="1045"/>
    <cellStyle name="Titles" xfId="1046"/>
    <cellStyle name="Titles 2" xfId="1047"/>
    <cellStyle name="Total 2" xfId="1048"/>
    <cellStyle name="Total 2 2" xfId="1049"/>
    <cellStyle name="Total 3" xfId="1050"/>
    <cellStyle name="Total 4" xfId="1051"/>
    <cellStyle name="Total 5" xfId="1052"/>
    <cellStyle name="Total2 - Style2" xfId="1053"/>
    <cellStyle name="TotCol - Style5" xfId="1054"/>
    <cellStyle name="TotRow - Style4" xfId="1055"/>
    <cellStyle name="TRANSMISSION RELIABILITY PORTION OF PROJECT" xfId="8"/>
    <cellStyle name="Tusental (0)_pldt" xfId="1056"/>
    <cellStyle name="Tusental_pldt" xfId="1057"/>
    <cellStyle name="Underl - Style4" xfId="1058"/>
    <cellStyle name="UNLocked" xfId="1059"/>
    <cellStyle name="Unprot" xfId="1060"/>
    <cellStyle name="Unprot 2" xfId="1061"/>
    <cellStyle name="Unprot 3" xfId="1062"/>
    <cellStyle name="Unprot 4" xfId="1063"/>
    <cellStyle name="Unprot$" xfId="1064"/>
    <cellStyle name="Unprot$ 2" xfId="1065"/>
    <cellStyle name="Unprot$ 3" xfId="1066"/>
    <cellStyle name="Unprot$ 4" xfId="1067"/>
    <cellStyle name="Unprot_Book4 (11) (2)" xfId="1068"/>
    <cellStyle name="Unprotect" xfId="1069"/>
    <cellStyle name="Valuta (0)_pldt" xfId="1070"/>
    <cellStyle name="Valuta_pldt" xfId="1071"/>
    <cellStyle name="Warning Text 2" xfId="1072"/>
    <cellStyle name="Warning Text 3" xfId="1073"/>
    <cellStyle name="Warning Text 4" xfId="1074"/>
    <cellStyle name="Warning Text 5" xfId="1075"/>
    <cellStyle name="Warning Text 6" xfId="1076"/>
  </cellStyles>
  <dxfs count="0"/>
  <tableStyles count="0" defaultTableStyle="TableStyleMedium2" defaultPivotStyle="PivotStyleMedium9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102" Type="http://schemas.openxmlformats.org/officeDocument/2006/relationships/externalLink" Target="externalLinks/externalLink94.xml"/><Relationship Id="rId110" Type="http://schemas.openxmlformats.org/officeDocument/2006/relationships/externalLink" Target="externalLinks/externalLink102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'Cost of Energy Summary'!$A$5</c:f>
              <c:strCache>
                <c:ptCount val="1"/>
                <c:pt idx="0">
                  <c:v>Schedule 1</c:v>
                </c:pt>
              </c:strCache>
            </c:strRef>
          </c:tx>
          <c:marker>
            <c:symbol val="none"/>
          </c:marker>
          <c:cat>
            <c:strRef>
              <c:f>'Cost of Energy Summary'!$C$4:$F$4</c:f>
              <c:strCache>
                <c:ptCount val="4"/>
                <c:pt idx="0">
                  <c:v>25%</c:v>
                </c:pt>
                <c:pt idx="1">
                  <c:v>50%</c:v>
                </c:pt>
                <c:pt idx="2">
                  <c:v>75%</c:v>
                </c:pt>
                <c:pt idx="3">
                  <c:v>90%</c:v>
                </c:pt>
              </c:strCache>
            </c:strRef>
          </c:cat>
          <c:val>
            <c:numRef>
              <c:f>'Cost of Energy Summary'!$C$5:$F$5</c:f>
              <c:numCache>
                <c:formatCode>0.00</c:formatCode>
                <c:ptCount val="4"/>
                <c:pt idx="0">
                  <c:v>10.668773630136986</c:v>
                </c:pt>
                <c:pt idx="1">
                  <c:v>11.243835844748858</c:v>
                </c:pt>
                <c:pt idx="2">
                  <c:v>11.584901674277019</c:v>
                </c:pt>
                <c:pt idx="3">
                  <c:v>11.698590284119737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'Cost of Energy Summary'!$A$6</c:f>
              <c:strCache>
                <c:ptCount val="1"/>
                <c:pt idx="0">
                  <c:v>Proposed Schedule 5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'Cost of Energy Summary'!$C$4:$F$4</c:f>
              <c:strCache>
                <c:ptCount val="4"/>
                <c:pt idx="0">
                  <c:v>25%</c:v>
                </c:pt>
                <c:pt idx="1">
                  <c:v>50%</c:v>
                </c:pt>
                <c:pt idx="2">
                  <c:v>75%</c:v>
                </c:pt>
                <c:pt idx="3">
                  <c:v>90%</c:v>
                </c:pt>
              </c:strCache>
            </c:strRef>
          </c:cat>
          <c:val>
            <c:numRef>
              <c:f>'Cost of Energy Summary'!$C$6:$F$6</c:f>
              <c:numCache>
                <c:formatCode>0.00</c:formatCode>
                <c:ptCount val="4"/>
                <c:pt idx="0">
                  <c:v>10.811560273972603</c:v>
                </c:pt>
                <c:pt idx="1">
                  <c:v>7.3129301369863011</c:v>
                </c:pt>
                <c:pt idx="2">
                  <c:v>6.1467200913242008</c:v>
                </c:pt>
                <c:pt idx="3">
                  <c:v>5.7579834094368332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'Cost of Energy Summary'!$A$7</c:f>
              <c:strCache>
                <c:ptCount val="1"/>
                <c:pt idx="0">
                  <c:v>Schedule 23</c:v>
                </c:pt>
              </c:strCache>
            </c:strRef>
          </c:tx>
          <c:spPr>
            <a:ln>
              <a:prstDash val="lgDashDot"/>
            </a:ln>
          </c:spPr>
          <c:marker>
            <c:symbol val="none"/>
          </c:marker>
          <c:cat>
            <c:strRef>
              <c:f>'Cost of Energy Summary'!$C$4:$F$4</c:f>
              <c:strCache>
                <c:ptCount val="4"/>
                <c:pt idx="0">
                  <c:v>25%</c:v>
                </c:pt>
                <c:pt idx="1">
                  <c:v>50%</c:v>
                </c:pt>
                <c:pt idx="2">
                  <c:v>75%</c:v>
                </c:pt>
                <c:pt idx="3">
                  <c:v>90%</c:v>
                </c:pt>
              </c:strCache>
            </c:strRef>
          </c:cat>
          <c:val>
            <c:numRef>
              <c:f>'Cost of Energy Summary'!$C$7:$F$7</c:f>
              <c:numCache>
                <c:formatCode>0.00</c:formatCode>
                <c:ptCount val="4"/>
                <c:pt idx="0">
                  <c:v>8.530151141552512</c:v>
                </c:pt>
                <c:pt idx="1">
                  <c:v>7.4020922374429237</c:v>
                </c:pt>
                <c:pt idx="2">
                  <c:v>7.0260726027397258</c:v>
                </c:pt>
                <c:pt idx="3">
                  <c:v>6.9007327245053274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'Cost of Energy Summary'!$A$8</c:f>
              <c:strCache>
                <c:ptCount val="1"/>
                <c:pt idx="0">
                  <c:v>Schedule 6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strRef>
              <c:f>'Cost of Energy Summary'!$C$4:$F$4</c:f>
              <c:strCache>
                <c:ptCount val="4"/>
                <c:pt idx="0">
                  <c:v>25%</c:v>
                </c:pt>
                <c:pt idx="1">
                  <c:v>50%</c:v>
                </c:pt>
                <c:pt idx="2">
                  <c:v>75%</c:v>
                </c:pt>
                <c:pt idx="3">
                  <c:v>90%</c:v>
                </c:pt>
              </c:strCache>
            </c:strRef>
          </c:cat>
          <c:val>
            <c:numRef>
              <c:f>'Cost of Energy Summary'!$C$8:$F$8</c:f>
              <c:numCache>
                <c:formatCode>0.00</c:formatCode>
                <c:ptCount val="4"/>
                <c:pt idx="0">
                  <c:v>12.973336529680365</c:v>
                </c:pt>
                <c:pt idx="1">
                  <c:v>8.305984931506849</c:v>
                </c:pt>
                <c:pt idx="2">
                  <c:v>6.7502010654490112</c:v>
                </c:pt>
                <c:pt idx="3">
                  <c:v>6.2316064434297305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'Cost of Energy Summary'!$A$9</c:f>
              <c:strCache>
                <c:ptCount val="1"/>
                <c:pt idx="0">
                  <c:v>Schedule 6A</c:v>
                </c:pt>
              </c:strCache>
            </c:strRef>
          </c:tx>
          <c:spPr>
            <a:ln cmpd="dbl">
              <a:prstDash val="solid"/>
            </a:ln>
          </c:spPr>
          <c:marker>
            <c:symbol val="none"/>
          </c:marker>
          <c:cat>
            <c:strRef>
              <c:f>'Cost of Energy Summary'!$C$4:$F$4</c:f>
              <c:strCache>
                <c:ptCount val="4"/>
                <c:pt idx="0">
                  <c:v>25%</c:v>
                </c:pt>
                <c:pt idx="1">
                  <c:v>50%</c:v>
                </c:pt>
                <c:pt idx="2">
                  <c:v>75%</c:v>
                </c:pt>
                <c:pt idx="3">
                  <c:v>90%</c:v>
                </c:pt>
              </c:strCache>
            </c:strRef>
          </c:cat>
          <c:val>
            <c:numRef>
              <c:f>'Cost of Energy Summary'!$C$9:$F$9</c:f>
              <c:numCache>
                <c:formatCode>0.00</c:formatCode>
                <c:ptCount val="4"/>
                <c:pt idx="0">
                  <c:v>11.303648378995433</c:v>
                </c:pt>
                <c:pt idx="1">
                  <c:v>9.537210022831049</c:v>
                </c:pt>
                <c:pt idx="2">
                  <c:v>8.9483972374429239</c:v>
                </c:pt>
                <c:pt idx="3">
                  <c:v>8.7521263089802144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963616"/>
        <c:axId val="385969104"/>
      </c:lineChart>
      <c:catAx>
        <c:axId val="38596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 Factor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85969104"/>
        <c:crosses val="autoZero"/>
        <c:auto val="1"/>
        <c:lblAlgn val="ctr"/>
        <c:lblOffset val="100"/>
        <c:noMultiLvlLbl val="0"/>
      </c:catAx>
      <c:valAx>
        <c:axId val="385969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¢ per kWh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38596361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28576</xdr:colOff>
      <xdr:row>1</xdr:row>
      <xdr:rowOff>23812</xdr:rowOff>
    </xdr:from>
    <xdr:to>
      <xdr:col>13</xdr:col>
      <xdr:colOff>361950</xdr:colOff>
      <xdr:row>18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A%20GRC%2007\COS\COS%20WA%20GRC%20June%20200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RAM%20Mar%20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ec\2004_05\Actuals\09_December%2004\PPW%20CEC_Board\CEC%20Meeting\02_03_Financial%20Results%20vs%20Budge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ec\2004_05\Actuals\09_December%2004\PPW%20CEC_Board\CEC%20Meeting\02_03_Financial%20Results%20vs%20Budge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rebuttal)\Testimony%20and%20Exhibits\Exhibit%20RMP%20(CCP-3R)\Tabs%204%20&amp;%205\COS%20UT%20Jun%202012_Rebuttal%20C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10%20(2009%20GRC)\COS\WY%20COS%20FTY%20Dec%202010_0826HYBRID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GRC%20FTY%2012-2010%20(2009%20GRC)\COS\WY%20COS%20FTY%20Dec%202010_0826HYBRID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03-31-2013%20(2011%20GRC)\COS\WY%20COS%20FTY%20March%202013_NS_run%20for%20mike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GRC%20FTY%2003-31-2013%20(2011%20GRC)\COS\WY%20COS%20FTY%20March%202013_NS_run%20for%20mike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2-035-xx%20(GRC%202012)\COS%20(embedded)\COS%20UT%20May%202013_N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22-05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FY%202005\COS\COS%20Sep%202006\Wyoming%20Combined%20Sept%202006%20MSP-UCAM%20and%20AFOR-09-22-05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09-05-JAM%20upd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FY%202005\COS\COS%20Sep%202006\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direct)\Testimony%20and%20Exhibits\Confidential%20Exhibit%20RMP__(CCP-5)\UT%20GRC%20MC%20Study%20Jun%202012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06\0306%20SEMI\Tab%20%238%20-%20Rate%20Base\Major%20Plant%20Additions\Major%20Plant%20Addition%20Adjust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PD\SLREG1\ARCHIVE\2006\0306%20SEMI\Tab%20%238%20-%20Rate%20Base\Major%20Plant%20Additions\Major%20Plant%20Addition%20Adjust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ARCHIVE\2004\Balanced%20Scorecard\2005%20Comparisons\ROE%20-%20Q3\Bus%20U%20Comparisons\2005%20Run%20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s\SLREG1\ARCHIVE\2004\Balanced%20Scorecard\2005%20Comparisons\ROE%20-%20Q3\Bus%20U%20Comparisons\2005%20Run%20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06\SEMI%20Mar%202006\Tab%20%234%20-%20O&amp;M\ID%20DSM%20Irrigation\GLPCA%20514511%20Sept%20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ARCHIVE\2007\SEMI%20Dec%202007\Models\Idaho\RAM%20Semi%20Dec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ARCHIVE\2007\SEMI%20Dec%202007\Models\Idaho\RAM%20Semi%20Dec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ARCHIVE\2005\Wyoming%20GRC\SEPT%202006\Models\JAM%20-%20WY%20Sep%202006%20G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s\SLREG1\ARCHIVE\2005\Wyoming%20GRC\SEPT%202006\Models\JAM%20-%20WY%20Sep%202006%20G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GRC%202011\2.%20Marginal%20COS\OR%20GRC%20MC%20Study%20Dec%202011%20-%20NS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USER\CraigS\Misc%20files\RAM%20test%20mode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s\SLREG1\USER\CraigS\Misc%20files\RAM%20test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7\SEMI%20Dec%202007\8%20-%20Rate%20Base\Misc%20Rate%20Base\M&amp;S%20Analysis\Total%20Company%203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INDOWS\TEMP\Attach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Attach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PD\SLREG1\ARCHIVE\2006\SEMI%20Mar%202006\Tab%20%234%20-%20O&amp;M\ID%20DSM%20Irrigation\GLPCA%20514511%20Sept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TRATMKT\Dsmmkt\Arnold\Amortization%20Schedules\WZAMT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TRATMKT\Dsmmkt\Arnold\Amortization%20Schedules\WZAMT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Shared\Trading\Structuring%20&amp;%20Pricing\Models\NatGasCurve\Gas%20Forward%20Price%20Curv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Shared\Trading\Structuring%20&amp;%20Pricing\Models\NatGasCurve\Gas%20Forward%20Price%20Curv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Net%20Metering%202014%20(14-035-114)\Plan\COS\Sensitivities\A%20COS%20UT%20Dec%202015%20NEM%20Breakout%20ALT%20TAX%20CALC%20v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Local%20Settings\Temporary%20Internet%20Files\OLK9E\COS%20ID%20GRC%2012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74933\Local%20Settings\Temporary%20Internet%20Files\OLK9E\COS%20ID%20GRC%2012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GRC%202011\1.%20Embedded%20COS\COS%20UT%20Jun%202012_NS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Joanne\SAP\RC_CC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oanne\SAP\RC_CCvlooku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17149\Local%20Settings\Temporary%20Internet%20Files\OLK7\WA%20SB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17149\Local%20Settings\Temporary%20Internet%20Files\OLK7\WA%20SB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10\Results%20-%20June%202010\3%20-%20Revenue\REC%20Revenues\3.5%20REC%20Revenues%20UT,%20CA,%20ID%20-%20Jun2010%20Results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PD\SLREG1\ARCHIVE\2010\Results%20-%20June%202010\3%20-%20Revenue\REC%20Revenues\3.5%20REC%20Revenues%20UT,%20CA,%20ID%20-%20Jun2010%20Results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21566\Local%20Settings\Temporary%20Internet%20Files\Content.Outlook\MFLJKWXJ\Budget%20Recovery-YTDDec2010B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21566\Local%20Settings\Temporary%20Internet%20Files\Content.Outlook\MFLJKWXJ\Budget%20Recovery-YTDDec2010B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0596\Local%20Settings\Temporary%20Internet%20Files\OLK3B\ORA%20Workpaper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14817\Local%20Settings\Temporary%20Internet%20Files\OLK11\Idaho%20FY2004%20NPC%20Gold%20(11%2018%202004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14817\Local%20Settings\Temporary%20Internet%20Files\OLK11\Idaho%20FY2004%20NPC%20Gold%20(11%2018%202004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atrick\CLEANAIR\ACCOUNTING\AP%20INVOICE%20APPROVAL%20FOR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atrick\CLEANAIR\ACCOUNTING\AP%20INVOICE%20APPROVAL%20FOR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ARCHIVE\2006\SEMI%20Mar%202006\Tab%20%235%20-%20NPC\Normalized%20NPC\Semi-Annual%20(Apr2006-Mar2007)_2006Jun0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HR02\ARCHIVE\2006\SEMI%20Mar%202006\Tab%20%235%20-%20NPC\Normalized%20NPC\Semi-Annual%20(Apr2006-Mar2007)_2006Jun0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12-05-JAM%20updat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FY%202005\COS\COS%20Sep%202006\Wyoming%20Combined%20Sept%202006%20MSP-UCAM%20and%20AFOR-09-12-05-JAM%20updat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LREG1\ARCHIVE\2000\Oregon%20SB1149\CA%20Removed\1999%20RFM%20(CA%20and%20Centralia%20Removed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70596\Local%20Settings\Temporary%20Internet%20Files\OLK3B\ORA%20Workpaper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LREG1\ARCHIVE\2000\Oregon%20SB1149\CA%20Removed\1999%20RFM%20(CA%20and%20Centralia%20Removed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~1\p14818\LOCALS~1\Temp\xSAPtemp82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p14818\LOCALS~1\Temp\xSAPtemp82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3\FALLS\Falls20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ER\1206%20Semi\Tab%20%235%20NPC\NPC%20Adjustment\SA(WCA)_Allocation%20Table_2007Apr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ER\1206%20Semi\Tab%20%235%20NPC\NPC%20Adjustment\SA(WCA)_Allocation%20Table_2007Apr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_UT%20EBA%20Draft%20(DEC12)%20CONF_2013%2002%2026%20(3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1382\Local%20Settings\Temporary%20Internet%20Files\OLK1DE\JAM%20CY06%20OR%20PARTIAL%20SETTLEMENT-Updat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File/File4447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09%20(2008%20GRC)\Rebuttal\WY%20COS%20FTY%20June%202009%20Rebuttal%20Filing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GRC%20FTY%2012-2009%20(2008%20GRC)\Rebuttal\WY%20COS%20FTY%20June%202009%20Rebuttal%20Filing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Local%20Settings\Temporary%20Internet%20Files\Content.Outlook\1VOS77IL\Attachment%20WIEC%2035.1_no%20sit%20fix_1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74933\Local%20Settings\Temporary%20Internet%20Files\Content.Outlook\1VOS77IL\Attachment%20WIEC%2035.1_no%20sit%20fix_1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CASES\Wy0902\EAST%20Blocking%2090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PA&amp;D\CASES\Wy0902\EAST%20Blocking%209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RCHIVE\2009\Results%20-%20June%202009\5%20-%20NPC\NPC_5.1\Back%20up\BW%20Report%20for%20447%20-%20June%20200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RCHIVE\2009\Results%20-%20June%202009\5%20-%20NPC\NPC_5.1\Back%20up\BW%20Report%20for%20447%20-%20June%20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A%20GRC%2007\COS\COS%20WA%20GRC%20June%20200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09%20(2008%20GRC)\COS\WY%20COS%20FTY%20Dec%202009%20Draft%2006-17-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N\COS\Wyoming%20GRC%20FTY%2012-2009%20(2008%20GRC)\COS\WY%20COS%20FTY%20Dec%202009%20Draft%2006-17-0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SEMI%20Mar%202006\Tab%20%234%20-%20O&amp;M\Affiliate%20Management%20Fee%20Commitment\MGMT%20FEE%20ACTUALS%20FY%202001%20thru%20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12508\Temporary%20Internet%20Files\OLK49\MGMT%20FEE%20ACTUALS%20CY2002%20%20FY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Application%20Data\Microsoft\Excel\Rate%20Spread%20-%20RMM\WY%20COS%20FTY%20Dec%202011%20Rebuttal%20-%20RMM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74933\Application%20Data\Microsoft\Excel\Rate%20Spread%20-%20RMM\WY%20COS%20FTY%20Dec%202011%20Rebuttal%20-%20RMM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04092.000\Local%20Settings\Temporary%20Internet%20Files\OLK1AC\RECOV0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92.000\Local%20Settings\Temporary%20Internet%20Files\OLK1AC\RECOV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C6" t="str">
            <v>12 Months Ended Jun 2012</v>
          </cell>
        </row>
        <row r="10">
          <cell r="D10">
            <v>0.5</v>
          </cell>
        </row>
        <row r="11">
          <cell r="W11">
            <v>3</v>
          </cell>
        </row>
        <row r="24">
          <cell r="D24">
            <v>0.3694468413935218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5566045566.0353851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Mo Wgt Fac</v>
          </cell>
        </row>
      </sheetData>
      <sheetData sheetId="18">
        <row r="4">
          <cell r="I4">
            <v>0.74155389074644962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64">
          <cell r="H264">
            <v>10911620.343994766</v>
          </cell>
        </row>
        <row r="273">
          <cell r="H273">
            <v>0</v>
          </cell>
          <cell r="AB273">
            <v>0</v>
          </cell>
        </row>
        <row r="274">
          <cell r="AB274">
            <v>0</v>
          </cell>
        </row>
        <row r="280">
          <cell r="AB280">
            <v>0</v>
          </cell>
        </row>
        <row r="283">
          <cell r="AB283">
            <v>0</v>
          </cell>
        </row>
        <row r="284">
          <cell r="AB284">
            <v>0</v>
          </cell>
        </row>
        <row r="289">
          <cell r="AB289">
            <v>0</v>
          </cell>
        </row>
        <row r="290">
          <cell r="AB290">
            <v>241043.67823844633</v>
          </cell>
        </row>
        <row r="291">
          <cell r="H291">
            <v>3577623.4299999997</v>
          </cell>
          <cell r="AB291">
            <v>114961.64623925314</v>
          </cell>
        </row>
        <row r="297">
          <cell r="H297">
            <v>2935273.83</v>
          </cell>
          <cell r="AB297">
            <v>0</v>
          </cell>
        </row>
        <row r="298">
          <cell r="AB298">
            <v>0</v>
          </cell>
        </row>
        <row r="299">
          <cell r="AB299">
            <v>0</v>
          </cell>
        </row>
        <row r="302">
          <cell r="H302">
            <v>3890290.93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9">
          <cell r="AB309">
            <v>0</v>
          </cell>
        </row>
        <row r="312">
          <cell r="H312">
            <v>3182622.92</v>
          </cell>
          <cell r="AB312">
            <v>116597.57917836553</v>
          </cell>
        </row>
        <row r="313">
          <cell r="AB313">
            <v>0</v>
          </cell>
        </row>
        <row r="314">
          <cell r="AB314">
            <v>14809.566820082549</v>
          </cell>
        </row>
        <row r="315">
          <cell r="AB315">
            <v>131407.14599844808</v>
          </cell>
        </row>
        <row r="318">
          <cell r="H318">
            <v>-60653.539999999106</v>
          </cell>
          <cell r="AB318">
            <v>0</v>
          </cell>
        </row>
        <row r="319">
          <cell r="AB319">
            <v>0</v>
          </cell>
        </row>
        <row r="320">
          <cell r="AB320">
            <v>0</v>
          </cell>
        </row>
        <row r="323">
          <cell r="AB323">
            <v>0</v>
          </cell>
        </row>
        <row r="355">
          <cell r="AB355">
            <v>0</v>
          </cell>
        </row>
        <row r="360">
          <cell r="AB360">
            <v>0</v>
          </cell>
        </row>
        <row r="364">
          <cell r="AB364">
            <v>0</v>
          </cell>
        </row>
        <row r="367">
          <cell r="AB367">
            <v>0</v>
          </cell>
        </row>
        <row r="371">
          <cell r="AB371">
            <v>0</v>
          </cell>
        </row>
        <row r="380">
          <cell r="AB380">
            <v>-43135.714868065479</v>
          </cell>
        </row>
        <row r="387">
          <cell r="AB387">
            <v>0</v>
          </cell>
        </row>
        <row r="390">
          <cell r="AB390">
            <v>0</v>
          </cell>
        </row>
        <row r="391">
          <cell r="AB391">
            <v>0</v>
          </cell>
        </row>
        <row r="392">
          <cell r="AB392">
            <v>0</v>
          </cell>
        </row>
        <row r="405">
          <cell r="AB405">
            <v>0</v>
          </cell>
        </row>
        <row r="406">
          <cell r="AB406">
            <v>0</v>
          </cell>
        </row>
        <row r="409">
          <cell r="AB409">
            <v>0</v>
          </cell>
        </row>
        <row r="410">
          <cell r="AB410">
            <v>0</v>
          </cell>
        </row>
        <row r="411">
          <cell r="AB411">
            <v>0</v>
          </cell>
        </row>
        <row r="412">
          <cell r="AB412">
            <v>0</v>
          </cell>
        </row>
        <row r="413">
          <cell r="AB413">
            <v>0</v>
          </cell>
        </row>
        <row r="414">
          <cell r="AB414">
            <v>0</v>
          </cell>
        </row>
        <row r="417">
          <cell r="AB417">
            <v>0</v>
          </cell>
        </row>
        <row r="418">
          <cell r="AB418">
            <v>0</v>
          </cell>
        </row>
        <row r="419">
          <cell r="AB419">
            <v>0</v>
          </cell>
        </row>
        <row r="422">
          <cell r="AB422">
            <v>0</v>
          </cell>
        </row>
        <row r="423">
          <cell r="AB423">
            <v>0</v>
          </cell>
        </row>
        <row r="424">
          <cell r="AB424">
            <v>0</v>
          </cell>
        </row>
        <row r="427">
          <cell r="AB427">
            <v>0</v>
          </cell>
        </row>
        <row r="428">
          <cell r="AB428">
            <v>0</v>
          </cell>
        </row>
        <row r="429">
          <cell r="AB429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AB434">
            <v>0</v>
          </cell>
        </row>
        <row r="435">
          <cell r="AB435">
            <v>0</v>
          </cell>
        </row>
        <row r="443">
          <cell r="AB443">
            <v>0</v>
          </cell>
        </row>
        <row r="444">
          <cell r="AB444">
            <v>0</v>
          </cell>
        </row>
        <row r="448">
          <cell r="AB448">
            <v>0</v>
          </cell>
        </row>
        <row r="449">
          <cell r="AB449">
            <v>0</v>
          </cell>
        </row>
        <row r="453">
          <cell r="AB453">
            <v>0</v>
          </cell>
        </row>
        <row r="454">
          <cell r="AB454">
            <v>0</v>
          </cell>
        </row>
        <row r="458">
          <cell r="AB458">
            <v>0</v>
          </cell>
        </row>
        <row r="459">
          <cell r="AB459">
            <v>0</v>
          </cell>
        </row>
        <row r="463">
          <cell r="AB463">
            <v>0</v>
          </cell>
        </row>
        <row r="464">
          <cell r="AB464">
            <v>0</v>
          </cell>
        </row>
        <row r="468">
          <cell r="AB468">
            <v>0</v>
          </cell>
        </row>
        <row r="469">
          <cell r="AB469">
            <v>0</v>
          </cell>
        </row>
        <row r="478">
          <cell r="AB478">
            <v>0</v>
          </cell>
        </row>
        <row r="482">
          <cell r="AB482">
            <v>0</v>
          </cell>
        </row>
        <row r="487">
          <cell r="AB487">
            <v>0</v>
          </cell>
        </row>
        <row r="491">
          <cell r="AB491">
            <v>0</v>
          </cell>
        </row>
        <row r="495">
          <cell r="AB495">
            <v>0</v>
          </cell>
        </row>
        <row r="499">
          <cell r="AB499">
            <v>0</v>
          </cell>
        </row>
        <row r="503">
          <cell r="AB503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43">
          <cell r="AB543">
            <v>0</v>
          </cell>
        </row>
        <row r="547">
          <cell r="AB547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7">
          <cell r="AB567">
            <v>0</v>
          </cell>
        </row>
        <row r="571">
          <cell r="AB571">
            <v>0</v>
          </cell>
        </row>
        <row r="584">
          <cell r="AB584">
            <v>0</v>
          </cell>
        </row>
        <row r="587">
          <cell r="AB587">
            <v>0</v>
          </cell>
        </row>
        <row r="588">
          <cell r="AB588">
            <v>0</v>
          </cell>
        </row>
        <row r="593">
          <cell r="AB593">
            <v>0</v>
          </cell>
        </row>
        <row r="594">
          <cell r="AB594">
            <v>0</v>
          </cell>
        </row>
        <row r="599">
          <cell r="AB599">
            <v>0</v>
          </cell>
        </row>
        <row r="609">
          <cell r="AB609">
            <v>0</v>
          </cell>
        </row>
        <row r="610">
          <cell r="AB610">
            <v>0</v>
          </cell>
        </row>
        <row r="614">
          <cell r="AB614">
            <v>0</v>
          </cell>
        </row>
        <row r="619">
          <cell r="AB619">
            <v>0</v>
          </cell>
        </row>
        <row r="624">
          <cell r="AB624">
            <v>0</v>
          </cell>
        </row>
        <row r="625">
          <cell r="AB625">
            <v>0</v>
          </cell>
        </row>
        <row r="629">
          <cell r="AB629">
            <v>0</v>
          </cell>
        </row>
        <row r="630">
          <cell r="AB630">
            <v>0</v>
          </cell>
        </row>
        <row r="641">
          <cell r="AB641">
            <v>0</v>
          </cell>
        </row>
        <row r="642">
          <cell r="AB642">
            <v>0</v>
          </cell>
        </row>
        <row r="643">
          <cell r="AB643">
            <v>0</v>
          </cell>
        </row>
        <row r="644">
          <cell r="AB644">
            <v>0</v>
          </cell>
        </row>
        <row r="645">
          <cell r="AB645">
            <v>0</v>
          </cell>
        </row>
        <row r="650">
          <cell r="AB650">
            <v>0</v>
          </cell>
        </row>
        <row r="657">
          <cell r="AB657">
            <v>0</v>
          </cell>
        </row>
        <row r="659">
          <cell r="AB659">
            <v>0</v>
          </cell>
        </row>
        <row r="662">
          <cell r="AB662">
            <v>0</v>
          </cell>
        </row>
        <row r="663">
          <cell r="AB663">
            <v>0</v>
          </cell>
        </row>
        <row r="664">
          <cell r="AB664">
            <v>0</v>
          </cell>
        </row>
        <row r="665">
          <cell r="AB665">
            <v>0</v>
          </cell>
        </row>
        <row r="666">
          <cell r="AB666">
            <v>0</v>
          </cell>
        </row>
        <row r="667">
          <cell r="AB667">
            <v>0</v>
          </cell>
        </row>
        <row r="682">
          <cell r="AB682">
            <v>0</v>
          </cell>
        </row>
        <row r="686">
          <cell r="AB686">
            <v>0</v>
          </cell>
        </row>
        <row r="690">
          <cell r="AB690">
            <v>0</v>
          </cell>
        </row>
        <row r="694">
          <cell r="AB694">
            <v>0</v>
          </cell>
        </row>
        <row r="698">
          <cell r="AB698">
            <v>0</v>
          </cell>
        </row>
        <row r="702">
          <cell r="AB702">
            <v>0</v>
          </cell>
        </row>
        <row r="703">
          <cell r="AB703">
            <v>0</v>
          </cell>
        </row>
        <row r="707">
          <cell r="AB707">
            <v>0</v>
          </cell>
        </row>
        <row r="711">
          <cell r="AB711">
            <v>0</v>
          </cell>
        </row>
        <row r="715">
          <cell r="AB715">
            <v>0</v>
          </cell>
        </row>
        <row r="719">
          <cell r="AB719">
            <v>0</v>
          </cell>
        </row>
        <row r="723">
          <cell r="AB723">
            <v>0</v>
          </cell>
        </row>
        <row r="727">
          <cell r="AB727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8">
          <cell r="H748">
            <v>9034335.1104840785</v>
          </cell>
          <cell r="AB748">
            <v>330979.07915794029</v>
          </cell>
        </row>
        <row r="753">
          <cell r="H753">
            <v>6827623.173287319</v>
          </cell>
          <cell r="AB753">
            <v>0</v>
          </cell>
        </row>
        <row r="758">
          <cell r="H758">
            <v>1911902.8294529617</v>
          </cell>
          <cell r="AB758">
            <v>0</v>
          </cell>
        </row>
        <row r="763">
          <cell r="H763">
            <v>1616348.0755915414</v>
          </cell>
          <cell r="AB763">
            <v>0</v>
          </cell>
        </row>
        <row r="768">
          <cell r="H768">
            <v>49.504394141145141</v>
          </cell>
          <cell r="AB768">
            <v>0</v>
          </cell>
        </row>
        <row r="773">
          <cell r="H773">
            <v>104250.16590039269</v>
          </cell>
          <cell r="AB773">
            <v>104250.16590039269</v>
          </cell>
        </row>
        <row r="778">
          <cell r="H778">
            <v>1968077.1591296275</v>
          </cell>
          <cell r="AB778">
            <v>1968077.1591296275</v>
          </cell>
        </row>
        <row r="783">
          <cell r="H783">
            <v>5506349.2060341947</v>
          </cell>
          <cell r="AB783">
            <v>0</v>
          </cell>
        </row>
        <row r="788">
          <cell r="H788">
            <v>3597851.0312700737</v>
          </cell>
          <cell r="AB788">
            <v>0</v>
          </cell>
        </row>
        <row r="793">
          <cell r="H793">
            <v>559226.23933255568</v>
          </cell>
          <cell r="AB793">
            <v>0</v>
          </cell>
        </row>
        <row r="798">
          <cell r="H798">
            <v>3241717.7722080662</v>
          </cell>
          <cell r="AB798">
            <v>118762.55972509139</v>
          </cell>
        </row>
        <row r="803">
          <cell r="H803">
            <v>760677.68611824024</v>
          </cell>
          <cell r="AB803">
            <v>0</v>
          </cell>
        </row>
        <row r="808">
          <cell r="H808">
            <v>4778049.5305086197</v>
          </cell>
          <cell r="AB808">
            <v>0</v>
          </cell>
        </row>
        <row r="813">
          <cell r="H813">
            <v>38917701.291922048</v>
          </cell>
          <cell r="AB813">
            <v>0</v>
          </cell>
        </row>
        <row r="818">
          <cell r="H818">
            <v>12708363.178767273</v>
          </cell>
          <cell r="AB818">
            <v>0</v>
          </cell>
        </row>
        <row r="823">
          <cell r="H823">
            <v>494541.03724424943</v>
          </cell>
          <cell r="AB823">
            <v>0</v>
          </cell>
        </row>
        <row r="833">
          <cell r="H833">
            <v>2281006.8170035193</v>
          </cell>
          <cell r="AB833">
            <v>0</v>
          </cell>
        </row>
        <row r="838">
          <cell r="H838">
            <v>2760377.9114741907</v>
          </cell>
          <cell r="AB838">
            <v>2760377.9114741907</v>
          </cell>
        </row>
        <row r="843">
          <cell r="H843">
            <v>1486844.1560219452</v>
          </cell>
          <cell r="AB843">
            <v>0</v>
          </cell>
        </row>
        <row r="855">
          <cell r="AB855">
            <v>0</v>
          </cell>
        </row>
        <row r="860">
          <cell r="AB860">
            <v>0</v>
          </cell>
        </row>
        <row r="865">
          <cell r="AB865">
            <v>0</v>
          </cell>
        </row>
        <row r="871">
          <cell r="AB871">
            <v>0</v>
          </cell>
        </row>
        <row r="876">
          <cell r="AB876">
            <v>0</v>
          </cell>
        </row>
        <row r="890">
          <cell r="AB890">
            <v>0</v>
          </cell>
        </row>
        <row r="895">
          <cell r="AB895">
            <v>0</v>
          </cell>
        </row>
        <row r="900">
          <cell r="AB900">
            <v>0</v>
          </cell>
        </row>
        <row r="905">
          <cell r="AB905">
            <v>0</v>
          </cell>
        </row>
        <row r="916">
          <cell r="AB916">
            <v>0</v>
          </cell>
        </row>
        <row r="921">
          <cell r="AB921">
            <v>0</v>
          </cell>
        </row>
        <row r="926">
          <cell r="AB926">
            <v>0</v>
          </cell>
        </row>
        <row r="931">
          <cell r="AB931">
            <v>0</v>
          </cell>
        </row>
        <row r="940">
          <cell r="AB940">
            <v>0</v>
          </cell>
        </row>
        <row r="942">
          <cell r="AB942">
            <v>320126.54926868004</v>
          </cell>
        </row>
        <row r="946">
          <cell r="AB946">
            <v>0</v>
          </cell>
        </row>
        <row r="948">
          <cell r="AB948">
            <v>-84964.595736086674</v>
          </cell>
        </row>
        <row r="952">
          <cell r="AB952">
            <v>0</v>
          </cell>
        </row>
        <row r="954">
          <cell r="AB954">
            <v>51119.30630128437</v>
          </cell>
        </row>
        <row r="958">
          <cell r="AB958">
            <v>0</v>
          </cell>
        </row>
        <row r="959">
          <cell r="AB959">
            <v>57336.339925998895</v>
          </cell>
        </row>
        <row r="963">
          <cell r="AB963">
            <v>40583.821637839552</v>
          </cell>
        </row>
        <row r="969">
          <cell r="AB969">
            <v>0</v>
          </cell>
        </row>
        <row r="974">
          <cell r="AB974">
            <v>0</v>
          </cell>
        </row>
        <row r="981">
          <cell r="AB981">
            <v>0</v>
          </cell>
        </row>
        <row r="983">
          <cell r="H983">
            <v>0</v>
          </cell>
          <cell r="AB983">
            <v>0</v>
          </cell>
        </row>
        <row r="988">
          <cell r="AB988">
            <v>-46760.715808708104</v>
          </cell>
        </row>
        <row r="991">
          <cell r="AB991">
            <v>15642.613310406578</v>
          </cell>
        </row>
        <row r="992">
          <cell r="AB992">
            <v>0</v>
          </cell>
        </row>
        <row r="993">
          <cell r="AB993">
            <v>149468.26384999367</v>
          </cell>
        </row>
        <row r="999">
          <cell r="AB999">
            <v>23753.677211923161</v>
          </cell>
        </row>
        <row r="1005">
          <cell r="AB1005">
            <v>157378.40036011403</v>
          </cell>
        </row>
        <row r="1016">
          <cell r="AB1016">
            <v>0</v>
          </cell>
        </row>
        <row r="1017">
          <cell r="AB1017">
            <v>0</v>
          </cell>
        </row>
        <row r="1018">
          <cell r="AB1018">
            <v>0</v>
          </cell>
        </row>
        <row r="1019">
          <cell r="AB1019">
            <v>0</v>
          </cell>
        </row>
        <row r="1024">
          <cell r="AB1024">
            <v>0</v>
          </cell>
        </row>
        <row r="1029">
          <cell r="AB1029">
            <v>0</v>
          </cell>
        </row>
        <row r="1034">
          <cell r="AB1034">
            <v>0</v>
          </cell>
        </row>
        <row r="1035">
          <cell r="AB1035">
            <v>0</v>
          </cell>
        </row>
        <row r="1036">
          <cell r="AB1036">
            <v>0</v>
          </cell>
        </row>
        <row r="1042">
          <cell r="AB1042">
            <v>0</v>
          </cell>
        </row>
        <row r="1045">
          <cell r="AB1045">
            <v>0</v>
          </cell>
        </row>
        <row r="1046">
          <cell r="AB1046">
            <v>0</v>
          </cell>
        </row>
        <row r="1047">
          <cell r="AB1047">
            <v>0</v>
          </cell>
        </row>
        <row r="1048">
          <cell r="AB1048">
            <v>0</v>
          </cell>
        </row>
        <row r="1049">
          <cell r="AB1049">
            <v>0</v>
          </cell>
        </row>
        <row r="1050">
          <cell r="AB1050">
            <v>0</v>
          </cell>
        </row>
        <row r="1051">
          <cell r="AB1051">
            <v>0</v>
          </cell>
        </row>
        <row r="1052">
          <cell r="AB1052">
            <v>0</v>
          </cell>
        </row>
        <row r="1053">
          <cell r="AB1053">
            <v>0</v>
          </cell>
        </row>
        <row r="1054">
          <cell r="AB1054">
            <v>2736928.3052617074</v>
          </cell>
        </row>
        <row r="1055">
          <cell r="AB1055">
            <v>0</v>
          </cell>
        </row>
        <row r="1056">
          <cell r="AB1056">
            <v>0</v>
          </cell>
        </row>
        <row r="1057">
          <cell r="AB1057">
            <v>0</v>
          </cell>
        </row>
        <row r="1061">
          <cell r="AB1061">
            <v>101840.53099260862</v>
          </cell>
        </row>
        <row r="1062">
          <cell r="AB1062">
            <v>0</v>
          </cell>
        </row>
        <row r="1063">
          <cell r="AB1063">
            <v>0</v>
          </cell>
        </row>
        <row r="1064">
          <cell r="AB1064">
            <v>0</v>
          </cell>
        </row>
        <row r="1065">
          <cell r="AB1065">
            <v>0</v>
          </cell>
        </row>
        <row r="1066">
          <cell r="AB1066">
            <v>0</v>
          </cell>
        </row>
        <row r="1067">
          <cell r="AB1067">
            <v>57914.307696588898</v>
          </cell>
        </row>
        <row r="1068">
          <cell r="AB1068">
            <v>0</v>
          </cell>
        </row>
        <row r="1069">
          <cell r="AB1069">
            <v>0</v>
          </cell>
        </row>
        <row r="1070">
          <cell r="AB1070">
            <v>0</v>
          </cell>
        </row>
        <row r="1075">
          <cell r="AB1075">
            <v>0</v>
          </cell>
        </row>
        <row r="1079">
          <cell r="AB1079">
            <v>0</v>
          </cell>
        </row>
        <row r="1084">
          <cell r="AB1084">
            <v>0</v>
          </cell>
        </row>
        <row r="1095">
          <cell r="AB1095">
            <v>4747.5458265600755</v>
          </cell>
        </row>
        <row r="1097">
          <cell r="AB1097">
            <v>0</v>
          </cell>
        </row>
        <row r="1099">
          <cell r="AB1099">
            <v>4761.8336166948075</v>
          </cell>
        </row>
        <row r="1104">
          <cell r="AB1104">
            <v>0</v>
          </cell>
        </row>
        <row r="1107">
          <cell r="AB1107">
            <v>259.16640272207434</v>
          </cell>
        </row>
        <row r="1108">
          <cell r="AB1108">
            <v>0</v>
          </cell>
        </row>
        <row r="1109">
          <cell r="AB1109">
            <v>0</v>
          </cell>
        </row>
        <row r="1110">
          <cell r="AB1110">
            <v>78838.316022503132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0</v>
          </cell>
        </row>
        <row r="1114">
          <cell r="AB1114">
            <v>0</v>
          </cell>
        </row>
        <row r="1115">
          <cell r="AB1115">
            <v>0</v>
          </cell>
        </row>
        <row r="1120">
          <cell r="AB1120">
            <v>0</v>
          </cell>
        </row>
        <row r="1126">
          <cell r="AB1126">
            <v>0</v>
          </cell>
        </row>
        <row r="1134">
          <cell r="AB1134">
            <v>0</v>
          </cell>
        </row>
        <row r="1142">
          <cell r="AB1142">
            <v>0</v>
          </cell>
        </row>
        <row r="1151">
          <cell r="AB1151">
            <v>0</v>
          </cell>
        </row>
        <row r="1162">
          <cell r="AB1162">
            <v>0</v>
          </cell>
        </row>
        <row r="1170">
          <cell r="AB1170">
            <v>546414.08506271814</v>
          </cell>
        </row>
        <row r="1181">
          <cell r="AB1181">
            <v>-15515.016818158245</v>
          </cell>
        </row>
        <row r="1186">
          <cell r="AB1186">
            <v>0</v>
          </cell>
        </row>
        <row r="1223">
          <cell r="AB1223">
            <v>-180055.71154094639</v>
          </cell>
        </row>
        <row r="1248">
          <cell r="AB1248">
            <v>2382976.3439226565</v>
          </cell>
        </row>
        <row r="1263">
          <cell r="AB1263">
            <v>0</v>
          </cell>
        </row>
        <row r="1282">
          <cell r="AB1282">
            <v>-1579965.9680125797</v>
          </cell>
        </row>
        <row r="1297">
          <cell r="AB1297">
            <v>0</v>
          </cell>
        </row>
        <row r="1302">
          <cell r="AB1302">
            <v>0</v>
          </cell>
        </row>
        <row r="1303">
          <cell r="AB1303">
            <v>0</v>
          </cell>
        </row>
        <row r="1304">
          <cell r="AB1304">
            <v>0</v>
          </cell>
        </row>
        <row r="1305">
          <cell r="AB1305">
            <v>0</v>
          </cell>
        </row>
        <row r="1306">
          <cell r="AB1306">
            <v>0</v>
          </cell>
        </row>
        <row r="1307">
          <cell r="AB1307">
            <v>0</v>
          </cell>
        </row>
        <row r="1311">
          <cell r="AB1311">
            <v>0</v>
          </cell>
        </row>
        <row r="1312">
          <cell r="AB1312">
            <v>0</v>
          </cell>
        </row>
        <row r="1313">
          <cell r="AB1313">
            <v>0</v>
          </cell>
        </row>
        <row r="1314">
          <cell r="AB1314">
            <v>92761.03722545864</v>
          </cell>
        </row>
        <row r="1315">
          <cell r="AB1315">
            <v>0</v>
          </cell>
        </row>
        <row r="1316">
          <cell r="AB1316">
            <v>-1239.72733780155</v>
          </cell>
        </row>
        <row r="1320">
          <cell r="AB1320">
            <v>2404.104417848755</v>
          </cell>
        </row>
        <row r="1321">
          <cell r="AB1321">
            <v>0</v>
          </cell>
        </row>
        <row r="1322">
          <cell r="AB1322">
            <v>1182928.2815038655</v>
          </cell>
        </row>
        <row r="1323">
          <cell r="AB1323">
            <v>489519.39390886907</v>
          </cell>
        </row>
        <row r="1324">
          <cell r="AB1324">
            <v>0</v>
          </cell>
        </row>
        <row r="1325">
          <cell r="AB1325">
            <v>0</v>
          </cell>
        </row>
        <row r="1326">
          <cell r="AB1326">
            <v>0</v>
          </cell>
        </row>
        <row r="1327">
          <cell r="AB1327">
            <v>0</v>
          </cell>
        </row>
        <row r="1328">
          <cell r="AB1328">
            <v>0</v>
          </cell>
        </row>
        <row r="1329">
          <cell r="AB1329">
            <v>96277.421264647564</v>
          </cell>
        </row>
        <row r="1330">
          <cell r="AB1330">
            <v>0</v>
          </cell>
        </row>
        <row r="1331">
          <cell r="AB1331">
            <v>0</v>
          </cell>
        </row>
        <row r="1332">
          <cell r="AB1332">
            <v>0</v>
          </cell>
        </row>
        <row r="1333">
          <cell r="AB1333">
            <v>3126038.4599523568</v>
          </cell>
        </row>
        <row r="1339">
          <cell r="AB1339">
            <v>0</v>
          </cell>
        </row>
        <row r="1340">
          <cell r="AB1340">
            <v>0</v>
          </cell>
        </row>
        <row r="1341">
          <cell r="AB1341">
            <v>0</v>
          </cell>
        </row>
        <row r="1344">
          <cell r="AB1344">
            <v>0</v>
          </cell>
        </row>
        <row r="1345">
          <cell r="AB1345">
            <v>0</v>
          </cell>
        </row>
        <row r="1346">
          <cell r="AB1346">
            <v>3205.8019896304322</v>
          </cell>
        </row>
        <row r="1347">
          <cell r="AB1347">
            <v>0</v>
          </cell>
        </row>
        <row r="1348">
          <cell r="AB1348">
            <v>0</v>
          </cell>
        </row>
        <row r="1349">
          <cell r="AB1349">
            <v>87892.998035928351</v>
          </cell>
        </row>
        <row r="1353">
          <cell r="AB1353">
            <v>48201.91943210701</v>
          </cell>
        </row>
        <row r="1354">
          <cell r="AB1354">
            <v>0</v>
          </cell>
        </row>
        <row r="1355">
          <cell r="AB1355">
            <v>574745.18040971807</v>
          </cell>
        </row>
        <row r="1356">
          <cell r="AB1356">
            <v>0</v>
          </cell>
        </row>
        <row r="1357">
          <cell r="AB1357">
            <v>0</v>
          </cell>
        </row>
        <row r="1358">
          <cell r="AB1358">
            <v>0</v>
          </cell>
        </row>
        <row r="1359">
          <cell r="AB1359">
            <v>0</v>
          </cell>
        </row>
        <row r="1360">
          <cell r="AB1360">
            <v>2310.6571155258148</v>
          </cell>
        </row>
        <row r="1361">
          <cell r="AB1361">
            <v>194966.73276667667</v>
          </cell>
        </row>
        <row r="1362">
          <cell r="AB1362">
            <v>15927.448036904676</v>
          </cell>
        </row>
        <row r="1363">
          <cell r="AB1363">
            <v>10890878.152360747</v>
          </cell>
        </row>
        <row r="1364">
          <cell r="AB1364">
            <v>0</v>
          </cell>
        </row>
        <row r="1376">
          <cell r="AB1376">
            <v>64234.509334369584</v>
          </cell>
        </row>
        <row r="1378">
          <cell r="AB1378">
            <v>0</v>
          </cell>
        </row>
        <row r="1401">
          <cell r="AB1401">
            <v>-6829439.919211993</v>
          </cell>
        </row>
        <row r="1405">
          <cell r="AB1405">
            <v>64234.509334369468</v>
          </cell>
        </row>
        <row r="1415">
          <cell r="AB1415">
            <v>0</v>
          </cell>
        </row>
        <row r="1422">
          <cell r="H1422">
            <v>-78653432.161962554</v>
          </cell>
          <cell r="AB1422">
            <v>472717.883561811</v>
          </cell>
        </row>
        <row r="1440">
          <cell r="AB1440">
            <v>0</v>
          </cell>
        </row>
        <row r="1441">
          <cell r="AB1441">
            <v>0</v>
          </cell>
        </row>
        <row r="1447">
          <cell r="AB1447">
            <v>0</v>
          </cell>
        </row>
        <row r="1448">
          <cell r="AB1448">
            <v>0</v>
          </cell>
        </row>
        <row r="1454">
          <cell r="AB1454">
            <v>0</v>
          </cell>
        </row>
        <row r="1455">
          <cell r="AB1455">
            <v>0</v>
          </cell>
        </row>
        <row r="1461">
          <cell r="AB1461">
            <v>0</v>
          </cell>
        </row>
        <row r="1462">
          <cell r="AB1462">
            <v>0</v>
          </cell>
        </row>
        <row r="1468">
          <cell r="AB1468">
            <v>0</v>
          </cell>
        </row>
        <row r="1469">
          <cell r="AB1469">
            <v>0</v>
          </cell>
        </row>
        <row r="1475">
          <cell r="AB1475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92">
          <cell r="AB1492">
            <v>0</v>
          </cell>
        </row>
        <row r="1497">
          <cell r="AB1497">
            <v>0</v>
          </cell>
        </row>
        <row r="1502">
          <cell r="AB1502">
            <v>0</v>
          </cell>
        </row>
        <row r="1507">
          <cell r="AB1507">
            <v>0</v>
          </cell>
        </row>
        <row r="1512">
          <cell r="AB1512">
            <v>0</v>
          </cell>
        </row>
        <row r="1517">
          <cell r="AB1517">
            <v>0</v>
          </cell>
        </row>
        <row r="1522">
          <cell r="AB1522">
            <v>0</v>
          </cell>
        </row>
        <row r="1535">
          <cell r="AB1535">
            <v>0</v>
          </cell>
        </row>
        <row r="1541">
          <cell r="AB1541">
            <v>0</v>
          </cell>
        </row>
        <row r="1547">
          <cell r="AB1547">
            <v>0</v>
          </cell>
        </row>
        <row r="1553">
          <cell r="AB1553">
            <v>0</v>
          </cell>
        </row>
        <row r="1559">
          <cell r="AB1559">
            <v>0</v>
          </cell>
        </row>
        <row r="1565">
          <cell r="AB1565">
            <v>0</v>
          </cell>
        </row>
        <row r="1571">
          <cell r="AB1571">
            <v>0</v>
          </cell>
        </row>
        <row r="1578">
          <cell r="AB1578">
            <v>0</v>
          </cell>
        </row>
        <row r="1600">
          <cell r="AB1600">
            <v>0</v>
          </cell>
        </row>
        <row r="1604">
          <cell r="AB1604">
            <v>0</v>
          </cell>
        </row>
        <row r="1605">
          <cell r="AB1605">
            <v>0</v>
          </cell>
        </row>
        <row r="1609">
          <cell r="AB1609">
            <v>0</v>
          </cell>
        </row>
        <row r="1610">
          <cell r="AB1610">
            <v>0</v>
          </cell>
        </row>
        <row r="1616">
          <cell r="AB1616">
            <v>0</v>
          </cell>
        </row>
        <row r="1617">
          <cell r="AB1617">
            <v>0</v>
          </cell>
        </row>
        <row r="1622">
          <cell r="AB1622">
            <v>0</v>
          </cell>
        </row>
        <row r="1623">
          <cell r="AB1623">
            <v>0</v>
          </cell>
        </row>
        <row r="1627">
          <cell r="AB1627">
            <v>0</v>
          </cell>
        </row>
        <row r="1628">
          <cell r="AB1628">
            <v>0</v>
          </cell>
        </row>
        <row r="1633">
          <cell r="AB1633">
            <v>0</v>
          </cell>
        </row>
        <row r="1638">
          <cell r="AB1638">
            <v>0</v>
          </cell>
        </row>
        <row r="1645">
          <cell r="AB1645">
            <v>0</v>
          </cell>
        </row>
        <row r="1660">
          <cell r="H1660">
            <v>46670213.579049021</v>
          </cell>
          <cell r="AB1660">
            <v>0</v>
          </cell>
        </row>
        <row r="1667">
          <cell r="H1667">
            <v>37071655.374845229</v>
          </cell>
          <cell r="AB1667">
            <v>0</v>
          </cell>
        </row>
        <row r="1673">
          <cell r="H1673">
            <v>561285590.76876986</v>
          </cell>
          <cell r="AB1673">
            <v>0</v>
          </cell>
        </row>
        <row r="1679">
          <cell r="H1679">
            <v>227151660.05616897</v>
          </cell>
          <cell r="AB1679">
            <v>0</v>
          </cell>
        </row>
        <row r="1685">
          <cell r="H1685">
            <v>751041020.61732423</v>
          </cell>
          <cell r="AB1685">
            <v>0</v>
          </cell>
        </row>
        <row r="1691">
          <cell r="H1691">
            <v>325115627.01884234</v>
          </cell>
          <cell r="AB1691">
            <v>0</v>
          </cell>
        </row>
        <row r="1697">
          <cell r="H1697">
            <v>1403362.2646082304</v>
          </cell>
          <cell r="AB1697">
            <v>0</v>
          </cell>
        </row>
        <row r="1703">
          <cell r="H1703">
            <v>3259173.98567193</v>
          </cell>
          <cell r="AB1703">
            <v>0</v>
          </cell>
        </row>
        <row r="1709">
          <cell r="H1709">
            <v>4980029.5959774898</v>
          </cell>
          <cell r="AB1709">
            <v>0</v>
          </cell>
        </row>
        <row r="1713">
          <cell r="AB1713">
            <v>0</v>
          </cell>
        </row>
        <row r="1717">
          <cell r="H1717">
            <v>0</v>
          </cell>
        </row>
        <row r="1729">
          <cell r="H1729">
            <v>32196842.689616952</v>
          </cell>
          <cell r="AB1729">
            <v>0</v>
          </cell>
        </row>
        <row r="1735">
          <cell r="H1735">
            <v>36516908.346329331</v>
          </cell>
          <cell r="AB1735">
            <v>0</v>
          </cell>
        </row>
        <row r="1741">
          <cell r="H1741">
            <v>415747890.56570876</v>
          </cell>
          <cell r="AB1741">
            <v>0</v>
          </cell>
        </row>
        <row r="1748">
          <cell r="H1748">
            <v>318413723.69013411</v>
          </cell>
        </row>
        <row r="1755">
          <cell r="H1755">
            <v>216610706.02967823</v>
          </cell>
        </row>
        <row r="1762">
          <cell r="H1762">
            <v>165085242.94686636</v>
          </cell>
        </row>
        <row r="1769">
          <cell r="H1769">
            <v>464330231.88776994</v>
          </cell>
        </row>
        <row r="1775">
          <cell r="H1775">
            <v>422443903.56040674</v>
          </cell>
          <cell r="AB1775">
            <v>0</v>
          </cell>
        </row>
        <row r="1782">
          <cell r="H1782">
            <v>222755706.53285047</v>
          </cell>
          <cell r="AB1782">
            <v>0</v>
          </cell>
        </row>
        <row r="1793">
          <cell r="H1793">
            <v>85840275.471519634</v>
          </cell>
          <cell r="AB1793">
            <v>85840275.471519634</v>
          </cell>
        </row>
        <row r="1800">
          <cell r="H1800">
            <v>4762733.7057517059</v>
          </cell>
        </row>
        <row r="1804">
          <cell r="H1804">
            <v>0</v>
          </cell>
          <cell r="AB1804">
            <v>0</v>
          </cell>
        </row>
        <row r="1805">
          <cell r="H1805">
            <v>0</v>
          </cell>
          <cell r="AB1805">
            <v>0</v>
          </cell>
        </row>
        <row r="1806">
          <cell r="H1806">
            <v>0</v>
          </cell>
          <cell r="AB1806">
            <v>0</v>
          </cell>
        </row>
        <row r="1807">
          <cell r="H1807">
            <v>0</v>
          </cell>
        </row>
        <row r="1813">
          <cell r="H1813">
            <v>27087633.197658978</v>
          </cell>
          <cell r="AB1813">
            <v>0</v>
          </cell>
        </row>
        <row r="1817">
          <cell r="AB1817">
            <v>0</v>
          </cell>
        </row>
        <row r="1821">
          <cell r="AB1821">
            <v>0</v>
          </cell>
        </row>
        <row r="1830">
          <cell r="AB1830">
            <v>110007.65473874166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23937.92290738723</v>
          </cell>
        </row>
        <row r="1838">
          <cell r="AB1838">
            <v>1005495.4006594135</v>
          </cell>
        </row>
        <row r="1839">
          <cell r="AB1839">
            <v>0</v>
          </cell>
        </row>
        <row r="1840">
          <cell r="AB1840">
            <v>0</v>
          </cell>
        </row>
        <row r="1841">
          <cell r="AB1841">
            <v>0</v>
          </cell>
        </row>
        <row r="1842">
          <cell r="AB1842">
            <v>0</v>
          </cell>
        </row>
        <row r="1843">
          <cell r="AB1843">
            <v>436761.44252446422</v>
          </cell>
        </row>
        <row r="1848">
          <cell r="AB1848">
            <v>78712.935968676902</v>
          </cell>
        </row>
        <row r="1849">
          <cell r="AB1849">
            <v>0</v>
          </cell>
        </row>
        <row r="1850">
          <cell r="AB1850">
            <v>0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0</v>
          </cell>
        </row>
        <row r="1854">
          <cell r="AB1854">
            <v>237752.99784401749</v>
          </cell>
        </row>
        <row r="1855">
          <cell r="AB1855">
            <v>0</v>
          </cell>
        </row>
        <row r="1856">
          <cell r="AB1856">
            <v>0</v>
          </cell>
        </row>
        <row r="1860">
          <cell r="AB1860">
            <v>869911.56289544143</v>
          </cell>
        </row>
        <row r="1861">
          <cell r="AB1861">
            <v>34362.239105945606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0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68">
          <cell r="AB1868">
            <v>0</v>
          </cell>
        </row>
        <row r="1872">
          <cell r="AB1872">
            <v>99960.228083131791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1551.8929269263908</v>
          </cell>
        </row>
        <row r="1876">
          <cell r="AB1876">
            <v>0</v>
          </cell>
        </row>
        <row r="1877">
          <cell r="AB1877">
            <v>0</v>
          </cell>
        </row>
        <row r="1881">
          <cell r="AB1881">
            <v>329938.54988456774</v>
          </cell>
        </row>
        <row r="1882">
          <cell r="AB1882">
            <v>0</v>
          </cell>
        </row>
        <row r="1883">
          <cell r="AB1883">
            <v>0</v>
          </cell>
        </row>
        <row r="1884">
          <cell r="AB1884">
            <v>16949.737560484129</v>
          </cell>
        </row>
        <row r="1885">
          <cell r="AB1885">
            <v>0</v>
          </cell>
        </row>
        <row r="1886">
          <cell r="AB1886">
            <v>0</v>
          </cell>
        </row>
        <row r="1887">
          <cell r="AB1887">
            <v>0</v>
          </cell>
        </row>
        <row r="1888">
          <cell r="AB1888">
            <v>0</v>
          </cell>
        </row>
        <row r="1892">
          <cell r="AB1892">
            <v>197730.81918243528</v>
          </cell>
        </row>
        <row r="1893">
          <cell r="AB1893">
            <v>0</v>
          </cell>
        </row>
        <row r="1894">
          <cell r="AB1894">
            <v>0</v>
          </cell>
        </row>
        <row r="1895">
          <cell r="AB1895">
            <v>21780.394343186828</v>
          </cell>
        </row>
        <row r="1896">
          <cell r="AB1896">
            <v>0</v>
          </cell>
        </row>
        <row r="1897">
          <cell r="AB1897">
            <v>0</v>
          </cell>
        </row>
        <row r="1898">
          <cell r="AB1898">
            <v>0</v>
          </cell>
        </row>
        <row r="1899">
          <cell r="AB1899">
            <v>0</v>
          </cell>
        </row>
        <row r="1903">
          <cell r="AB1903">
            <v>966638.32561087958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6042.8223424323396</v>
          </cell>
        </row>
        <row r="1907">
          <cell r="AB1907">
            <v>0</v>
          </cell>
        </row>
        <row r="1908">
          <cell r="AB1908">
            <v>0</v>
          </cell>
        </row>
        <row r="1909">
          <cell r="AB1909">
            <v>0</v>
          </cell>
        </row>
        <row r="1910">
          <cell r="AB1910">
            <v>0</v>
          </cell>
        </row>
        <row r="1917">
          <cell r="AB1917">
            <v>1032259.2429845872</v>
          </cell>
        </row>
        <row r="1918">
          <cell r="AB1918">
            <v>0</v>
          </cell>
        </row>
        <row r="1919">
          <cell r="AB1919">
            <v>0</v>
          </cell>
        </row>
        <row r="1920">
          <cell r="AB1920">
            <v>190498.71565412349</v>
          </cell>
        </row>
        <row r="1921">
          <cell r="AB1921">
            <v>0</v>
          </cell>
        </row>
        <row r="1922">
          <cell r="AB1922">
            <v>0</v>
          </cell>
        </row>
        <row r="1923">
          <cell r="AB1923">
            <v>0</v>
          </cell>
        </row>
        <row r="1924">
          <cell r="AB1924">
            <v>0</v>
          </cell>
        </row>
        <row r="1925">
          <cell r="AB1925">
            <v>0</v>
          </cell>
        </row>
        <row r="1929">
          <cell r="AB1929">
            <v>9819.2932679764181</v>
          </cell>
        </row>
        <row r="1930">
          <cell r="AB1930">
            <v>0</v>
          </cell>
        </row>
        <row r="1931">
          <cell r="AB1931">
            <v>0</v>
          </cell>
        </row>
        <row r="1932">
          <cell r="AB1932">
            <v>0</v>
          </cell>
        </row>
        <row r="1933">
          <cell r="AB1933">
            <v>14171.189909231061</v>
          </cell>
        </row>
        <row r="1934">
          <cell r="AB1934">
            <v>0</v>
          </cell>
        </row>
        <row r="1935">
          <cell r="AB1935">
            <v>0</v>
          </cell>
        </row>
        <row r="1936">
          <cell r="AB1936">
            <v>0</v>
          </cell>
        </row>
        <row r="1943">
          <cell r="AB1943">
            <v>0</v>
          </cell>
        </row>
        <row r="1947">
          <cell r="AB1947">
            <v>0</v>
          </cell>
        </row>
        <row r="1949">
          <cell r="AB1949">
            <v>0</v>
          </cell>
        </row>
        <row r="1954">
          <cell r="AB1954">
            <v>320682.72506926494</v>
          </cell>
        </row>
        <row r="1955">
          <cell r="AB1955">
            <v>0</v>
          </cell>
        </row>
        <row r="1956">
          <cell r="AB1956">
            <v>54662.648752090478</v>
          </cell>
        </row>
        <row r="1964">
          <cell r="AB1964">
            <v>0</v>
          </cell>
        </row>
        <row r="1967">
          <cell r="H1967">
            <v>0</v>
          </cell>
        </row>
        <row r="1976">
          <cell r="AB1976">
            <v>-4063.3676869692395</v>
          </cell>
        </row>
        <row r="1984">
          <cell r="AB1984">
            <v>0</v>
          </cell>
        </row>
        <row r="1993">
          <cell r="AB1993">
            <v>0</v>
          </cell>
        </row>
        <row r="1994">
          <cell r="AB1994">
            <v>0</v>
          </cell>
        </row>
        <row r="1995">
          <cell r="AB1995">
            <v>0</v>
          </cell>
        </row>
        <row r="1998">
          <cell r="AB1998">
            <v>0</v>
          </cell>
        </row>
        <row r="1999">
          <cell r="AB1999">
            <v>0</v>
          </cell>
        </row>
        <row r="2000">
          <cell r="AB2000">
            <v>0</v>
          </cell>
        </row>
        <row r="2001">
          <cell r="AB2001">
            <v>0</v>
          </cell>
        </row>
        <row r="2005">
          <cell r="AB2005">
            <v>55687.961381608504</v>
          </cell>
        </row>
        <row r="2006">
          <cell r="AB2006">
            <v>0</v>
          </cell>
        </row>
        <row r="2007">
          <cell r="AB2007">
            <v>1644160.3396729536</v>
          </cell>
        </row>
        <row r="2008">
          <cell r="AB2008">
            <v>0</v>
          </cell>
        </row>
        <row r="2009">
          <cell r="AB2009">
            <v>0</v>
          </cell>
        </row>
        <row r="2011">
          <cell r="AB2011">
            <v>0</v>
          </cell>
        </row>
        <row r="2021">
          <cell r="AB2021">
            <v>0</v>
          </cell>
        </row>
        <row r="2033">
          <cell r="AB2033">
            <v>89067.003498634149</v>
          </cell>
        </row>
        <row r="2034">
          <cell r="AB2034">
            <v>0</v>
          </cell>
        </row>
        <row r="2035">
          <cell r="AB2035">
            <v>0</v>
          </cell>
        </row>
        <row r="2036">
          <cell r="AB2036">
            <v>0</v>
          </cell>
        </row>
        <row r="2037">
          <cell r="AB2037">
            <v>0</v>
          </cell>
        </row>
        <row r="2038">
          <cell r="AB2038">
            <v>0</v>
          </cell>
        </row>
        <row r="2045">
          <cell r="AB2045">
            <v>0</v>
          </cell>
        </row>
        <row r="2049">
          <cell r="AB2049">
            <v>0</v>
          </cell>
        </row>
        <row r="2054">
          <cell r="AB2054">
            <v>0</v>
          </cell>
        </row>
        <row r="2061">
          <cell r="AB2061">
            <v>0</v>
          </cell>
        </row>
        <row r="2069">
          <cell r="AB2069">
            <v>0</v>
          </cell>
        </row>
        <row r="2075">
          <cell r="AB2075">
            <v>0</v>
          </cell>
        </row>
        <row r="2076">
          <cell r="AB2076">
            <v>0</v>
          </cell>
        </row>
        <row r="2084">
          <cell r="AB2084">
            <v>0</v>
          </cell>
        </row>
        <row r="2088">
          <cell r="AB2088">
            <v>0</v>
          </cell>
        </row>
        <row r="2092">
          <cell r="AB2092">
            <v>0</v>
          </cell>
        </row>
        <row r="2109">
          <cell r="AB2109">
            <v>0</v>
          </cell>
        </row>
        <row r="2110">
          <cell r="AB2110">
            <v>435181.55665316503</v>
          </cell>
        </row>
        <row r="2120">
          <cell r="AB2120">
            <v>0</v>
          </cell>
        </row>
        <row r="2125">
          <cell r="AB2125">
            <v>-667.83539182216964</v>
          </cell>
        </row>
        <row r="2133">
          <cell r="AB2133">
            <v>0</v>
          </cell>
        </row>
        <row r="2135">
          <cell r="AB2135">
            <v>107896.36835050247</v>
          </cell>
        </row>
        <row r="2142">
          <cell r="AB2142">
            <v>0</v>
          </cell>
        </row>
        <row r="2145">
          <cell r="AB2145">
            <v>11432.885191432661</v>
          </cell>
        </row>
        <row r="2153">
          <cell r="AB2153">
            <v>0</v>
          </cell>
        </row>
        <row r="2156">
          <cell r="AB2156">
            <v>195.56105843370804</v>
          </cell>
        </row>
        <row r="2163">
          <cell r="AB2163">
            <v>82968.914264662017</v>
          </cell>
        </row>
        <row r="2174">
          <cell r="AB2174">
            <v>0</v>
          </cell>
        </row>
        <row r="2175">
          <cell r="AB2175">
            <v>127983.25494826888</v>
          </cell>
        </row>
        <row r="2189">
          <cell r="AB2189">
            <v>0</v>
          </cell>
        </row>
        <row r="2194">
          <cell r="AB2194">
            <v>0</v>
          </cell>
        </row>
        <row r="2199">
          <cell r="AB2199">
            <v>0</v>
          </cell>
        </row>
        <row r="2212">
          <cell r="AB2212">
            <v>0</v>
          </cell>
        </row>
        <row r="2216">
          <cell r="H2216">
            <v>0</v>
          </cell>
          <cell r="AB2216">
            <v>0</v>
          </cell>
        </row>
        <row r="2219">
          <cell r="H2219">
            <v>-3405682.2975901593</v>
          </cell>
        </row>
        <row r="2220">
          <cell r="H2220">
            <v>-3405682.2975901593</v>
          </cell>
          <cell r="AB2220">
            <v>-33910.733381820428</v>
          </cell>
        </row>
        <row r="2224">
          <cell r="H2224">
            <v>-9561269.1045228988</v>
          </cell>
          <cell r="AB2224">
            <v>-95202.552400362169</v>
          </cell>
        </row>
        <row r="2228">
          <cell r="H2228">
            <v>-649261.67011951737</v>
          </cell>
          <cell r="AB2228">
            <v>0</v>
          </cell>
        </row>
        <row r="2232">
          <cell r="AB2232">
            <v>-223.53114269284001</v>
          </cell>
        </row>
        <row r="2233">
          <cell r="H2233">
            <v>-22449.412905862595</v>
          </cell>
          <cell r="AB2233">
            <v>-223.53114269284001</v>
          </cell>
        </row>
        <row r="2237">
          <cell r="H2237">
            <v>-2291352.7786638215</v>
          </cell>
          <cell r="AB2237">
            <v>0</v>
          </cell>
        </row>
        <row r="2245">
          <cell r="AB2245">
            <v>-122766.44207350811</v>
          </cell>
        </row>
        <row r="2249">
          <cell r="H2249">
            <v>-2028144.5304859313</v>
          </cell>
          <cell r="AB2249">
            <v>0</v>
          </cell>
        </row>
        <row r="2256">
          <cell r="H2256">
            <v>-6190841.3351955898</v>
          </cell>
          <cell r="AB2256">
            <v>-5739.0863440579751</v>
          </cell>
        </row>
        <row r="2260">
          <cell r="AB2260">
            <v>0</v>
          </cell>
        </row>
        <row r="2261">
          <cell r="AB2261">
            <v>544691.37226351083</v>
          </cell>
        </row>
        <row r="2263">
          <cell r="AB2263">
            <v>0</v>
          </cell>
        </row>
        <row r="2270">
          <cell r="AB2270">
            <v>0</v>
          </cell>
        </row>
        <row r="2271">
          <cell r="AB2271">
            <v>557082.42554382095</v>
          </cell>
        </row>
        <row r="2277">
          <cell r="AB2277">
            <v>0</v>
          </cell>
        </row>
        <row r="2283">
          <cell r="AB2283">
            <v>59060.212995754206</v>
          </cell>
        </row>
        <row r="2295">
          <cell r="AB2295">
            <v>-14270946.764424136</v>
          </cell>
        </row>
        <row r="2301">
          <cell r="AB2301">
            <v>-61826.907768099067</v>
          </cell>
        </row>
        <row r="2307">
          <cell r="AB2307">
            <v>0</v>
          </cell>
        </row>
        <row r="2308">
          <cell r="AB2308">
            <v>-128091.25975252716</v>
          </cell>
        </row>
        <row r="2321">
          <cell r="AB2321">
            <v>-1207.3958785378845</v>
          </cell>
        </row>
        <row r="2335">
          <cell r="AB2335">
            <v>0</v>
          </cell>
        </row>
        <row r="2336">
          <cell r="AB2336">
            <v>0</v>
          </cell>
        </row>
        <row r="2342">
          <cell r="AB2342">
            <v>0</v>
          </cell>
        </row>
        <row r="2349">
          <cell r="AB2349">
            <v>0</v>
          </cell>
        </row>
        <row r="2356">
          <cell r="AB2356">
            <v>0</v>
          </cell>
        </row>
        <row r="2357">
          <cell r="AB2357">
            <v>0</v>
          </cell>
        </row>
        <row r="2362">
          <cell r="AB2362">
            <v>0</v>
          </cell>
        </row>
        <row r="2380">
          <cell r="AB2380">
            <v>0</v>
          </cell>
        </row>
        <row r="2389">
          <cell r="AB2389">
            <v>0</v>
          </cell>
        </row>
        <row r="2393">
          <cell r="AB2393">
            <v>0</v>
          </cell>
        </row>
        <row r="2397">
          <cell r="AB2397">
            <v>0</v>
          </cell>
        </row>
        <row r="2401">
          <cell r="AB2401">
            <v>0</v>
          </cell>
        </row>
        <row r="2405">
          <cell r="AB2405">
            <v>0</v>
          </cell>
        </row>
        <row r="2409">
          <cell r="AB2409">
            <v>0</v>
          </cell>
        </row>
        <row r="2413">
          <cell r="AB2413">
            <v>0</v>
          </cell>
        </row>
        <row r="2417">
          <cell r="AB2417">
            <v>0</v>
          </cell>
        </row>
        <row r="2421">
          <cell r="AB2421">
            <v>0</v>
          </cell>
        </row>
        <row r="2425">
          <cell r="AB2425">
            <v>-31273826.180826589</v>
          </cell>
        </row>
        <row r="2429">
          <cell r="AB2429">
            <v>0</v>
          </cell>
        </row>
        <row r="2433">
          <cell r="AB2433">
            <v>0</v>
          </cell>
        </row>
        <row r="2437">
          <cell r="AB2437">
            <v>0</v>
          </cell>
        </row>
        <row r="2440">
          <cell r="H2440">
            <v>0</v>
          </cell>
        </row>
        <row r="2441">
          <cell r="AB2441">
            <v>0</v>
          </cell>
        </row>
        <row r="2444">
          <cell r="H2444">
            <v>0</v>
          </cell>
        </row>
        <row r="2445">
          <cell r="AB2445">
            <v>0</v>
          </cell>
        </row>
        <row r="2448">
          <cell r="H2448">
            <v>138624</v>
          </cell>
        </row>
        <row r="2449">
          <cell r="AB2449">
            <v>5078.5855636399874</v>
          </cell>
        </row>
        <row r="2459">
          <cell r="AB2459">
            <v>-1483017.6011861232</v>
          </cell>
        </row>
        <row r="2460">
          <cell r="AB2460">
            <v>0</v>
          </cell>
        </row>
        <row r="2461">
          <cell r="AB2461">
            <v>0</v>
          </cell>
        </row>
        <row r="2462">
          <cell r="AB2462">
            <v>0</v>
          </cell>
        </row>
        <row r="2463">
          <cell r="AB2463">
            <v>0</v>
          </cell>
        </row>
        <row r="2464">
          <cell r="AB2464">
            <v>-271180.17836761073</v>
          </cell>
        </row>
        <row r="2465">
          <cell r="AB2465">
            <v>0</v>
          </cell>
        </row>
        <row r="2466">
          <cell r="AB2466">
            <v>0</v>
          </cell>
        </row>
        <row r="2467">
          <cell r="AB2467">
            <v>0</v>
          </cell>
        </row>
        <row r="2468">
          <cell r="AB2468">
            <v>0</v>
          </cell>
        </row>
        <row r="2480">
          <cell r="AB2480">
            <v>0</v>
          </cell>
        </row>
        <row r="2486">
          <cell r="AB2486">
            <v>0</v>
          </cell>
        </row>
        <row r="2487">
          <cell r="AB2487">
            <v>0</v>
          </cell>
        </row>
        <row r="2494">
          <cell r="AB2494">
            <v>0</v>
          </cell>
        </row>
        <row r="2495">
          <cell r="AB2495">
            <v>0</v>
          </cell>
        </row>
        <row r="2514">
          <cell r="AB2514">
            <v>0</v>
          </cell>
        </row>
        <row r="2519">
          <cell r="AB2519">
            <v>0</v>
          </cell>
        </row>
        <row r="2521">
          <cell r="AB2521">
            <v>-51777.708865938483</v>
          </cell>
        </row>
        <row r="2522">
          <cell r="AB2522">
            <v>0</v>
          </cell>
        </row>
        <row r="2523">
          <cell r="AB2523">
            <v>-52121.371276847553</v>
          </cell>
        </row>
        <row r="2529">
          <cell r="AB2529">
            <v>0</v>
          </cell>
        </row>
        <row r="2533">
          <cell r="AB2533">
            <v>-771.95975605543174</v>
          </cell>
        </row>
        <row r="2534">
          <cell r="AB2534">
            <v>0</v>
          </cell>
        </row>
        <row r="2535">
          <cell r="AB2535">
            <v>0</v>
          </cell>
        </row>
        <row r="2536">
          <cell r="AB2536">
            <v>0</v>
          </cell>
        </row>
        <row r="2537">
          <cell r="AB2537">
            <v>0</v>
          </cell>
        </row>
        <row r="2538">
          <cell r="AB2538">
            <v>0</v>
          </cell>
        </row>
        <row r="2539">
          <cell r="AB2539">
            <v>0</v>
          </cell>
        </row>
        <row r="2540">
          <cell r="AB2540">
            <v>0</v>
          </cell>
        </row>
        <row r="2541">
          <cell r="AB2541">
            <v>-1182821.0007189873</v>
          </cell>
        </row>
        <row r="2554">
          <cell r="AB2554">
            <v>0</v>
          </cell>
        </row>
      </sheetData>
      <sheetData sheetId="20"/>
      <sheetData sheetId="2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0.74155389074644962</v>
          </cell>
          <cell r="C11">
            <v>0.13067317353392571</v>
          </cell>
          <cell r="D11">
            <v>0.12777293571962478</v>
          </cell>
          <cell r="E11">
            <v>0.12502862731532027</v>
          </cell>
          <cell r="F11">
            <v>2.7443084043045018E-3</v>
          </cell>
          <cell r="G11">
            <v>0</v>
          </cell>
          <cell r="H11">
            <v>0.99999999999999989</v>
          </cell>
        </row>
        <row r="12">
          <cell r="A12" t="str">
            <v>BOOKDEPR</v>
          </cell>
          <cell r="B12">
            <v>0.51974496753337573</v>
          </cell>
          <cell r="C12">
            <v>0.15093978352398185</v>
          </cell>
          <cell r="D12">
            <v>0.32931524894264247</v>
          </cell>
          <cell r="E12">
            <v>0.32557157689672078</v>
          </cell>
          <cell r="F12">
            <v>3.7436720459216623E-3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0.7584657535476006</v>
          </cell>
          <cell r="C15">
            <v>8.5546029106398552E-2</v>
          </cell>
          <cell r="D15">
            <v>0.15598821734601578</v>
          </cell>
          <cell r="E15">
            <v>0.1160244572836885</v>
          </cell>
          <cell r="F15">
            <v>3.4431842676628258E-2</v>
          </cell>
          <cell r="G15">
            <v>5.5319173856990386E-3</v>
          </cell>
          <cell r="H15">
            <v>1.0000000000000151</v>
          </cell>
        </row>
        <row r="16">
          <cell r="A16" t="str">
            <v>DDS2</v>
          </cell>
          <cell r="B16">
            <v>0.89444384203010596</v>
          </cell>
          <cell r="C16">
            <v>6.6990964246720951E-3</v>
          </cell>
          <cell r="D16">
            <v>9.8857061545221753E-2</v>
          </cell>
          <cell r="E16">
            <v>-1.7192047072908941E-2</v>
          </cell>
          <cell r="F16">
            <v>0.14454293012717781</v>
          </cell>
          <cell r="G16">
            <v>-2.8493821509047106E-2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0.22328197830043112</v>
          </cell>
          <cell r="C18">
            <v>1.6019258296405981E-2</v>
          </cell>
          <cell r="D18">
            <v>0.76069876340316289</v>
          </cell>
          <cell r="E18">
            <v>9.611554977843588E-2</v>
          </cell>
          <cell r="F18">
            <v>0</v>
          </cell>
          <cell r="G18">
            <v>0.66458321362472705</v>
          </cell>
          <cell r="H18">
            <v>1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0.66574950014012413</v>
          </cell>
          <cell r="C20">
            <v>0.33425049985987582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0.90746873930668404</v>
          </cell>
          <cell r="C21">
            <v>2.403308927825348E-2</v>
          </cell>
          <cell r="D21">
            <v>6.8498171415062578E-2</v>
          </cell>
          <cell r="E21">
            <v>5.0813437740093295E-2</v>
          </cell>
          <cell r="F21">
            <v>1.7684733674969283E-2</v>
          </cell>
          <cell r="G21">
            <v>0</v>
          </cell>
          <cell r="H21">
            <v>1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0.53982674964608257</v>
          </cell>
          <cell r="C25">
            <v>0.46017325035391743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1.1700869514458072</v>
          </cell>
          <cell r="C26">
            <v>3.5747954668684328E-3</v>
          </cell>
          <cell r="D26">
            <v>-0.17366174691290373</v>
          </cell>
          <cell r="E26">
            <v>-0.18703634452376894</v>
          </cell>
          <cell r="F26">
            <v>1.344225489363475E-2</v>
          </cell>
          <cell r="G26">
            <v>-6.7657282769547652E-5</v>
          </cell>
          <cell r="H26">
            <v>0.99999999999977174</v>
          </cell>
        </row>
        <row r="27">
          <cell r="A27" t="str">
            <v>G</v>
          </cell>
          <cell r="B27">
            <v>0.2323600953390676</v>
          </cell>
          <cell r="C27">
            <v>0.29281154918881841</v>
          </cell>
          <cell r="D27">
            <v>0.47482835547211394</v>
          </cell>
          <cell r="E27">
            <v>0.44796038040972297</v>
          </cell>
          <cell r="F27">
            <v>2.6867975062390959E-2</v>
          </cell>
          <cell r="G27">
            <v>0</v>
          </cell>
          <cell r="H27">
            <v>1</v>
          </cell>
        </row>
        <row r="28">
          <cell r="A28" t="str">
            <v>G-DGP</v>
          </cell>
          <cell r="B28">
            <v>0.6855986064245424</v>
          </cell>
          <cell r="C28">
            <v>0.31440139357545754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0.6855986064245424</v>
          </cell>
          <cell r="C29">
            <v>0.31440139357545754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0.50504679293010346</v>
          </cell>
          <cell r="C30">
            <v>0.21499921941610298</v>
          </cell>
          <cell r="D30">
            <v>0.27995398765379342</v>
          </cell>
          <cell r="E30">
            <v>0.2734309686869702</v>
          </cell>
          <cell r="F30">
            <v>6.5230189668232076E-3</v>
          </cell>
          <cell r="G30">
            <v>0</v>
          </cell>
          <cell r="H30">
            <v>0.99999999999999989</v>
          </cell>
        </row>
        <row r="31">
          <cell r="A31" t="str">
            <v>G-SG</v>
          </cell>
          <cell r="B31">
            <v>0.4911770740450373</v>
          </cell>
          <cell r="C31">
            <v>0.50882292595496259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0.99999999999999989</v>
          </cell>
        </row>
        <row r="32">
          <cell r="A32" t="str">
            <v>G-SITUS</v>
          </cell>
          <cell r="B32">
            <v>0</v>
          </cell>
          <cell r="C32">
            <v>0.2527647986427079</v>
          </cell>
          <cell r="D32">
            <v>0.74723520135729204</v>
          </cell>
          <cell r="E32">
            <v>0.74723520135729204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0.52032571068857525</v>
          </cell>
          <cell r="C33">
            <v>0.13232004862763808</v>
          </cell>
          <cell r="D33">
            <v>0.34735424068378651</v>
          </cell>
          <cell r="E33">
            <v>0.16634551665847275</v>
          </cell>
          <cell r="F33">
            <v>0.18100872402531373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1.2749724155978952</v>
          </cell>
          <cell r="C34">
            <v>5.7792213714078534E-3</v>
          </cell>
          <cell r="D34">
            <v>-0.28075163696967192</v>
          </cell>
          <cell r="E34">
            <v>-0.30237378600255177</v>
          </cell>
          <cell r="F34">
            <v>2.1731527714300109E-2</v>
          </cell>
          <cell r="G34">
            <v>-1.0937868142024943E-4</v>
          </cell>
          <cell r="H34">
            <v>0.99999999999963118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0.91139563576235938</v>
          </cell>
          <cell r="C37">
            <v>8.8604364237640482E-2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0.99999999999999989</v>
          </cell>
        </row>
        <row r="38">
          <cell r="A38" t="str">
            <v>I-SITUS</v>
          </cell>
          <cell r="B38">
            <v>9.2126512447585948E-2</v>
          </cell>
          <cell r="C38">
            <v>0.40142398375215244</v>
          </cell>
          <cell r="D38">
            <v>0.50644950380026155</v>
          </cell>
          <cell r="E38">
            <v>0.50644950380026155</v>
          </cell>
          <cell r="F38">
            <v>0</v>
          </cell>
          <cell r="G38">
            <v>0</v>
          </cell>
          <cell r="H38">
            <v>0.99999999999999989</v>
          </cell>
        </row>
        <row r="39">
          <cell r="A39" t="str">
            <v>LABOR</v>
          </cell>
          <cell r="B39">
            <v>0.42911800628192154</v>
          </cell>
          <cell r="C39">
            <v>6.1091947728051668E-2</v>
          </cell>
          <cell r="D39">
            <v>0.50979004599002686</v>
          </cell>
          <cell r="E39">
            <v>0.3631518312497185</v>
          </cell>
          <cell r="F39">
            <v>0.1466382147403083</v>
          </cell>
          <cell r="G39">
            <v>0</v>
          </cell>
          <cell r="H39">
            <v>1</v>
          </cell>
        </row>
        <row r="40">
          <cell r="A40" t="str">
            <v>MSS</v>
          </cell>
          <cell r="B40">
            <v>0.83771466952498774</v>
          </cell>
          <cell r="C40">
            <v>8.0180119814196888E-3</v>
          </cell>
          <cell r="D40">
            <v>0.1542673184935926</v>
          </cell>
          <cell r="E40">
            <v>0.1542673184935926</v>
          </cell>
          <cell r="F40">
            <v>0</v>
          </cell>
          <cell r="G40">
            <v>0</v>
          </cell>
          <cell r="H40">
            <v>1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0.68340686553123631</v>
          </cell>
          <cell r="C43">
            <v>0.31659313446876369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0.68340686553123631</v>
          </cell>
          <cell r="C44">
            <v>0.31659313446876369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0.68340686553123631</v>
          </cell>
          <cell r="C46">
            <v>0.31659313446876369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0.68340686553123631</v>
          </cell>
          <cell r="C47">
            <v>0.31659313446876369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0.69456671189270403</v>
          </cell>
          <cell r="C51">
            <v>0.30543328810729597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PTD</v>
          </cell>
          <cell r="B52">
            <v>0.50579249900415113</v>
          </cell>
          <cell r="C52">
            <v>0.22242048665112085</v>
          </cell>
          <cell r="D52">
            <v>0.27178701434472802</v>
          </cell>
          <cell r="E52">
            <v>0.27178701434472802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0.68463075991965539</v>
          </cell>
          <cell r="C53">
            <v>0.12835032898844131</v>
          </cell>
          <cell r="D53">
            <v>0.18701891109192986</v>
          </cell>
          <cell r="E53">
            <v>0.15933465063824018</v>
          </cell>
          <cell r="F53">
            <v>2.3871265700870642E-2</v>
          </cell>
          <cell r="G53">
            <v>3.8129947528190481E-3</v>
          </cell>
          <cell r="H53">
            <v>1.0000000000000269</v>
          </cell>
        </row>
        <row r="54">
          <cell r="A54" t="str">
            <v>SCHMA</v>
          </cell>
          <cell r="B54">
            <v>0.50857871375018493</v>
          </cell>
          <cell r="C54">
            <v>0.16619636578252911</v>
          </cell>
          <cell r="D54">
            <v>0.32522492046728546</v>
          </cell>
          <cell r="E54">
            <v>0.31173645557641066</v>
          </cell>
          <cell r="F54">
            <v>1.1915414392442548E-2</v>
          </cell>
          <cell r="G54">
            <v>1.5730504984322585E-3</v>
          </cell>
          <cell r="H54">
            <v>0.99999999999999933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0.43898528203951998</v>
          </cell>
          <cell r="C56">
            <v>7.5001281348963889E-2</v>
          </cell>
          <cell r="D56">
            <v>0.48601343661151614</v>
          </cell>
          <cell r="E56">
            <v>0.35337945735409804</v>
          </cell>
          <cell r="F56">
            <v>0.1326339792574181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0.43604112976585901</v>
          </cell>
          <cell r="C57">
            <v>7.5756810224820489E-2</v>
          </cell>
          <cell r="D57">
            <v>0.48820206000932043</v>
          </cell>
          <cell r="E57">
            <v>0.35514942055276266</v>
          </cell>
          <cell r="F57">
            <v>0.13305263945655776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0.50960696576565756</v>
          </cell>
          <cell r="C58">
            <v>0.16754378502979178</v>
          </cell>
          <cell r="D58">
            <v>0.32284924920455016</v>
          </cell>
          <cell r="E58">
            <v>0.3111211748026983</v>
          </cell>
          <cell r="F58">
            <v>1.013178187747418E-2</v>
          </cell>
          <cell r="G58">
            <v>1.5962925243777227E-3</v>
          </cell>
          <cell r="H58">
            <v>0.99999999999999944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0.99857856914329268</v>
          </cell>
          <cell r="C60">
            <v>1.5211196105773643E-4</v>
          </cell>
          <cell r="D60">
            <v>1.2693188956496488E-3</v>
          </cell>
          <cell r="E60">
            <v>9.0420651603711013E-4</v>
          </cell>
          <cell r="F60">
            <v>3.6511237961253857E-4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0.81467201499388697</v>
          </cell>
          <cell r="C61">
            <v>1.549821589872505E-2</v>
          </cell>
          <cell r="D61">
            <v>0.1698297691073882</v>
          </cell>
          <cell r="E61">
            <v>0.11680157298516253</v>
          </cell>
          <cell r="F61">
            <v>2.3562641275558377E-2</v>
          </cell>
          <cell r="G61">
            <v>2.9465554846667304E-2</v>
          </cell>
          <cell r="H61">
            <v>1.0000000000000002</v>
          </cell>
        </row>
        <row r="62">
          <cell r="A62" t="str">
            <v>SCHMAT-SNP</v>
          </cell>
          <cell r="B62">
            <v>0.50387714340694745</v>
          </cell>
          <cell r="C62">
            <v>0.2192586299303253</v>
          </cell>
          <cell r="D62">
            <v>0.27686422666272725</v>
          </cell>
          <cell r="E62">
            <v>0.2766840379229753</v>
          </cell>
          <cell r="F62">
            <v>1.8018873975193917E-4</v>
          </cell>
          <cell r="G62">
            <v>0</v>
          </cell>
          <cell r="H62">
            <v>1</v>
          </cell>
        </row>
        <row r="63">
          <cell r="A63" t="str">
            <v>SCHMAT-SO</v>
          </cell>
          <cell r="B63">
            <v>0.42657506292493658</v>
          </cell>
          <cell r="C63">
            <v>6.1858231036687493E-2</v>
          </cell>
          <cell r="D63">
            <v>0.51156670603837584</v>
          </cell>
          <cell r="E63">
            <v>0.36781649030604324</v>
          </cell>
          <cell r="F63">
            <v>0.1437502157323326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0.61431004843945891</v>
          </cell>
          <cell r="C64">
            <v>0.15347066352476915</v>
          </cell>
          <cell r="D64">
            <v>0.23221928803577191</v>
          </cell>
          <cell r="E64">
            <v>0.21668183455320297</v>
          </cell>
          <cell r="F64">
            <v>6.2145099709114268E-3</v>
          </cell>
          <cell r="G64">
            <v>9.3229435116575238E-3</v>
          </cell>
          <cell r="H64">
            <v>1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0.45005320926638814</v>
          </cell>
          <cell r="C66">
            <v>6.1516549742485764E-2</v>
          </cell>
          <cell r="D66">
            <v>0.48843024099112625</v>
          </cell>
          <cell r="E66">
            <v>0.34921196895538881</v>
          </cell>
          <cell r="F66">
            <v>0.13921827203573744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0.42911800628192154</v>
          </cell>
          <cell r="C67">
            <v>6.1091947728051668E-2</v>
          </cell>
          <cell r="D67">
            <v>0.50979004599002686</v>
          </cell>
          <cell r="E67">
            <v>0.3631518312497185</v>
          </cell>
          <cell r="F67">
            <v>0.1466382147403083</v>
          </cell>
          <cell r="G67">
            <v>0</v>
          </cell>
          <cell r="H67">
            <v>1</v>
          </cell>
        </row>
        <row r="68">
          <cell r="A68" t="str">
            <v>SCHMDT</v>
          </cell>
          <cell r="B68">
            <v>0.61640317184370019</v>
          </cell>
          <cell r="C68">
            <v>0.15464243395845667</v>
          </cell>
          <cell r="D68">
            <v>0.22895439419784305</v>
          </cell>
          <cell r="E68">
            <v>0.21499300425864104</v>
          </cell>
          <cell r="F68">
            <v>4.5196442433620022E-3</v>
          </cell>
          <cell r="G68">
            <v>9.4417456958399999E-3</v>
          </cell>
          <cell r="H68">
            <v>0.99999999999999989</v>
          </cell>
        </row>
        <row r="69">
          <cell r="A69" t="str">
            <v>SCHMDT-GPS</v>
          </cell>
          <cell r="B69">
            <v>0.50390599523411239</v>
          </cell>
          <cell r="C69">
            <v>0.21915356275118467</v>
          </cell>
          <cell r="D69">
            <v>0.2769404420147028</v>
          </cell>
          <cell r="E69">
            <v>0.27660379423502013</v>
          </cell>
          <cell r="F69">
            <v>3.3664777968268558E-4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0.98979364666529157</v>
          </cell>
          <cell r="C70">
            <v>9.1616572373758049E-3</v>
          </cell>
          <cell r="D70">
            <v>1.0446960973326423E-3</v>
          </cell>
          <cell r="E70">
            <v>1.0203543384794185E-3</v>
          </cell>
          <cell r="F70">
            <v>2.4341758853223721E-5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0.85297625672056399</v>
          </cell>
          <cell r="C71">
            <v>1.2345606339431232E-2</v>
          </cell>
          <cell r="D71">
            <v>0.1346781369400048</v>
          </cell>
          <cell r="E71">
            <v>0.10859621428345666</v>
          </cell>
          <cell r="F71">
            <v>2.1494621633170063E-2</v>
          </cell>
          <cell r="G71">
            <v>4.5873010233780567E-3</v>
          </cell>
          <cell r="H71">
            <v>1</v>
          </cell>
        </row>
        <row r="72">
          <cell r="A72" t="str">
            <v>SCHMDT-SNP</v>
          </cell>
          <cell r="B72">
            <v>0.50384391570480436</v>
          </cell>
          <cell r="C72">
            <v>0.2193796323511954</v>
          </cell>
          <cell r="D72">
            <v>0.27677645194400013</v>
          </cell>
          <cell r="E72">
            <v>0.27677645194400013</v>
          </cell>
          <cell r="F72">
            <v>0</v>
          </cell>
          <cell r="G72">
            <v>0</v>
          </cell>
          <cell r="H72">
            <v>0.99999999999999978</v>
          </cell>
        </row>
        <row r="73">
          <cell r="A73" t="str">
            <v>SCHMDT-SO</v>
          </cell>
          <cell r="B73">
            <v>0.34567702938622691</v>
          </cell>
          <cell r="C73">
            <v>9.1920768701336378E-2</v>
          </cell>
          <cell r="D73">
            <v>0.56240220191243662</v>
          </cell>
          <cell r="E73">
            <v>0.13826338947674435</v>
          </cell>
          <cell r="F73">
            <v>1.2823156057375853E-2</v>
          </cell>
          <cell r="G73">
            <v>0.41131565637831641</v>
          </cell>
          <cell r="H73">
            <v>1</v>
          </cell>
        </row>
        <row r="74">
          <cell r="A74" t="str">
            <v>SIT</v>
          </cell>
          <cell r="B74">
            <v>1.2613421931550963</v>
          </cell>
          <cell r="C74">
            <v>5.492748734990208E-3</v>
          </cell>
          <cell r="D74">
            <v>-0.2668349418904386</v>
          </cell>
          <cell r="E74">
            <v>-0.28738529359278026</v>
          </cell>
          <cell r="F74">
            <v>2.06543085462477E-2</v>
          </cell>
          <cell r="G74">
            <v>-1.0395684390605305E-4</v>
          </cell>
          <cell r="H74">
            <v>0.99999999999964806</v>
          </cell>
        </row>
        <row r="75">
          <cell r="A75" t="str">
            <v>T</v>
          </cell>
          <cell r="B75">
            <v>0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TAXDEPR</v>
          </cell>
          <cell r="B76">
            <v>0.57257399437245315</v>
          </cell>
          <cell r="C76">
            <v>0.17545459019840789</v>
          </cell>
          <cell r="D76">
            <v>0.25197141542913898</v>
          </cell>
          <cell r="E76">
            <v>0.24741913806752291</v>
          </cell>
          <cell r="F76">
            <v>4.5522773616160596E-3</v>
          </cell>
          <cell r="G76">
            <v>0</v>
          </cell>
          <cell r="H76">
            <v>1</v>
          </cell>
        </row>
        <row r="77">
          <cell r="A77" t="str">
            <v>TD</v>
          </cell>
          <cell r="B77">
            <v>0</v>
          </cell>
          <cell r="C77">
            <v>0.44215850474318114</v>
          </cell>
          <cell r="D77">
            <v>0.55784149525681881</v>
          </cell>
          <cell r="E77">
            <v>0.55784149525681881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WSF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</sheetData>
      <sheetData sheetId="22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0.17743663767138473</v>
          </cell>
          <cell r="C19">
            <v>0.51056356090620303</v>
          </cell>
          <cell r="D19">
            <v>0.18029442254184178</v>
          </cell>
          <cell r="E19">
            <v>3.663568764167812E-2</v>
          </cell>
          <cell r="F19">
            <v>9.5069691238892265E-2</v>
          </cell>
          <cell r="G19">
            <v>1</v>
          </cell>
        </row>
        <row r="20">
          <cell r="A20" t="str">
            <v>PLNT2</v>
          </cell>
          <cell r="B20">
            <v>0.25790201520032657</v>
          </cell>
          <cell r="C20">
            <v>0.74209798479967337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9.9050729100716148E-2</v>
          </cell>
          <cell r="C21">
            <v>0.82361814135809763</v>
          </cell>
          <cell r="D21">
            <v>7.3221224417730577E-3</v>
          </cell>
          <cell r="E21">
            <v>7.0009007099413184E-2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0.17743663767138471</v>
          </cell>
          <cell r="C22">
            <v>0.51056356090620292</v>
          </cell>
          <cell r="D22">
            <v>0.18029442254184175</v>
          </cell>
          <cell r="E22">
            <v>3.663568764167812E-2</v>
          </cell>
          <cell r="F22">
            <v>9.5069691238892279E-2</v>
          </cell>
          <cell r="G22">
            <v>0.99999999999999978</v>
          </cell>
        </row>
        <row r="23">
          <cell r="A23" t="str">
            <v>GENL</v>
          </cell>
          <cell r="B23">
            <v>0.17743663767138471</v>
          </cell>
          <cell r="C23">
            <v>0.51056356090620303</v>
          </cell>
          <cell r="D23">
            <v>0.18029442254184178</v>
          </cell>
          <cell r="E23">
            <v>3.663568764167812E-2</v>
          </cell>
          <cell r="F23">
            <v>9.5069691238892265E-2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0.20746859569083956</v>
          </cell>
          <cell r="C25">
            <v>0.46919738508124692</v>
          </cell>
          <cell r="D25">
            <v>0.19387409178224363</v>
          </cell>
          <cell r="E25">
            <v>3.2133523409771818E-2</v>
          </cell>
          <cell r="F25">
            <v>9.7326404035897901E-2</v>
          </cell>
          <cell r="G25">
            <v>0.99999999999999989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0.3461484003476229</v>
          </cell>
          <cell r="G15">
            <v>0.27714190730544991</v>
          </cell>
          <cell r="H15">
            <v>8.8893933934608704E-2</v>
          </cell>
          <cell r="I15">
            <v>1.8411158366343089E-3</v>
          </cell>
          <cell r="J15">
            <v>0.16676583628548822</v>
          </cell>
          <cell r="K15">
            <v>7.0860901420777278E-3</v>
          </cell>
          <cell r="L15">
            <v>1.9995583660614691E-4</v>
          </cell>
          <cell r="M15">
            <v>3.6884508456680096E-4</v>
          </cell>
          <cell r="N15">
            <v>6.5486496063917571E-2</v>
          </cell>
          <cell r="O15">
            <v>6.1474885781010022E-4</v>
          </cell>
          <cell r="P15">
            <v>8.3923541517602687E-3</v>
          </cell>
          <cell r="Q15">
            <v>2.0243320875040226E-2</v>
          </cell>
          <cell r="R15">
            <v>1.6816995278417228E-2</v>
          </cell>
          <cell r="S15">
            <v>1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0.33014415729742819</v>
          </cell>
          <cell r="G16">
            <v>0.27509551193609805</v>
          </cell>
          <cell r="H16">
            <v>9.1217445251843041E-2</v>
          </cell>
          <cell r="I16">
            <v>2.4751773382575433E-3</v>
          </cell>
          <cell r="J16">
            <v>0.17406554349443759</v>
          </cell>
          <cell r="K16">
            <v>7.447028376383032E-3</v>
          </cell>
          <cell r="L16">
            <v>2.1383734116064355E-4</v>
          </cell>
          <cell r="M16">
            <v>4.9215859862509581E-4</v>
          </cell>
          <cell r="N16">
            <v>6.4163857169393046E-2</v>
          </cell>
          <cell r="O16">
            <v>5.8791063841491823E-4</v>
          </cell>
          <cell r="P16">
            <v>9.0089371401904841E-3</v>
          </cell>
          <cell r="Q16">
            <v>2.6044643362540199E-2</v>
          </cell>
          <cell r="R16">
            <v>1.9043792055228253E-2</v>
          </cell>
          <cell r="S16">
            <v>1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0.36215264339781766</v>
          </cell>
          <cell r="G17">
            <v>0.27918830267480171</v>
          </cell>
          <cell r="H17">
            <v>8.6570422617374354E-2</v>
          </cell>
          <cell r="I17">
            <v>1.2070543350110744E-3</v>
          </cell>
          <cell r="J17">
            <v>0.15946612907653884</v>
          </cell>
          <cell r="K17">
            <v>6.7251519077724245E-3</v>
          </cell>
          <cell r="L17">
            <v>1.8607433205165025E-4</v>
          </cell>
          <cell r="M17">
            <v>2.4553157050850616E-4</v>
          </cell>
          <cell r="N17">
            <v>6.6809134958442096E-2</v>
          </cell>
          <cell r="O17">
            <v>6.415870772052822E-4</v>
          </cell>
          <cell r="P17">
            <v>7.7757711633300534E-3</v>
          </cell>
          <cell r="Q17">
            <v>1.4441998387540251E-2</v>
          </cell>
          <cell r="R17">
            <v>1.4590198501606205E-2</v>
          </cell>
          <cell r="S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D18">
            <v>0</v>
          </cell>
          <cell r="E18">
            <v>0</v>
          </cell>
          <cell r="F18">
            <v>0.35685248193826696</v>
          </cell>
          <cell r="G18">
            <v>0.28098891726056074</v>
          </cell>
          <cell r="H18">
            <v>8.7206283909940618E-2</v>
          </cell>
          <cell r="I18">
            <v>1.2132473460716795E-3</v>
          </cell>
          <cell r="J18">
            <v>0.16104033096385387</v>
          </cell>
          <cell r="K18">
            <v>6.5489686159910278E-3</v>
          </cell>
          <cell r="L18">
            <v>1.8859896668711358E-4</v>
          </cell>
          <cell r="M18">
            <v>2.4676561242571049E-4</v>
          </cell>
          <cell r="N18">
            <v>6.7052440030463054E-2</v>
          </cell>
          <cell r="O18">
            <v>6.337711094853973E-4</v>
          </cell>
          <cell r="P18">
            <v>7.8722180382793695E-3</v>
          </cell>
          <cell r="Q18">
            <v>1.5428205017251857E-2</v>
          </cell>
          <cell r="R18">
            <v>1.4727771190722523E-2</v>
          </cell>
          <cell r="S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>SSGCT</v>
          </cell>
          <cell r="D19">
            <v>0</v>
          </cell>
          <cell r="E19">
            <v>0</v>
          </cell>
          <cell r="F19">
            <v>0.34026820996116136</v>
          </cell>
          <cell r="G19">
            <v>0.27925253883748807</v>
          </cell>
          <cell r="H19">
            <v>8.9634475420693749E-2</v>
          </cell>
          <cell r="I19">
            <v>1.8552394296533451E-3</v>
          </cell>
          <cell r="J19">
            <v>0.1684281746267208</v>
          </cell>
          <cell r="K19">
            <v>6.9877923284921966E-3</v>
          </cell>
          <cell r="L19">
            <v>2.0254968993540476E-4</v>
          </cell>
          <cell r="M19">
            <v>3.7179940410827085E-4</v>
          </cell>
          <cell r="N19">
            <v>6.5838559456222676E-2</v>
          </cell>
          <cell r="O19">
            <v>6.1040227386528669E-4</v>
          </cell>
          <cell r="P19">
            <v>8.4949634528499358E-3</v>
          </cell>
          <cell r="Q19">
            <v>2.1072058720750513E-2</v>
          </cell>
          <cell r="R19">
            <v>1.6983236398058273E-2</v>
          </cell>
          <cell r="S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D20">
            <v>0</v>
          </cell>
          <cell r="E20">
            <v>0</v>
          </cell>
          <cell r="F20">
            <v>0.35007684755743257</v>
          </cell>
          <cell r="G20">
            <v>0.27667587754118128</v>
          </cell>
          <cell r="H20">
            <v>8.9837869142854507E-2</v>
          </cell>
          <cell r="I20">
            <v>2.1169705009157365E-3</v>
          </cell>
          <cell r="J20">
            <v>0.16830351151621933</v>
          </cell>
          <cell r="K20">
            <v>3.8468420821479265E-3</v>
          </cell>
          <cell r="L20">
            <v>1.9940517129058802E-4</v>
          </cell>
          <cell r="M20">
            <v>4.3055638122537984E-4</v>
          </cell>
          <cell r="N20">
            <v>6.5669762940050072E-2</v>
          </cell>
          <cell r="O20">
            <v>6.3849438634543793E-4</v>
          </cell>
          <cell r="P20">
            <v>8.2461106097112061E-3</v>
          </cell>
          <cell r="Q20">
            <v>1.7460906650906046E-2</v>
          </cell>
          <cell r="R20">
            <v>1.6496845519719888E-2</v>
          </cell>
          <cell r="S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D21">
            <v>0</v>
          </cell>
          <cell r="E21">
            <v>0</v>
          </cell>
          <cell r="F21">
            <v>0.33506076766448412</v>
          </cell>
          <cell r="G21">
            <v>0.27578824548960756</v>
          </cell>
          <cell r="H21">
            <v>9.1788282097134605E-2</v>
          </cell>
          <cell r="I21">
            <v>2.5590540142830533E-3</v>
          </cell>
          <cell r="J21">
            <v>0.17446336466919565</v>
          </cell>
          <cell r="K21">
            <v>4.0455924207152168E-3</v>
          </cell>
          <cell r="L21">
            <v>2.1202759055625591E-4</v>
          </cell>
          <cell r="M21">
            <v>5.1152597418173764E-4</v>
          </cell>
          <cell r="N21">
            <v>6.4852692406826479E-2</v>
          </cell>
          <cell r="O21">
            <v>6.1668327314505055E-4</v>
          </cell>
          <cell r="P21">
            <v>8.8040520550055311E-3</v>
          </cell>
          <cell r="Q21">
            <v>2.2826866487845373E-2</v>
          </cell>
          <cell r="R21">
            <v>1.8470845857019358E-2</v>
          </cell>
          <cell r="S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SSCC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</row>
        <row r="24">
          <cell r="A24" t="str">
            <v>F20</v>
          </cell>
          <cell r="B24" t="str">
            <v>12 Weighted Distribution Peaks</v>
          </cell>
          <cell r="C24">
            <v>0</v>
          </cell>
          <cell r="D24">
            <v>0</v>
          </cell>
          <cell r="E24">
            <v>0</v>
          </cell>
          <cell r="F24">
            <v>0.4707810800032789</v>
          </cell>
          <cell r="G24">
            <v>0.33195406095819258</v>
          </cell>
          <cell r="H24">
            <v>9.6141941246542115E-2</v>
          </cell>
          <cell r="I24">
            <v>7.492994782912029E-4</v>
          </cell>
          <cell r="J24">
            <v>0</v>
          </cell>
          <cell r="K24">
            <v>1.3031919730716126E-2</v>
          </cell>
          <cell r="L24">
            <v>1.7660135383184555E-4</v>
          </cell>
          <cell r="M24">
            <v>1.6273362534603863E-4</v>
          </cell>
          <cell r="N24">
            <v>8.619861671738005E-2</v>
          </cell>
          <cell r="O24">
            <v>8.0374688642115581E-4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A25" t="str">
            <v>F21</v>
          </cell>
          <cell r="B25" t="str">
            <v>Transformers      - NCP</v>
          </cell>
          <cell r="C25">
            <v>0</v>
          </cell>
          <cell r="D25">
            <v>0</v>
          </cell>
          <cell r="E25">
            <v>0</v>
          </cell>
          <cell r="F25">
            <v>0.59055368391181151</v>
          </cell>
          <cell r="G25">
            <v>0.23978681675195562</v>
          </cell>
          <cell r="H25">
            <v>6.3362723263065746E-2</v>
          </cell>
          <cell r="I25">
            <v>3.6483710767670928E-3</v>
          </cell>
          <cell r="J25">
            <v>0</v>
          </cell>
          <cell r="K25">
            <v>2.5710409495489625E-2</v>
          </cell>
          <cell r="L25">
            <v>1.1517789034312014E-4</v>
          </cell>
          <cell r="M25">
            <v>8.5950976985743111E-4</v>
          </cell>
          <cell r="N25">
            <v>7.4564681784161146E-2</v>
          </cell>
          <cell r="O25">
            <v>1.3986260565486363E-3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</row>
        <row r="26">
          <cell r="A26" t="str">
            <v>F22</v>
          </cell>
          <cell r="B26" t="str">
            <v>Secondary Lines - NCP</v>
          </cell>
          <cell r="C26">
            <v>0</v>
          </cell>
          <cell r="D26">
            <v>0</v>
          </cell>
          <cell r="E26">
            <v>0</v>
          </cell>
          <cell r="F26">
            <v>0.88789261336042413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0.11210738663957574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A27" t="str">
            <v>F30</v>
          </cell>
          <cell r="B27" t="str">
            <v>MWH @ Input</v>
          </cell>
          <cell r="C27">
            <v>0</v>
          </cell>
          <cell r="D27">
            <v>0</v>
          </cell>
          <cell r="E27">
            <v>0</v>
          </cell>
          <cell r="F27">
            <v>0.2981356711970386</v>
          </cell>
          <cell r="G27">
            <v>0.27100272119739433</v>
          </cell>
          <cell r="H27">
            <v>9.5864467886311699E-2</v>
          </cell>
          <cell r="I27">
            <v>3.743300341504011E-3</v>
          </cell>
          <cell r="J27">
            <v>0.18866495791233626</v>
          </cell>
          <cell r="K27">
            <v>8.168904844993637E-3</v>
          </cell>
          <cell r="L27">
            <v>2.4160035026963683E-4</v>
          </cell>
          <cell r="M27">
            <v>7.3878562674168518E-4</v>
          </cell>
          <cell r="N27">
            <v>6.1518579380343982E-2</v>
          </cell>
          <cell r="O27">
            <v>5.3423419962455416E-4</v>
          </cell>
          <cell r="P27">
            <v>1.0242103117050911E-2</v>
          </cell>
          <cell r="Q27">
            <v>3.7647288337540143E-2</v>
          </cell>
          <cell r="R27">
            <v>2.3497385608850296E-2</v>
          </cell>
          <cell r="S27">
            <v>1</v>
          </cell>
        </row>
        <row r="28">
          <cell r="A28" t="str">
            <v>F32</v>
          </cell>
          <cell r="B28" t="str">
            <v>Seasonal System Energy Combustion Turbine</v>
          </cell>
          <cell r="C28" t="str">
            <v>SSECT</v>
          </cell>
          <cell r="D28">
            <v>0</v>
          </cell>
          <cell r="E28">
            <v>0</v>
          </cell>
          <cell r="F28">
            <v>0.29051539402984472</v>
          </cell>
          <cell r="G28">
            <v>0.27404340356827012</v>
          </cell>
          <cell r="H28">
            <v>9.6919049952953126E-2</v>
          </cell>
          <cell r="I28">
            <v>3.7812156803983419E-3</v>
          </cell>
          <cell r="J28">
            <v>0.19059170561532157</v>
          </cell>
          <cell r="K28">
            <v>8.3042634659957031E-3</v>
          </cell>
          <cell r="L28">
            <v>2.4440185968027835E-4</v>
          </cell>
          <cell r="M28">
            <v>7.469007791559521E-4</v>
          </cell>
          <cell r="N28">
            <v>6.2196917733501562E-2</v>
          </cell>
          <cell r="O28">
            <v>5.4029576700495498E-4</v>
          </cell>
          <cell r="P28">
            <v>1.0363199696561638E-2</v>
          </cell>
          <cell r="Q28">
            <v>3.800361983124647E-2</v>
          </cell>
          <cell r="R28">
            <v>2.3749632020065511E-2</v>
          </cell>
          <cell r="S28">
            <v>1</v>
          </cell>
        </row>
        <row r="29">
          <cell r="A29" t="str">
            <v>F33</v>
          </cell>
          <cell r="B29" t="str">
            <v>Seasonal System Energy Cholla</v>
          </cell>
          <cell r="C29" t="str">
            <v>SSECH</v>
          </cell>
          <cell r="D29">
            <v>0</v>
          </cell>
          <cell r="E29">
            <v>0</v>
          </cell>
          <cell r="F29">
            <v>0.29001252798563881</v>
          </cell>
          <cell r="G29">
            <v>0.2731253493348863</v>
          </cell>
          <cell r="H29">
            <v>9.7639520959974885E-2</v>
          </cell>
          <cell r="I29">
            <v>3.8853045543850036E-3</v>
          </cell>
          <cell r="J29">
            <v>0.19294292412812464</v>
          </cell>
          <cell r="K29">
            <v>4.6418434364170888E-3</v>
          </cell>
          <cell r="L29">
            <v>2.4989484835325951E-4</v>
          </cell>
          <cell r="M29">
            <v>7.5443475305081106E-4</v>
          </cell>
          <cell r="N29">
            <v>6.2401480807155671E-2</v>
          </cell>
          <cell r="O29">
            <v>5.5124993354388843E-4</v>
          </cell>
          <cell r="P29">
            <v>1.0477876390888503E-2</v>
          </cell>
          <cell r="Q29">
            <v>3.8924745998663357E-2</v>
          </cell>
          <cell r="R29">
            <v>2.4392846868917774E-2</v>
          </cell>
          <cell r="S29">
            <v>1</v>
          </cell>
        </row>
        <row r="30">
          <cell r="A30" t="str">
            <v>F34</v>
          </cell>
          <cell r="B30" t="str">
            <v>Seasonal System Energy Contracts</v>
          </cell>
          <cell r="C30" t="str">
            <v>SSEC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</row>
        <row r="31">
          <cell r="A31" t="str">
            <v>F40</v>
          </cell>
          <cell r="B31" t="str">
            <v>Average Customers</v>
          </cell>
          <cell r="C31">
            <v>0</v>
          </cell>
          <cell r="D31">
            <v>0</v>
          </cell>
          <cell r="E31">
            <v>0</v>
          </cell>
          <cell r="F31">
            <v>0.86644901411377973</v>
          </cell>
          <cell r="G31">
            <v>1.8399491404001402E-2</v>
          </cell>
          <cell r="H31">
            <v>3.550863511828087E-4</v>
          </cell>
          <cell r="I31">
            <v>1.1688961207919509E-2</v>
          </cell>
          <cell r="J31">
            <v>1.9258920742118438E-4</v>
          </cell>
          <cell r="K31">
            <v>3.4485504953855831E-3</v>
          </cell>
          <cell r="L31">
            <v>2.7010636340821111E-3</v>
          </cell>
          <cell r="M31">
            <v>5.6813816189249392E-4</v>
          </cell>
          <cell r="N31">
            <v>9.6180253868685867E-2</v>
          </cell>
          <cell r="O31">
            <v>1.3240508010206427E-5</v>
          </cell>
          <cell r="P31">
            <v>1.2036825463824024E-6</v>
          </cell>
          <cell r="Q31">
            <v>1.2036825463824024E-6</v>
          </cell>
          <cell r="R31">
            <v>1.2036825463824024E-6</v>
          </cell>
          <cell r="S31">
            <v>1</v>
          </cell>
        </row>
        <row r="32">
          <cell r="A32" t="str">
            <v>F41</v>
          </cell>
          <cell r="B32" t="str">
            <v>Weighted Customers Acct 902</v>
          </cell>
          <cell r="C32">
            <v>0</v>
          </cell>
          <cell r="D32">
            <v>0</v>
          </cell>
          <cell r="E32">
            <v>0</v>
          </cell>
          <cell r="F32">
            <v>0.79450159308294821</v>
          </cell>
          <cell r="G32">
            <v>3.4924317228300562E-2</v>
          </cell>
          <cell r="H32">
            <v>1.0673201016540325E-2</v>
          </cell>
          <cell r="I32">
            <v>0</v>
          </cell>
          <cell r="J32">
            <v>7.4365062583677611E-3</v>
          </cell>
          <cell r="K32">
            <v>1.476744052914159E-2</v>
          </cell>
          <cell r="L32">
            <v>2.7492203824199652E-3</v>
          </cell>
          <cell r="M32">
            <v>5.7826738881560768E-4</v>
          </cell>
          <cell r="N32">
            <v>0.13405445997295945</v>
          </cell>
          <cell r="O32">
            <v>8.9843803347057673E-6</v>
          </cell>
          <cell r="P32">
            <v>3.4866901077807761E-5</v>
          </cell>
          <cell r="Q32">
            <v>1.3557142954691761E-4</v>
          </cell>
          <cell r="R32">
            <v>1.3557142954691761E-4</v>
          </cell>
          <cell r="S32">
            <v>1</v>
          </cell>
        </row>
        <row r="33">
          <cell r="A33" t="str">
            <v>F42</v>
          </cell>
          <cell r="B33" t="str">
            <v>Weighted Customers Acct 903</v>
          </cell>
          <cell r="C33">
            <v>0</v>
          </cell>
          <cell r="D33">
            <v>0</v>
          </cell>
          <cell r="E33">
            <v>0</v>
          </cell>
          <cell r="F33">
            <v>0.87121091198399014</v>
          </cell>
          <cell r="G33">
            <v>1.8685618887272257E-2</v>
          </cell>
          <cell r="H33">
            <v>3.6060824098817972E-4</v>
          </cell>
          <cell r="I33">
            <v>1.0806265281044006E-2</v>
          </cell>
          <cell r="J33">
            <v>1.4291196877289566E-3</v>
          </cell>
          <cell r="K33">
            <v>3.5368533735182337E-3</v>
          </cell>
          <cell r="L33">
            <v>2.4986356816757084E-3</v>
          </cell>
          <cell r="M33">
            <v>5.2555973340059469E-4</v>
          </cell>
          <cell r="N33">
            <v>9.0906317860013006E-2</v>
          </cell>
          <cell r="O33">
            <v>1.3313276223762299E-5</v>
          </cell>
          <cell r="P33">
            <v>8.9319980483059787E-6</v>
          </cell>
          <cell r="Q33">
            <v>8.9319980483059787E-6</v>
          </cell>
          <cell r="R33">
            <v>8.9319980483059787E-6</v>
          </cell>
          <cell r="S33">
            <v>1</v>
          </cell>
        </row>
        <row r="34">
          <cell r="A34" t="str">
            <v>F43</v>
          </cell>
          <cell r="B34" t="str">
            <v>Residential Split</v>
          </cell>
          <cell r="C34">
            <v>0</v>
          </cell>
          <cell r="D34">
            <v>0</v>
          </cell>
          <cell r="E34">
            <v>0</v>
          </cell>
          <cell r="F34">
            <v>0.99998471888655327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1.5281113446754698E-5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</row>
        <row r="35">
          <cell r="A35" t="str">
            <v>F44</v>
          </cell>
          <cell r="B35" t="str">
            <v>Commercial Split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0.15333495510637357</v>
          </cell>
          <cell r="H35">
            <v>1.9129550179132204E-3</v>
          </cell>
          <cell r="I35">
            <v>0</v>
          </cell>
          <cell r="J35">
            <v>2.9855367331593611E-4</v>
          </cell>
          <cell r="K35">
            <v>0</v>
          </cell>
          <cell r="L35">
            <v>0</v>
          </cell>
          <cell r="M35">
            <v>0</v>
          </cell>
          <cell r="N35">
            <v>0.84445353620239727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</row>
        <row r="36">
          <cell r="A36" t="str">
            <v>F45</v>
          </cell>
          <cell r="B36" t="str">
            <v>Industrial / Irrigation Split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0.17540597495971241</v>
          </cell>
          <cell r="H36">
            <v>1.5123342010660717E-2</v>
          </cell>
          <cell r="I36">
            <v>0</v>
          </cell>
          <cell r="J36">
            <v>1.5991074748977315E-2</v>
          </cell>
          <cell r="K36">
            <v>0.3551506136110078</v>
          </cell>
          <cell r="L36">
            <v>0</v>
          </cell>
          <cell r="M36">
            <v>0</v>
          </cell>
          <cell r="N36">
            <v>0.43795710921036318</v>
          </cell>
          <cell r="O36">
            <v>0</v>
          </cell>
          <cell r="P36">
            <v>1.2396181975951408E-4</v>
          </cell>
          <cell r="Q36">
            <v>1.2396181975951408E-4</v>
          </cell>
          <cell r="R36">
            <v>1.2396181975951408E-4</v>
          </cell>
          <cell r="S36">
            <v>1</v>
          </cell>
        </row>
        <row r="37">
          <cell r="A37" t="str">
            <v>F46</v>
          </cell>
          <cell r="B37" t="str">
            <v>Lighting / OSPA  Split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0.78144363080389478</v>
          </cell>
          <cell r="J37">
            <v>0</v>
          </cell>
          <cell r="K37">
            <v>0</v>
          </cell>
          <cell r="L37">
            <v>0.18057455540355677</v>
          </cell>
          <cell r="M37">
            <v>3.7981813792548481E-2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A38" t="str">
            <v>F47</v>
          </cell>
          <cell r="B38" t="str">
            <v>Wtd Customers Acct 902 - irrigation</v>
          </cell>
          <cell r="C38">
            <v>0</v>
          </cell>
          <cell r="D38">
            <v>0</v>
          </cell>
          <cell r="E38">
            <v>0</v>
          </cell>
          <cell r="F38">
            <v>0.80012907615042528</v>
          </cell>
          <cell r="G38">
            <v>3.5171687410508537E-2</v>
          </cell>
          <cell r="H38">
            <v>1.0748799679298562E-2</v>
          </cell>
          <cell r="I38">
            <v>0</v>
          </cell>
          <cell r="J38">
            <v>7.4891792969299159E-3</v>
          </cell>
          <cell r="K38">
            <v>7.7890032368576924E-3</v>
          </cell>
          <cell r="L38">
            <v>2.7686932082588629E-3</v>
          </cell>
          <cell r="M38">
            <v>5.82363277316481E-4</v>
          </cell>
          <cell r="N38">
            <v>0.13500397248518778</v>
          </cell>
          <cell r="O38">
            <v>9.0480170204537995E-6</v>
          </cell>
          <cell r="P38">
            <v>3.5113864579377825E-5</v>
          </cell>
          <cell r="Q38">
            <v>1.365316868086413E-4</v>
          </cell>
          <cell r="R38">
            <v>1.365316868086413E-4</v>
          </cell>
          <cell r="S38">
            <v>1</v>
          </cell>
        </row>
        <row r="39">
          <cell r="A39" t="str">
            <v>F48</v>
          </cell>
          <cell r="B39" t="str">
            <v>Wtd Customers Acct 903 - irrigation</v>
          </cell>
          <cell r="C39">
            <v>0</v>
          </cell>
          <cell r="D39">
            <v>0</v>
          </cell>
          <cell r="E39">
            <v>0</v>
          </cell>
          <cell r="F39">
            <v>0.87268092592419133</v>
          </cell>
          <cell r="G39">
            <v>1.8717147556011064E-2</v>
          </cell>
          <cell r="H39">
            <v>3.6121670345566289E-4</v>
          </cell>
          <cell r="I39">
            <v>1.0824498937654747E-2</v>
          </cell>
          <cell r="J39">
            <v>1.4315310738058291E-3</v>
          </cell>
          <cell r="K39">
            <v>1.85549849574065E-3</v>
          </cell>
          <cell r="L39">
            <v>2.5028516863572644E-3</v>
          </cell>
          <cell r="M39">
            <v>5.2644652226409489E-4</v>
          </cell>
          <cell r="N39">
            <v>9.1059706152868819E-2</v>
          </cell>
          <cell r="O39">
            <v>1.3335740016822594E-5</v>
          </cell>
          <cell r="P39">
            <v>8.9470692112864306E-6</v>
          </cell>
          <cell r="Q39">
            <v>8.9470692112864306E-6</v>
          </cell>
          <cell r="R39">
            <v>8.9470692112864306E-6</v>
          </cell>
          <cell r="S39">
            <v>1</v>
          </cell>
        </row>
        <row r="40">
          <cell r="A40" t="str">
            <v>F50</v>
          </cell>
          <cell r="B40" t="str">
            <v>Contribution in Aid of Construction</v>
          </cell>
          <cell r="C40">
            <v>0</v>
          </cell>
          <cell r="D40">
            <v>0</v>
          </cell>
          <cell r="E40">
            <v>0</v>
          </cell>
          <cell r="F40">
            <v>0.15736072656272435</v>
          </cell>
          <cell r="G40">
            <v>2.7706430725220388E-2</v>
          </cell>
          <cell r="H40">
            <v>1.4655706087708829E-2</v>
          </cell>
          <cell r="I40">
            <v>7.2275376376838868E-2</v>
          </cell>
          <cell r="J40">
            <v>0.55846599187674095</v>
          </cell>
          <cell r="K40">
            <v>2.2113049525370673E-3</v>
          </cell>
          <cell r="L40">
            <v>2.7262602191836858E-3</v>
          </cell>
          <cell r="M40">
            <v>6.3707547574648289E-3</v>
          </cell>
          <cell r="N40">
            <v>0.15822744844158118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</row>
        <row r="41">
          <cell r="A41" t="str">
            <v>F51</v>
          </cell>
          <cell r="B41" t="str">
            <v>Security Deposits</v>
          </cell>
          <cell r="C41">
            <v>0</v>
          </cell>
          <cell r="D41">
            <v>0</v>
          </cell>
          <cell r="E41">
            <v>0</v>
          </cell>
          <cell r="F41">
            <v>0.26075906169504837</v>
          </cell>
          <cell r="G41">
            <v>2.9968509951039449E-2</v>
          </cell>
          <cell r="H41">
            <v>8.2251306973778818E-2</v>
          </cell>
          <cell r="I41">
            <v>1.0695391797479142E-3</v>
          </cell>
          <cell r="J41">
            <v>0.28583611654786145</v>
          </cell>
          <cell r="K41">
            <v>7.1929387323423216E-3</v>
          </cell>
          <cell r="L41">
            <v>0</v>
          </cell>
          <cell r="M41">
            <v>4.0838157835987204E-5</v>
          </cell>
          <cell r="N41">
            <v>0.26577596298169065</v>
          </cell>
          <cell r="O41">
            <v>0</v>
          </cell>
          <cell r="P41">
            <v>0</v>
          </cell>
          <cell r="Q41">
            <v>6.7105725780654907E-2</v>
          </cell>
          <cell r="R41">
            <v>0</v>
          </cell>
          <cell r="S41">
            <v>1</v>
          </cell>
        </row>
        <row r="42">
          <cell r="A42" t="str">
            <v>F60</v>
          </cell>
          <cell r="B42" t="str">
            <v>Meters</v>
          </cell>
          <cell r="C42">
            <v>0</v>
          </cell>
          <cell r="D42">
            <v>0</v>
          </cell>
          <cell r="E42">
            <v>0</v>
          </cell>
          <cell r="F42">
            <v>0.68497890837007003</v>
          </cell>
          <cell r="G42">
            <v>0.10902835722412574</v>
          </cell>
          <cell r="H42">
            <v>1.3486620889471447E-2</v>
          </cell>
          <cell r="I42">
            <v>0</v>
          </cell>
          <cell r="J42">
            <v>3.8957800440214296E-2</v>
          </cell>
          <cell r="K42">
            <v>1.1135492495671355E-2</v>
          </cell>
          <cell r="L42">
            <v>2.0350891354208589E-3</v>
          </cell>
          <cell r="M42">
            <v>4.2805796431312178E-4</v>
          </cell>
          <cell r="N42">
            <v>0.1306353806924791</v>
          </cell>
          <cell r="O42">
            <v>1.9981764371414636E-4</v>
          </cell>
          <cell r="P42">
            <v>3.03815838150666E-3</v>
          </cell>
          <cell r="Q42">
            <v>3.03815838150666E-3</v>
          </cell>
          <cell r="R42">
            <v>3.03815838150666E-3</v>
          </cell>
          <cell r="S42">
            <v>1</v>
          </cell>
        </row>
        <row r="43">
          <cell r="A43" t="str">
            <v>F70</v>
          </cell>
          <cell r="B43" t="str">
            <v>Services</v>
          </cell>
          <cell r="C43">
            <v>0</v>
          </cell>
          <cell r="D43">
            <v>0</v>
          </cell>
          <cell r="E43">
            <v>0</v>
          </cell>
          <cell r="F43">
            <v>0.78247152659940289</v>
          </cell>
          <cell r="G43">
            <v>7.9505021864011857E-2</v>
          </cell>
          <cell r="H43">
            <v>3.0064817283884603E-3</v>
          </cell>
          <cell r="I43">
            <v>0</v>
          </cell>
          <cell r="J43">
            <v>0</v>
          </cell>
          <cell r="K43">
            <v>0</v>
          </cell>
          <cell r="L43">
            <v>3.1363648863416945E-3</v>
          </cell>
          <cell r="M43">
            <v>6.5969885309860956E-4</v>
          </cell>
          <cell r="N43">
            <v>0.13122090606875636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</row>
        <row r="44">
          <cell r="A44" t="str">
            <v>F80</v>
          </cell>
          <cell r="B44" t="str">
            <v>Uncollectables</v>
          </cell>
          <cell r="C44">
            <v>0</v>
          </cell>
          <cell r="D44">
            <v>0</v>
          </cell>
          <cell r="E44">
            <v>0</v>
          </cell>
          <cell r="F44">
            <v>0.81065129837697247</v>
          </cell>
          <cell r="G44">
            <v>8.9623473350243746E-2</v>
          </cell>
          <cell r="H44">
            <v>2.7060566570668406E-2</v>
          </cell>
          <cell r="I44">
            <v>0</v>
          </cell>
          <cell r="J44">
            <v>4.2008370112631192E-2</v>
          </cell>
          <cell r="K44">
            <v>6.9250332500972005E-3</v>
          </cell>
          <cell r="L44">
            <v>0</v>
          </cell>
          <cell r="M44">
            <v>0</v>
          </cell>
          <cell r="N44">
            <v>2.3731258339386784E-2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</v>
          </cell>
        </row>
        <row r="45">
          <cell r="A45" t="str">
            <v>F85</v>
          </cell>
          <cell r="B45" t="str">
            <v>Firm Sales - Utah Share</v>
          </cell>
          <cell r="C45">
            <v>0</v>
          </cell>
          <cell r="D45">
            <v>0</v>
          </cell>
          <cell r="E45">
            <v>0</v>
          </cell>
          <cell r="F45">
            <v>0.33643911685941369</v>
          </cell>
          <cell r="G45">
            <v>0.27844030436176387</v>
          </cell>
          <cell r="H45">
            <v>9.0747831870374704E-2</v>
          </cell>
          <cell r="I45">
            <v>2.1032880770656031E-3</v>
          </cell>
          <cell r="J45">
            <v>0.17158763334158497</v>
          </cell>
          <cell r="K45">
            <v>5.5538087700705971E-3</v>
          </cell>
          <cell r="L45">
            <v>2.0805063036667589E-4</v>
          </cell>
          <cell r="M45">
            <v>4.2118250800580954E-4</v>
          </cell>
          <cell r="N45">
            <v>6.5281456317390962E-2</v>
          </cell>
          <cell r="O45">
            <v>6.0592213968437589E-4</v>
          </cell>
          <cell r="P45">
            <v>8.6653162059154958E-3</v>
          </cell>
          <cell r="Q45">
            <v>2.2195812505219254E-2</v>
          </cell>
          <cell r="R45">
            <v>1.7750276413143921E-2</v>
          </cell>
          <cell r="S45">
            <v>1</v>
          </cell>
        </row>
        <row r="46">
          <cell r="A46" t="str">
            <v>F86</v>
          </cell>
          <cell r="B46" t="str">
            <v>Non Firm Sales - Utah Share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A47" t="str">
            <v>F87</v>
          </cell>
          <cell r="B47" t="str">
            <v>Firm Purchases (Non-Seasonal) - Utah Share</v>
          </cell>
          <cell r="C47">
            <v>0</v>
          </cell>
          <cell r="D47">
            <v>0</v>
          </cell>
          <cell r="E47">
            <v>0</v>
          </cell>
          <cell r="F47">
            <v>0.33498974344285004</v>
          </cell>
          <cell r="G47">
            <v>0.28084078818422581</v>
          </cell>
          <cell r="H47">
            <v>9.0054501965800449E-2</v>
          </cell>
          <cell r="I47">
            <v>1.7613441456342423E-3</v>
          </cell>
          <cell r="J47">
            <v>0.17018925634585255</v>
          </cell>
          <cell r="K47">
            <v>6.8123959913749038E-3</v>
          </cell>
          <cell r="L47">
            <v>2.0644925068073665E-4</v>
          </cell>
          <cell r="M47">
            <v>3.5087871195536835E-4</v>
          </cell>
          <cell r="N47">
            <v>6.5938301165770777E-2</v>
          </cell>
          <cell r="O47">
            <v>5.9761458220806822E-4</v>
          </cell>
          <cell r="P47">
            <v>8.5905776801710881E-3</v>
          </cell>
          <cell r="Q47">
            <v>2.2559342487497944E-2</v>
          </cell>
          <cell r="R47">
            <v>1.7108806045978326E-2</v>
          </cell>
          <cell r="S47">
            <v>1</v>
          </cell>
        </row>
        <row r="48">
          <cell r="A48" t="str">
            <v>F88</v>
          </cell>
          <cell r="B48" t="str">
            <v>Seasonal Purchases - Utah Share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</v>
          </cell>
        </row>
        <row r="49">
          <cell r="A49" t="str">
            <v>F89</v>
          </cell>
          <cell r="B49" t="str">
            <v>Non firm Purchases - Utah Share</v>
          </cell>
          <cell r="C49">
            <v>0</v>
          </cell>
          <cell r="D49">
            <v>0</v>
          </cell>
          <cell r="E49">
            <v>0</v>
          </cell>
          <cell r="F49">
            <v>0.29979815750086991</v>
          </cell>
          <cell r="G49">
            <v>0.27153082767593717</v>
          </cell>
          <cell r="H49">
            <v>9.5725995590261306E-2</v>
          </cell>
          <cell r="I49">
            <v>3.7181488555205976E-3</v>
          </cell>
          <cell r="J49">
            <v>0.18749351497293129</v>
          </cell>
          <cell r="K49">
            <v>8.0535911679366912E-3</v>
          </cell>
          <cell r="L49">
            <v>2.3886121799682582E-4</v>
          </cell>
          <cell r="M49">
            <v>7.3423736915794228E-4</v>
          </cell>
          <cell r="N49">
            <v>6.1501767050476976E-2</v>
          </cell>
          <cell r="O49">
            <v>5.3622013078342295E-4</v>
          </cell>
          <cell r="P49">
            <v>1.0234264766295255E-2</v>
          </cell>
          <cell r="Q49">
            <v>3.7128983369368061E-2</v>
          </cell>
          <cell r="R49">
            <v>2.330543033246444E-2</v>
          </cell>
          <cell r="S49">
            <v>1</v>
          </cell>
        </row>
        <row r="50">
          <cell r="A50" t="str">
            <v>F90</v>
          </cell>
          <cell r="B50" t="str">
            <v>Coal (Non-Seasonal) - Utah Share</v>
          </cell>
          <cell r="C50">
            <v>0</v>
          </cell>
          <cell r="D50">
            <v>0</v>
          </cell>
          <cell r="E50">
            <v>0</v>
          </cell>
          <cell r="F50">
            <v>0.29747059687518912</v>
          </cell>
          <cell r="G50">
            <v>0.27117620780948143</v>
          </cell>
          <cell r="H50">
            <v>9.6063618438134102E-2</v>
          </cell>
          <cell r="I50">
            <v>3.7582113100422783E-3</v>
          </cell>
          <cell r="J50">
            <v>0.18905544445537212</v>
          </cell>
          <cell r="K50">
            <v>7.8104509563704924E-3</v>
          </cell>
          <cell r="L50">
            <v>2.4225345556404138E-4</v>
          </cell>
          <cell r="M50">
            <v>7.4034957202814291E-4</v>
          </cell>
          <cell r="N50">
            <v>6.1545309447119501E-2</v>
          </cell>
          <cell r="O50">
            <v>5.3424686961272292E-4</v>
          </cell>
          <cell r="P50">
            <v>1.0270609729365249E-2</v>
          </cell>
          <cell r="Q50">
            <v>3.778039999454734E-2</v>
          </cell>
          <cell r="R50">
            <v>2.3552301087173429E-2</v>
          </cell>
          <cell r="S50">
            <v>1</v>
          </cell>
        </row>
        <row r="51">
          <cell r="A51" t="str">
            <v>F91</v>
          </cell>
          <cell r="B51" t="str">
            <v>Seasonal Cholla Coal - Utah Share</v>
          </cell>
          <cell r="C51">
            <v>0</v>
          </cell>
          <cell r="D51">
            <v>0</v>
          </cell>
          <cell r="E51">
            <v>0</v>
          </cell>
          <cell r="F51">
            <v>0.29803711209295691</v>
          </cell>
          <cell r="G51">
            <v>0.27107811080878857</v>
          </cell>
          <cell r="H51">
            <v>9.603368022917208E-2</v>
          </cell>
          <cell r="I51">
            <v>3.7646542273027501E-3</v>
          </cell>
          <cell r="J51">
            <v>0.18891679191924748</v>
          </cell>
          <cell r="K51">
            <v>7.5128668404289226E-3</v>
          </cell>
          <cell r="L51">
            <v>2.4223451999822064E-4</v>
          </cell>
          <cell r="M51">
            <v>7.384535772482102E-4</v>
          </cell>
          <cell r="N51">
            <v>6.1573998749886297E-2</v>
          </cell>
          <cell r="O51">
            <v>5.3511731405607704E-4</v>
          </cell>
          <cell r="P51">
            <v>1.0278414652935297E-2</v>
          </cell>
          <cell r="Q51">
            <v>3.7776055628917352E-2</v>
          </cell>
          <cell r="R51">
            <v>2.3512509439061569E-2</v>
          </cell>
          <cell r="S51">
            <v>1</v>
          </cell>
        </row>
        <row r="52">
          <cell r="A52" t="str">
            <v>F92</v>
          </cell>
          <cell r="B52" t="str">
            <v>Gas (Non-Seasonal) - Utah Share</v>
          </cell>
          <cell r="C52">
            <v>0</v>
          </cell>
          <cell r="D52">
            <v>0</v>
          </cell>
          <cell r="E52">
            <v>0</v>
          </cell>
          <cell r="F52">
            <v>0.29980675988418126</v>
          </cell>
          <cell r="G52">
            <v>0.27119337098099933</v>
          </cell>
          <cell r="H52">
            <v>9.5792608050297309E-2</v>
          </cell>
          <cell r="I52">
            <v>3.7388727917208654E-3</v>
          </cell>
          <cell r="J52">
            <v>0.18799420859614349</v>
          </cell>
          <cell r="K52">
            <v>7.3373034389534785E-3</v>
          </cell>
          <cell r="L52">
            <v>2.4122954559097236E-4</v>
          </cell>
          <cell r="M52">
            <v>7.35771206711764E-4</v>
          </cell>
          <cell r="N52">
            <v>6.1607347581396285E-2</v>
          </cell>
          <cell r="O52">
            <v>5.3909962349364573E-4</v>
          </cell>
          <cell r="P52">
            <v>1.0220696319511637E-2</v>
          </cell>
          <cell r="Q52">
            <v>3.7361039545440587E-2</v>
          </cell>
          <cell r="R52">
            <v>2.3431692435559603E-2</v>
          </cell>
          <cell r="S52">
            <v>1</v>
          </cell>
        </row>
        <row r="53">
          <cell r="A53" t="str">
            <v>F93</v>
          </cell>
          <cell r="B53" t="str">
            <v>Seasonal CT Gas - Utah Share</v>
          </cell>
          <cell r="C53">
            <v>0</v>
          </cell>
          <cell r="D53">
            <v>0</v>
          </cell>
          <cell r="E53">
            <v>0</v>
          </cell>
          <cell r="F53">
            <v>0.29601091350693043</v>
          </cell>
          <cell r="G53">
            <v>0.27107096281757431</v>
          </cell>
          <cell r="H53">
            <v>9.6180378447097273E-2</v>
          </cell>
          <cell r="I53">
            <v>3.7663464777364679E-3</v>
          </cell>
          <cell r="J53">
            <v>0.18990214303332312</v>
          </cell>
          <cell r="K53">
            <v>8.0618697126322528E-3</v>
          </cell>
          <cell r="L53">
            <v>2.4265412429505927E-4</v>
          </cell>
          <cell r="M53">
            <v>7.4442531661012782E-4</v>
          </cell>
          <cell r="N53">
            <v>6.1507878969924837E-2</v>
          </cell>
          <cell r="O53">
            <v>5.3193896728645376E-4</v>
          </cell>
          <cell r="P53">
            <v>1.0282127393483897E-2</v>
          </cell>
          <cell r="Q53">
            <v>3.8048258075726683E-2</v>
          </cell>
          <cell r="R53">
            <v>2.3650103157378997E-2</v>
          </cell>
          <cell r="S53">
            <v>1</v>
          </cell>
        </row>
        <row r="54">
          <cell r="A54" t="str">
            <v>F94</v>
          </cell>
          <cell r="B54" t="str">
            <v>Other Generation - Utah Share</v>
          </cell>
          <cell r="C54">
            <v>0</v>
          </cell>
          <cell r="D54">
            <v>0</v>
          </cell>
          <cell r="E54">
            <v>0</v>
          </cell>
          <cell r="F54">
            <v>0.29768750074992412</v>
          </cell>
          <cell r="G54">
            <v>0.27111580007800595</v>
          </cell>
          <cell r="H54">
            <v>9.6115817842318443E-2</v>
          </cell>
          <cell r="I54">
            <v>3.7611351026905068E-3</v>
          </cell>
          <cell r="J54">
            <v>0.18907265802723822</v>
          </cell>
          <cell r="K54">
            <v>7.5683482108941458E-3</v>
          </cell>
          <cell r="L54">
            <v>2.4302144661041399E-4</v>
          </cell>
          <cell r="M54">
            <v>7.4285179942495212E-4</v>
          </cell>
          <cell r="N54">
            <v>6.157518635005256E-2</v>
          </cell>
          <cell r="O54">
            <v>5.3611760493784875E-4</v>
          </cell>
          <cell r="P54">
            <v>1.0258304197060053E-2</v>
          </cell>
          <cell r="Q54">
            <v>3.7800308510901597E-2</v>
          </cell>
          <cell r="R54">
            <v>2.3522950079941145E-2</v>
          </cell>
          <cell r="S54">
            <v>1</v>
          </cell>
        </row>
        <row r="55">
          <cell r="A55" t="str">
            <v>F95</v>
          </cell>
          <cell r="B55" t="str">
            <v>Firm Wheeling - Utah Share</v>
          </cell>
          <cell r="C55">
            <v>0</v>
          </cell>
          <cell r="D55">
            <v>0</v>
          </cell>
          <cell r="E55">
            <v>0</v>
          </cell>
          <cell r="F55">
            <v>0.33412632373644391</v>
          </cell>
          <cell r="G55">
            <v>0.28017553674375428</v>
          </cell>
          <cell r="H55">
            <v>9.0532563236644256E-2</v>
          </cell>
          <cell r="I55">
            <v>1.9383373737231755E-3</v>
          </cell>
          <cell r="J55">
            <v>0.17132273027688091</v>
          </cell>
          <cell r="K55">
            <v>6.2431564574266674E-3</v>
          </cell>
          <cell r="L55">
            <v>2.067668069395467E-4</v>
          </cell>
          <cell r="M55">
            <v>3.8752704099499964E-4</v>
          </cell>
          <cell r="N55">
            <v>6.5792372584794034E-2</v>
          </cell>
          <cell r="O55">
            <v>5.9927538502456347E-4</v>
          </cell>
          <cell r="P55">
            <v>8.6302901635804796E-3</v>
          </cell>
          <cell r="Q55">
            <v>2.2658388464404884E-2</v>
          </cell>
          <cell r="R55">
            <v>1.738673172938817E-2</v>
          </cell>
          <cell r="S55">
            <v>1</v>
          </cell>
        </row>
        <row r="56">
          <cell r="A56" t="str">
            <v>F96</v>
          </cell>
          <cell r="B56" t="str">
            <v>Non-Firm Wheeling - Utah Share</v>
          </cell>
          <cell r="C56">
            <v>0</v>
          </cell>
          <cell r="D56">
            <v>0</v>
          </cell>
          <cell r="E56">
            <v>0</v>
          </cell>
          <cell r="F56">
            <v>0.29947784433237412</v>
          </cell>
          <cell r="G56">
            <v>0.27014360972380774</v>
          </cell>
          <cell r="H56">
            <v>9.5979968488540707E-2</v>
          </cell>
          <cell r="I56">
            <v>3.7835095344273531E-3</v>
          </cell>
          <cell r="J56">
            <v>0.18903682572612729</v>
          </cell>
          <cell r="K56">
            <v>6.7989466928714982E-3</v>
          </cell>
          <cell r="L56">
            <v>2.4338737717096326E-4</v>
          </cell>
          <cell r="M56">
            <v>7.4497679800308804E-4</v>
          </cell>
          <cell r="N56">
            <v>6.1790987552453401E-2</v>
          </cell>
          <cell r="O56">
            <v>5.4189131358046527E-4</v>
          </cell>
          <cell r="P56">
            <v>1.0145184907983088E-2</v>
          </cell>
          <cell r="Q56">
            <v>3.8003876801940617E-2</v>
          </cell>
          <cell r="R56">
            <v>2.3308990750719759E-2</v>
          </cell>
          <cell r="S56">
            <v>1</v>
          </cell>
        </row>
        <row r="57">
          <cell r="A57" t="str">
            <v>F101</v>
          </cell>
          <cell r="B57" t="str">
            <v>Rate Base</v>
          </cell>
          <cell r="C57">
            <v>0</v>
          </cell>
          <cell r="D57">
            <v>0</v>
          </cell>
          <cell r="E57">
            <v>0</v>
          </cell>
          <cell r="F57">
            <v>0.40387943064020398</v>
          </cell>
          <cell r="G57">
            <v>0.26689296553279024</v>
          </cell>
          <cell r="H57">
            <v>8.2933087793711766E-2</v>
          </cell>
          <cell r="I57">
            <v>4.662233909154833E-3</v>
          </cell>
          <cell r="J57">
            <v>0.12550926366144619</v>
          </cell>
          <cell r="K57">
            <v>8.4693605035784398E-3</v>
          </cell>
          <cell r="L57">
            <v>2.7747218159948281E-4</v>
          </cell>
          <cell r="M57">
            <v>3.6725389816889001E-4</v>
          </cell>
          <cell r="N57">
            <v>7.1480389457339838E-2</v>
          </cell>
          <cell r="O57">
            <v>6.3627218527380488E-4</v>
          </cell>
          <cell r="P57">
            <v>6.3463974311634393E-3</v>
          </cell>
          <cell r="Q57">
            <v>1.5622140590785091E-2</v>
          </cell>
          <cell r="R57">
            <v>1.2923732214783917E-2</v>
          </cell>
          <cell r="S57">
            <v>1</v>
          </cell>
        </row>
        <row r="58">
          <cell r="A58" t="str">
            <v>F101G</v>
          </cell>
          <cell r="B58" t="str">
            <v>Generation Rate Base</v>
          </cell>
          <cell r="C58">
            <v>0</v>
          </cell>
          <cell r="D58">
            <v>0</v>
          </cell>
          <cell r="E58">
            <v>0</v>
          </cell>
          <cell r="F58">
            <v>0.34242047733702197</v>
          </cell>
          <cell r="G58">
            <v>0.27667674618918187</v>
          </cell>
          <cell r="H58">
            <v>8.9435722498969791E-2</v>
          </cell>
          <cell r="I58">
            <v>1.9879904619515497E-3</v>
          </cell>
          <cell r="J58">
            <v>0.16846465218813683</v>
          </cell>
          <cell r="K58">
            <v>7.1629602227303042E-3</v>
          </cell>
          <cell r="L58">
            <v>2.031902253860918E-4</v>
          </cell>
          <cell r="M58">
            <v>3.9737259136167182E-4</v>
          </cell>
          <cell r="N58">
            <v>6.518253487310563E-2</v>
          </cell>
          <cell r="O58">
            <v>6.0854337229930902E-4</v>
          </cell>
          <cell r="P58">
            <v>8.5356078158865256E-3</v>
          </cell>
          <cell r="Q58">
            <v>2.1590414087835953E-2</v>
          </cell>
          <cell r="R58">
            <v>1.7333788136132965E-2</v>
          </cell>
          <cell r="S58">
            <v>1</v>
          </cell>
        </row>
        <row r="59">
          <cell r="A59" t="str">
            <v>F101T</v>
          </cell>
          <cell r="B59" t="str">
            <v>Transmission Rate Base</v>
          </cell>
          <cell r="C59">
            <v>0</v>
          </cell>
          <cell r="D59">
            <v>0</v>
          </cell>
          <cell r="E59">
            <v>0</v>
          </cell>
          <cell r="F59">
            <v>0.3438402316389314</v>
          </cell>
          <cell r="G59">
            <v>0.27555602443468841</v>
          </cell>
          <cell r="H59">
            <v>8.8373153347162947E-2</v>
          </cell>
          <cell r="I59">
            <v>1.6550020456530543E-3</v>
          </cell>
          <cell r="J59">
            <v>0.1718140092334865</v>
          </cell>
          <cell r="K59">
            <v>7.0401623640345551E-3</v>
          </cell>
          <cell r="L59">
            <v>1.9221650824100835E-4</v>
          </cell>
          <cell r="M59">
            <v>3.5130227880528312E-4</v>
          </cell>
          <cell r="N59">
            <v>6.4740677040601255E-2</v>
          </cell>
          <cell r="O59">
            <v>6.1133376098984377E-4</v>
          </cell>
          <cell r="P59">
            <v>8.384840063816559E-3</v>
          </cell>
          <cell r="Q59">
            <v>2.0138427935932263E-2</v>
          </cell>
          <cell r="R59">
            <v>1.7302619347657436E-2</v>
          </cell>
          <cell r="S59">
            <v>1</v>
          </cell>
        </row>
        <row r="60">
          <cell r="A60" t="str">
            <v>F101D</v>
          </cell>
          <cell r="B60" t="str">
            <v>Distribution Rate Base</v>
          </cell>
          <cell r="C60">
            <v>0</v>
          </cell>
          <cell r="D60">
            <v>0</v>
          </cell>
          <cell r="E60">
            <v>0</v>
          </cell>
          <cell r="F60">
            <v>0.57660712262796932</v>
          </cell>
          <cell r="G60">
            <v>0.23918842268196797</v>
          </cell>
          <cell r="H60">
            <v>6.556311904906631E-2</v>
          </cell>
          <cell r="I60">
            <v>1.2654865517756001E-2</v>
          </cell>
          <cell r="J60">
            <v>-2.4843182886082159E-5</v>
          </cell>
          <cell r="K60">
            <v>1.2403832878981582E-2</v>
          </cell>
          <cell r="L60">
            <v>4.8424208582078534E-4</v>
          </cell>
          <cell r="M60">
            <v>3.1572602268109263E-4</v>
          </cell>
          <cell r="N60">
            <v>9.179079119731684E-2</v>
          </cell>
          <cell r="O60">
            <v>7.1370337197621729E-4</v>
          </cell>
          <cell r="P60">
            <v>1.0065917048470323E-4</v>
          </cell>
          <cell r="Q60">
            <v>1.0145498212244967E-4</v>
          </cell>
          <cell r="R60">
            <v>1.0090359674253332E-4</v>
          </cell>
          <cell r="S60">
            <v>1</v>
          </cell>
        </row>
        <row r="61">
          <cell r="A61" t="str">
            <v>F101R</v>
          </cell>
          <cell r="B61" t="str">
            <v>Retail Rate Base</v>
          </cell>
          <cell r="C61">
            <v>0</v>
          </cell>
          <cell r="D61">
            <v>0</v>
          </cell>
          <cell r="E61">
            <v>0</v>
          </cell>
          <cell r="F61">
            <v>-3.6755537519483097</v>
          </cell>
          <cell r="G61">
            <v>7.3999564773730556E-2</v>
          </cell>
          <cell r="H61">
            <v>0.60387424979833171</v>
          </cell>
          <cell r="I61">
            <v>-5.6033058722564602E-2</v>
          </cell>
          <cell r="J61">
            <v>2.1250485311204321</v>
          </cell>
          <cell r="K61">
            <v>3.0985234679691318E-2</v>
          </cell>
          <cell r="L61">
            <v>-1.5584865733203284E-2</v>
          </cell>
          <cell r="M61">
            <v>-2.9753097980085149E-3</v>
          </cell>
          <cell r="N61">
            <v>1.412285515178362</v>
          </cell>
          <cell r="O61">
            <v>-9.2892521883968228E-5</v>
          </cell>
          <cell r="P61">
            <v>-8.4991158924146344E-5</v>
          </cell>
          <cell r="Q61">
            <v>0.50427520003501081</v>
          </cell>
          <cell r="R61">
            <v>-1.4342570266041808E-4</v>
          </cell>
          <cell r="S61">
            <v>1</v>
          </cell>
        </row>
        <row r="62">
          <cell r="A62" t="str">
            <v>F101M</v>
          </cell>
          <cell r="B62" t="str">
            <v>Misc Rate Base</v>
          </cell>
          <cell r="C62">
            <v>0</v>
          </cell>
          <cell r="D62">
            <v>0</v>
          </cell>
          <cell r="E62">
            <v>0</v>
          </cell>
          <cell r="F62">
            <v>0.37194479648276563</v>
          </cell>
          <cell r="G62">
            <v>0.27017472865114867</v>
          </cell>
          <cell r="H62">
            <v>8.6399066627692964E-2</v>
          </cell>
          <cell r="I62">
            <v>4.3838958740342413E-3</v>
          </cell>
          <cell r="J62">
            <v>0.14637292352103043</v>
          </cell>
          <cell r="K62">
            <v>7.9917244246912617E-3</v>
          </cell>
          <cell r="L62">
            <v>2.4733407066771136E-4</v>
          </cell>
          <cell r="M62">
            <v>4.1697866713456182E-4</v>
          </cell>
          <cell r="N62">
            <v>6.8699232623730316E-2</v>
          </cell>
          <cell r="O62">
            <v>6.1439919273320988E-4</v>
          </cell>
          <cell r="P62">
            <v>7.4454421015251364E-3</v>
          </cell>
          <cell r="Q62">
            <v>1.9893301994217572E-2</v>
          </cell>
          <cell r="R62">
            <v>1.5416175768628354E-2</v>
          </cell>
          <cell r="S62">
            <v>1</v>
          </cell>
        </row>
        <row r="63">
          <cell r="A63" t="str">
            <v>F102</v>
          </cell>
          <cell r="B63" t="str">
            <v>SGP - System Gross Plant</v>
          </cell>
          <cell r="C63">
            <v>0</v>
          </cell>
          <cell r="D63">
            <v>0</v>
          </cell>
          <cell r="E63">
            <v>0</v>
          </cell>
          <cell r="F63">
            <v>0.40699770433233362</v>
          </cell>
          <cell r="G63">
            <v>0.26604829024262955</v>
          </cell>
          <cell r="H63">
            <v>8.2358502052883642E-2</v>
          </cell>
          <cell r="I63">
            <v>5.9844966363501381E-3</v>
          </cell>
          <cell r="J63">
            <v>0.12315062656674258</v>
          </cell>
          <cell r="K63">
            <v>8.4484920904371388E-3</v>
          </cell>
          <cell r="L63">
            <v>2.7542354000494149E-4</v>
          </cell>
          <cell r="M63">
            <v>3.539347696718907E-4</v>
          </cell>
          <cell r="N63">
            <v>7.2502478242994509E-2</v>
          </cell>
          <cell r="O63">
            <v>6.3661179214994442E-4</v>
          </cell>
          <cell r="P63">
            <v>6.1343366117120202E-3</v>
          </cell>
          <cell r="Q63">
            <v>1.4734950200145411E-2</v>
          </cell>
          <cell r="R63">
            <v>1.2374152921944659E-2</v>
          </cell>
          <cell r="S63">
            <v>1</v>
          </cell>
        </row>
        <row r="64">
          <cell r="A64" t="str">
            <v>F102G</v>
          </cell>
          <cell r="B64" t="str">
            <v>SGGP - System Gross Generation Plant</v>
          </cell>
          <cell r="C64">
            <v>0</v>
          </cell>
          <cell r="D64">
            <v>0</v>
          </cell>
          <cell r="E64">
            <v>0</v>
          </cell>
          <cell r="F64">
            <v>0.34614840034762284</v>
          </cell>
          <cell r="G64">
            <v>0.27714190730544985</v>
          </cell>
          <cell r="H64">
            <v>8.8893933934608704E-2</v>
          </cell>
          <cell r="I64">
            <v>1.8411158366343089E-3</v>
          </cell>
          <cell r="J64">
            <v>0.16676583628548819</v>
          </cell>
          <cell r="K64">
            <v>7.0860901420777261E-3</v>
          </cell>
          <cell r="L64">
            <v>1.9995583660614694E-4</v>
          </cell>
          <cell r="M64">
            <v>3.6884508456680091E-4</v>
          </cell>
          <cell r="N64">
            <v>6.5486496063917571E-2</v>
          </cell>
          <cell r="O64">
            <v>6.1474885781010011E-4</v>
          </cell>
          <cell r="P64">
            <v>8.3923541517602687E-3</v>
          </cell>
          <cell r="Q64">
            <v>2.0243320875040226E-2</v>
          </cell>
          <cell r="R64">
            <v>1.6816995278417228E-2</v>
          </cell>
          <cell r="S64">
            <v>1</v>
          </cell>
        </row>
        <row r="65">
          <cell r="A65" t="str">
            <v>F102T</v>
          </cell>
          <cell r="B65" t="str">
            <v>SGTP - System Gross Transmission Plant</v>
          </cell>
          <cell r="C65">
            <v>0</v>
          </cell>
          <cell r="D65">
            <v>0</v>
          </cell>
          <cell r="E65">
            <v>0</v>
          </cell>
          <cell r="F65">
            <v>0.34340037373305027</v>
          </cell>
          <cell r="G65">
            <v>0.27494171416134194</v>
          </cell>
          <cell r="H65">
            <v>8.8188216687089913E-2</v>
          </cell>
          <cell r="I65">
            <v>1.826499460205872E-3</v>
          </cell>
          <cell r="J65">
            <v>0.17276601076781811</v>
          </cell>
          <cell r="K65">
            <v>7.0298346046142176E-3</v>
          </cell>
          <cell r="L65">
            <v>1.9836841352350088E-4</v>
          </cell>
          <cell r="M65">
            <v>3.6591687196195889E-4</v>
          </cell>
          <cell r="N65">
            <v>6.4966607386408096E-2</v>
          </cell>
          <cell r="O65">
            <v>6.0986844749809615E-4</v>
          </cell>
          <cell r="P65">
            <v>8.3638913257047861E-3</v>
          </cell>
          <cell r="Q65">
            <v>2.0082611813620106E-2</v>
          </cell>
          <cell r="R65">
            <v>1.7260086327163283E-2</v>
          </cell>
          <cell r="S65">
            <v>1</v>
          </cell>
        </row>
        <row r="66">
          <cell r="A66" t="str">
            <v>F102D</v>
          </cell>
          <cell r="B66" t="str">
            <v>SGDP - System Gross Distribution Plant</v>
          </cell>
          <cell r="C66">
            <v>0</v>
          </cell>
          <cell r="D66">
            <v>0</v>
          </cell>
          <cell r="E66">
            <v>0</v>
          </cell>
          <cell r="F66">
            <v>0.57228327124950928</v>
          </cell>
          <cell r="G66">
            <v>0.23812514611636967</v>
          </cell>
          <cell r="H66">
            <v>6.542531486363444E-2</v>
          </cell>
          <cell r="I66">
            <v>1.7098032327922709E-2</v>
          </cell>
          <cell r="J66">
            <v>1.3798204912094045E-3</v>
          </cell>
          <cell r="K66">
            <v>1.2144883461154256E-2</v>
          </cell>
          <cell r="L66">
            <v>4.7892714432723146E-4</v>
          </cell>
          <cell r="M66">
            <v>3.163811342316408E-4</v>
          </cell>
          <cell r="N66">
            <v>9.1726219433068079E-2</v>
          </cell>
          <cell r="O66">
            <v>6.9918422949930893E-4</v>
          </cell>
          <cell r="P66">
            <v>1.0760651635802231E-4</v>
          </cell>
          <cell r="Q66">
            <v>1.0760651635802231E-4</v>
          </cell>
          <cell r="R66">
            <v>1.0760651635802231E-4</v>
          </cell>
          <cell r="S66">
            <v>1</v>
          </cell>
        </row>
        <row r="67">
          <cell r="A67" t="str">
            <v>F102R</v>
          </cell>
          <cell r="B67" t="str">
            <v>SGTP - System Gross Retail Plant</v>
          </cell>
          <cell r="C67">
            <v>0</v>
          </cell>
          <cell r="D67">
            <v>0</v>
          </cell>
          <cell r="E67">
            <v>0</v>
          </cell>
          <cell r="F67">
            <v>0.40699770433233362</v>
          </cell>
          <cell r="G67">
            <v>0.26604829024262955</v>
          </cell>
          <cell r="H67">
            <v>8.2358502052883642E-2</v>
          </cell>
          <cell r="I67">
            <v>5.9844966363501381E-3</v>
          </cell>
          <cell r="J67">
            <v>0.12315062656674258</v>
          </cell>
          <cell r="K67">
            <v>8.4484920904371388E-3</v>
          </cell>
          <cell r="L67">
            <v>2.7542354000494149E-4</v>
          </cell>
          <cell r="M67">
            <v>3.539347696718907E-4</v>
          </cell>
          <cell r="N67">
            <v>7.2502478242994509E-2</v>
          </cell>
          <cell r="O67">
            <v>6.3661179214994442E-4</v>
          </cell>
          <cell r="P67">
            <v>6.1343366117120202E-3</v>
          </cell>
          <cell r="Q67">
            <v>1.4734950200145411E-2</v>
          </cell>
          <cell r="R67">
            <v>1.2374152921944659E-2</v>
          </cell>
          <cell r="S67">
            <v>1</v>
          </cell>
        </row>
        <row r="68">
          <cell r="A68" t="str">
            <v>F102M</v>
          </cell>
          <cell r="B68" t="str">
            <v>SGDP - System Gross Misc Plant</v>
          </cell>
          <cell r="C68">
            <v>0</v>
          </cell>
          <cell r="D68">
            <v>0</v>
          </cell>
          <cell r="E68">
            <v>0</v>
          </cell>
          <cell r="F68">
            <v>0.40699770433233362</v>
          </cell>
          <cell r="G68">
            <v>0.26604829024262955</v>
          </cell>
          <cell r="H68">
            <v>8.2358502052883642E-2</v>
          </cell>
          <cell r="I68">
            <v>5.9844966363501381E-3</v>
          </cell>
          <cell r="J68">
            <v>0.12315062656674258</v>
          </cell>
          <cell r="K68">
            <v>8.4484920904371388E-3</v>
          </cell>
          <cell r="L68">
            <v>2.7542354000494149E-4</v>
          </cell>
          <cell r="M68">
            <v>3.539347696718907E-4</v>
          </cell>
          <cell r="N68">
            <v>7.2502478242994509E-2</v>
          </cell>
          <cell r="O68">
            <v>6.3661179214994442E-4</v>
          </cell>
          <cell r="P68">
            <v>6.1343366117120202E-3</v>
          </cell>
          <cell r="Q68">
            <v>1.4734950200145411E-2</v>
          </cell>
          <cell r="R68">
            <v>1.2374152921944659E-2</v>
          </cell>
          <cell r="S68">
            <v>1</v>
          </cell>
        </row>
        <row r="69">
          <cell r="A69" t="str">
            <v>F103</v>
          </cell>
          <cell r="B69" t="str">
            <v>SGP - System Gross Plant (Regulatory fees)</v>
          </cell>
          <cell r="C69">
            <v>0</v>
          </cell>
          <cell r="D69">
            <v>0</v>
          </cell>
          <cell r="E69">
            <v>0</v>
          </cell>
          <cell r="F69">
            <v>0.25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0.25</v>
          </cell>
          <cell r="L69">
            <v>0</v>
          </cell>
          <cell r="M69">
            <v>0</v>
          </cell>
          <cell r="N69">
            <v>0.25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</row>
        <row r="70">
          <cell r="A70" t="str">
            <v>F104</v>
          </cell>
          <cell r="B70" t="str">
            <v>SNP - System Net Plant</v>
          </cell>
          <cell r="C70">
            <v>0</v>
          </cell>
          <cell r="D70">
            <v>0</v>
          </cell>
          <cell r="E70">
            <v>0</v>
          </cell>
          <cell r="F70">
            <v>0.40685137361051088</v>
          </cell>
          <cell r="G70">
            <v>0.26565191032875735</v>
          </cell>
          <cell r="H70">
            <v>8.2420700219701909E-2</v>
          </cell>
          <cell r="I70">
            <v>4.7494781898919499E-3</v>
          </cell>
          <cell r="J70">
            <v>0.12422881700322501</v>
          </cell>
          <cell r="K70">
            <v>8.5005894274748379E-3</v>
          </cell>
          <cell r="L70">
            <v>2.8258285306598328E-4</v>
          </cell>
          <cell r="M70">
            <v>3.6611178844853088E-4</v>
          </cell>
          <cell r="N70">
            <v>7.2376855493827622E-2</v>
          </cell>
          <cell r="O70">
            <v>6.3680534764103645E-4</v>
          </cell>
          <cell r="P70">
            <v>6.2004998076277094E-3</v>
          </cell>
          <cell r="Q70">
            <v>1.5161025682856153E-2</v>
          </cell>
          <cell r="R70">
            <v>1.2573250246971352E-2</v>
          </cell>
          <cell r="S70">
            <v>1</v>
          </cell>
        </row>
        <row r="71">
          <cell r="A71" t="str">
            <v>F104G</v>
          </cell>
          <cell r="B71" t="str">
            <v>SNP - System Net Generation Plant</v>
          </cell>
          <cell r="C71">
            <v>0</v>
          </cell>
          <cell r="D71">
            <v>0</v>
          </cell>
          <cell r="E71">
            <v>0</v>
          </cell>
          <cell r="F71">
            <v>0.34420642446377425</v>
          </cell>
          <cell r="G71">
            <v>0.27689359500204153</v>
          </cell>
          <cell r="H71">
            <v>8.9175871851307834E-2</v>
          </cell>
          <cell r="I71">
            <v>1.9180536924996142E-3</v>
          </cell>
          <cell r="J71">
            <v>0.16765159235120625</v>
          </cell>
          <cell r="K71">
            <v>7.1298868617589656E-3</v>
          </cell>
          <cell r="L71">
            <v>2.0164023661130938E-4</v>
          </cell>
          <cell r="M71">
            <v>3.8380810841633751E-4</v>
          </cell>
          <cell r="N71">
            <v>6.5326005322296668E-2</v>
          </cell>
          <cell r="O71">
            <v>6.1149227299897113E-4</v>
          </cell>
          <cell r="P71">
            <v>8.4671711418651697E-3</v>
          </cell>
          <cell r="Q71">
            <v>2.0947260969540159E-2</v>
          </cell>
          <cell r="R71">
            <v>1.7087197725683005E-2</v>
          </cell>
          <cell r="S71">
            <v>1</v>
          </cell>
        </row>
        <row r="72">
          <cell r="A72" t="str">
            <v>F104T</v>
          </cell>
          <cell r="B72" t="str">
            <v>SNP - System Net Transmission Plant</v>
          </cell>
          <cell r="C72">
            <v>0</v>
          </cell>
          <cell r="D72">
            <v>0</v>
          </cell>
          <cell r="E72">
            <v>0</v>
          </cell>
          <cell r="F72">
            <v>0.34340052398237036</v>
          </cell>
          <cell r="G72">
            <v>0.27494183445767456</v>
          </cell>
          <cell r="H72">
            <v>8.8188255272428212E-2</v>
          </cell>
          <cell r="I72">
            <v>1.8265002593613857E-3</v>
          </cell>
          <cell r="J72">
            <v>0.17276568270617143</v>
          </cell>
          <cell r="K72">
            <v>7.0298376804054808E-3</v>
          </cell>
          <cell r="L72">
            <v>1.9836850031641534E-4</v>
          </cell>
          <cell r="M72">
            <v>3.6591703206301121E-4</v>
          </cell>
          <cell r="N72">
            <v>6.4966635811504095E-2</v>
          </cell>
          <cell r="O72">
            <v>6.0986871433624365E-4</v>
          </cell>
          <cell r="P72">
            <v>8.3638928819197954E-3</v>
          </cell>
          <cell r="Q72">
            <v>2.0082620600444471E-2</v>
          </cell>
          <cell r="R72">
            <v>1.7260062101004607E-2</v>
          </cell>
          <cell r="S72">
            <v>1</v>
          </cell>
        </row>
        <row r="73">
          <cell r="A73" t="str">
            <v>F104D</v>
          </cell>
          <cell r="B73" t="str">
            <v>SNP - System Net Distribution Plant</v>
          </cell>
          <cell r="C73">
            <v>0</v>
          </cell>
          <cell r="D73">
            <v>0</v>
          </cell>
          <cell r="E73">
            <v>0</v>
          </cell>
          <cell r="F73">
            <v>0.57613045334718493</v>
          </cell>
          <cell r="G73">
            <v>0.23846417633296926</v>
          </cell>
          <cell r="H73">
            <v>6.5362943553253811E-2</v>
          </cell>
          <cell r="I73">
            <v>1.2575185943177299E-2</v>
          </cell>
          <cell r="J73">
            <v>1.2791519146759583E-3</v>
          </cell>
          <cell r="K73">
            <v>1.2403440118704276E-2</v>
          </cell>
          <cell r="L73">
            <v>4.897227255862617E-4</v>
          </cell>
          <cell r="M73">
            <v>3.3148038799609412E-4</v>
          </cell>
          <cell r="N73">
            <v>9.1950992239916401E-2</v>
          </cell>
          <cell r="O73">
            <v>7.1318607029246595E-4</v>
          </cell>
          <cell r="P73">
            <v>9.9755788747802202E-5</v>
          </cell>
          <cell r="Q73">
            <v>9.9755788747802202E-5</v>
          </cell>
          <cell r="R73">
            <v>9.9755788747802202E-5</v>
          </cell>
          <cell r="S73">
            <v>1</v>
          </cell>
        </row>
        <row r="74">
          <cell r="A74" t="str">
            <v>F104R</v>
          </cell>
          <cell r="B74" t="str">
            <v>SNP - System Net Retail Plant</v>
          </cell>
          <cell r="C74">
            <v>0</v>
          </cell>
          <cell r="D74">
            <v>0</v>
          </cell>
          <cell r="E74">
            <v>0</v>
          </cell>
          <cell r="F74">
            <v>0.87164885972756267</v>
          </cell>
          <cell r="G74">
            <v>1.8711933791347925E-2</v>
          </cell>
          <cell r="H74">
            <v>3.6111608455106865E-4</v>
          </cell>
          <cell r="I74">
            <v>1.0725084478773038E-2</v>
          </cell>
          <cell r="J74">
            <v>1.5428423563938244E-3</v>
          </cell>
          <cell r="K74">
            <v>3.5449745149797318E-3</v>
          </cell>
          <cell r="L74">
            <v>2.4800185530835465E-3</v>
          </cell>
          <cell r="M74">
            <v>5.2164383112987165E-4</v>
          </cell>
          <cell r="N74">
            <v>9.0421278399340152E-2</v>
          </cell>
          <cell r="O74">
            <v>1.3319968655183395E-5</v>
          </cell>
          <cell r="P74">
            <v>9.6427647274614109E-6</v>
          </cell>
          <cell r="Q74">
            <v>9.6427647274614109E-6</v>
          </cell>
          <cell r="R74">
            <v>9.6427647274614109E-6</v>
          </cell>
          <cell r="S74">
            <v>1</v>
          </cell>
        </row>
        <row r="75">
          <cell r="A75" t="str">
            <v>F104M</v>
          </cell>
          <cell r="B75" t="str">
            <v>SNP - System Net Misc Plant</v>
          </cell>
          <cell r="C75">
            <v>0</v>
          </cell>
          <cell r="D75">
            <v>0</v>
          </cell>
          <cell r="E75">
            <v>0</v>
          </cell>
          <cell r="F75">
            <v>0.40685137361051088</v>
          </cell>
          <cell r="G75">
            <v>0.26565191032875735</v>
          </cell>
          <cell r="H75">
            <v>8.2420700219701909E-2</v>
          </cell>
          <cell r="I75">
            <v>4.7494781898919499E-3</v>
          </cell>
          <cell r="J75">
            <v>0.12422881700322501</v>
          </cell>
          <cell r="K75">
            <v>8.5005894274748379E-3</v>
          </cell>
          <cell r="L75">
            <v>2.8258285306598328E-4</v>
          </cell>
          <cell r="M75">
            <v>3.6611178844853088E-4</v>
          </cell>
          <cell r="N75">
            <v>7.2376855493827622E-2</v>
          </cell>
          <cell r="O75">
            <v>6.3680534764103645E-4</v>
          </cell>
          <cell r="P75">
            <v>6.2004998076277094E-3</v>
          </cell>
          <cell r="Q75">
            <v>1.5161025682856153E-2</v>
          </cell>
          <cell r="R75">
            <v>1.2573250246971352E-2</v>
          </cell>
          <cell r="S75">
            <v>1</v>
          </cell>
        </row>
        <row r="76">
          <cell r="A76" t="str">
            <v>F105</v>
          </cell>
          <cell r="B76" t="str">
            <v>STP - System Prod &amp; Trans Plant</v>
          </cell>
          <cell r="C76">
            <v>0</v>
          </cell>
          <cell r="D76">
            <v>0</v>
          </cell>
          <cell r="E76">
            <v>0</v>
          </cell>
          <cell r="F76">
            <v>0.34530906154292762</v>
          </cell>
          <cell r="G76">
            <v>0.27646989507897385</v>
          </cell>
          <cell r="H76">
            <v>8.8678384395225004E-2</v>
          </cell>
          <cell r="I76">
            <v>1.8366515087215572E-3</v>
          </cell>
          <cell r="J76">
            <v>0.16859848930684371</v>
          </cell>
          <cell r="K76">
            <v>7.0689078282960031E-3</v>
          </cell>
          <cell r="L76">
            <v>1.9947098475439691E-4</v>
          </cell>
          <cell r="M76">
            <v>3.6795071096262674E-4</v>
          </cell>
          <cell r="N76">
            <v>6.5327704755696089E-2</v>
          </cell>
          <cell r="O76">
            <v>6.1325821804119197E-4</v>
          </cell>
          <cell r="P76">
            <v>8.3836606572093176E-3</v>
          </cell>
          <cell r="Q76">
            <v>2.0194234977982041E-2</v>
          </cell>
          <cell r="R76">
            <v>1.6952330034366647E-2</v>
          </cell>
          <cell r="S76">
            <v>1</v>
          </cell>
        </row>
        <row r="77">
          <cell r="A77" t="str">
            <v>F105G</v>
          </cell>
          <cell r="B77" t="str">
            <v>SGGP - System Gross Generation Plant</v>
          </cell>
          <cell r="C77">
            <v>0</v>
          </cell>
          <cell r="D77">
            <v>0</v>
          </cell>
          <cell r="E77">
            <v>0</v>
          </cell>
          <cell r="F77">
            <v>0.34614840034762284</v>
          </cell>
          <cell r="G77">
            <v>0.27714190730544985</v>
          </cell>
          <cell r="H77">
            <v>8.8893933934608704E-2</v>
          </cell>
          <cell r="I77">
            <v>1.8411158366343089E-3</v>
          </cell>
          <cell r="J77">
            <v>0.16676583628548819</v>
          </cell>
          <cell r="K77">
            <v>7.0860901420777261E-3</v>
          </cell>
          <cell r="L77">
            <v>1.9995583660614694E-4</v>
          </cell>
          <cell r="M77">
            <v>3.6884508456680091E-4</v>
          </cell>
          <cell r="N77">
            <v>6.5486496063917571E-2</v>
          </cell>
          <cell r="O77">
            <v>6.1474885781010011E-4</v>
          </cell>
          <cell r="P77">
            <v>8.3923541517602687E-3</v>
          </cell>
          <cell r="Q77">
            <v>2.0243320875040226E-2</v>
          </cell>
          <cell r="R77">
            <v>1.6816995278417228E-2</v>
          </cell>
          <cell r="S77">
            <v>1</v>
          </cell>
        </row>
        <row r="78">
          <cell r="A78" t="str">
            <v>F105T</v>
          </cell>
          <cell r="B78" t="str">
            <v>SGTP - System Gross Transmission Plant</v>
          </cell>
          <cell r="C78">
            <v>0</v>
          </cell>
          <cell r="D78">
            <v>0</v>
          </cell>
          <cell r="E78">
            <v>0</v>
          </cell>
          <cell r="F78">
            <v>0.34340037373305027</v>
          </cell>
          <cell r="G78">
            <v>0.27494171416134194</v>
          </cell>
          <cell r="H78">
            <v>8.8188216687089913E-2</v>
          </cell>
          <cell r="I78">
            <v>1.826499460205872E-3</v>
          </cell>
          <cell r="J78">
            <v>0.17276601076781811</v>
          </cell>
          <cell r="K78">
            <v>7.0298346046142176E-3</v>
          </cell>
          <cell r="L78">
            <v>1.9836841352350088E-4</v>
          </cell>
          <cell r="M78">
            <v>3.6591687196195889E-4</v>
          </cell>
          <cell r="N78">
            <v>6.4966607386408096E-2</v>
          </cell>
          <cell r="O78">
            <v>6.0986844749809615E-4</v>
          </cell>
          <cell r="P78">
            <v>8.3638913257047861E-3</v>
          </cell>
          <cell r="Q78">
            <v>2.0082611813620106E-2</v>
          </cell>
          <cell r="R78">
            <v>1.7260086327163283E-2</v>
          </cell>
          <cell r="S78">
            <v>1</v>
          </cell>
        </row>
        <row r="79">
          <cell r="A79" t="str">
            <v>F105D</v>
          </cell>
          <cell r="B79" t="str">
            <v>SGDP - System Gross Distribution Plant</v>
          </cell>
          <cell r="C79">
            <v>0</v>
          </cell>
          <cell r="D79">
            <v>0</v>
          </cell>
          <cell r="E79">
            <v>0</v>
          </cell>
          <cell r="F79">
            <v>7.6923076923076927E-2</v>
          </cell>
          <cell r="G79">
            <v>7.6923076923076927E-2</v>
          </cell>
          <cell r="H79">
            <v>7.6923076923076927E-2</v>
          </cell>
          <cell r="I79">
            <v>7.6923076923076927E-2</v>
          </cell>
          <cell r="J79">
            <v>7.6923076923076927E-2</v>
          </cell>
          <cell r="K79">
            <v>7.6923076923076927E-2</v>
          </cell>
          <cell r="L79">
            <v>7.6923076923076927E-2</v>
          </cell>
          <cell r="M79">
            <v>7.6923076923076927E-2</v>
          </cell>
          <cell r="N79">
            <v>7.6923076923076927E-2</v>
          </cell>
          <cell r="O79">
            <v>7.6923076923076927E-2</v>
          </cell>
          <cell r="P79">
            <v>7.6923076923076927E-2</v>
          </cell>
          <cell r="Q79">
            <v>7.6923076923076927E-2</v>
          </cell>
          <cell r="R79">
            <v>7.6923076923076927E-2</v>
          </cell>
          <cell r="S79">
            <v>1</v>
          </cell>
        </row>
        <row r="80">
          <cell r="A80" t="str">
            <v>F105R</v>
          </cell>
          <cell r="B80" t="str">
            <v>SGTP - System Gross Retail Plant</v>
          </cell>
          <cell r="C80">
            <v>0</v>
          </cell>
          <cell r="D80">
            <v>0</v>
          </cell>
          <cell r="E80">
            <v>0</v>
          </cell>
          <cell r="F80">
            <v>7.6923076923076927E-2</v>
          </cell>
          <cell r="G80">
            <v>7.6923076923076927E-2</v>
          </cell>
          <cell r="H80">
            <v>7.6923076923076927E-2</v>
          </cell>
          <cell r="I80">
            <v>7.6923076923076927E-2</v>
          </cell>
          <cell r="J80">
            <v>7.6923076923076927E-2</v>
          </cell>
          <cell r="K80">
            <v>7.6923076923076927E-2</v>
          </cell>
          <cell r="L80">
            <v>7.6923076923076927E-2</v>
          </cell>
          <cell r="M80">
            <v>7.6923076923076927E-2</v>
          </cell>
          <cell r="N80">
            <v>7.6923076923076927E-2</v>
          </cell>
          <cell r="O80">
            <v>7.6923076923076927E-2</v>
          </cell>
          <cell r="P80">
            <v>7.6923076923076927E-2</v>
          </cell>
          <cell r="Q80">
            <v>7.6923076923076927E-2</v>
          </cell>
          <cell r="R80">
            <v>7.6923076923076927E-2</v>
          </cell>
          <cell r="S80">
            <v>1</v>
          </cell>
        </row>
        <row r="81">
          <cell r="A81" t="str">
            <v>F105M</v>
          </cell>
          <cell r="B81" t="str">
            <v>SGDP - System Gross Misc Plant</v>
          </cell>
          <cell r="C81">
            <v>0</v>
          </cell>
          <cell r="D81">
            <v>0</v>
          </cell>
          <cell r="E81">
            <v>0</v>
          </cell>
          <cell r="F81">
            <v>7.6923076923076927E-2</v>
          </cell>
          <cell r="G81">
            <v>7.6923076923076927E-2</v>
          </cell>
          <cell r="H81">
            <v>7.6923076923076927E-2</v>
          </cell>
          <cell r="I81">
            <v>7.6923076923076927E-2</v>
          </cell>
          <cell r="J81">
            <v>7.6923076923076927E-2</v>
          </cell>
          <cell r="K81">
            <v>7.6923076923076927E-2</v>
          </cell>
          <cell r="L81">
            <v>7.6923076923076927E-2</v>
          </cell>
          <cell r="M81">
            <v>7.6923076923076927E-2</v>
          </cell>
          <cell r="N81">
            <v>7.6923076923076927E-2</v>
          </cell>
          <cell r="O81">
            <v>7.6923076923076927E-2</v>
          </cell>
          <cell r="P81">
            <v>7.6923076923076927E-2</v>
          </cell>
          <cell r="Q81">
            <v>7.6923076923076927E-2</v>
          </cell>
          <cell r="R81">
            <v>7.6923076923076927E-2</v>
          </cell>
          <cell r="S81">
            <v>1</v>
          </cell>
        </row>
        <row r="82">
          <cell r="A82" t="str">
            <v>F106</v>
          </cell>
          <cell r="B82" t="str">
            <v>STP - System Transmission Plant</v>
          </cell>
          <cell r="C82">
            <v>0</v>
          </cell>
          <cell r="D82">
            <v>0</v>
          </cell>
          <cell r="E82">
            <v>0</v>
          </cell>
          <cell r="F82">
            <v>0.34340037373305027</v>
          </cell>
          <cell r="G82">
            <v>0.27494171416134194</v>
          </cell>
          <cell r="H82">
            <v>8.8188216687089913E-2</v>
          </cell>
          <cell r="I82">
            <v>1.826499460205872E-3</v>
          </cell>
          <cell r="J82">
            <v>0.17276601076781811</v>
          </cell>
          <cell r="K82">
            <v>7.0298346046142176E-3</v>
          </cell>
          <cell r="L82">
            <v>1.9836841352350088E-4</v>
          </cell>
          <cell r="M82">
            <v>3.6591687196195889E-4</v>
          </cell>
          <cell r="N82">
            <v>6.4966607386408096E-2</v>
          </cell>
          <cell r="O82">
            <v>6.0986844749809615E-4</v>
          </cell>
          <cell r="P82">
            <v>8.3638913257047861E-3</v>
          </cell>
          <cell r="Q82">
            <v>2.0082611813620106E-2</v>
          </cell>
          <cell r="R82">
            <v>1.7260086327163283E-2</v>
          </cell>
          <cell r="S82">
            <v>1</v>
          </cell>
        </row>
        <row r="83">
          <cell r="A83" t="str">
            <v>F107</v>
          </cell>
          <cell r="B83" t="str">
            <v>STP - System Trans &amp; Dist Plant</v>
          </cell>
          <cell r="C83">
            <v>0</v>
          </cell>
          <cell r="D83">
            <v>0</v>
          </cell>
          <cell r="E83">
            <v>0</v>
          </cell>
          <cell r="F83">
            <v>0.4692734113239776</v>
          </cell>
          <cell r="G83">
            <v>0.2546946214175056</v>
          </cell>
          <cell r="H83">
            <v>7.5669869409979079E-2</v>
          </cell>
          <cell r="I83">
            <v>1.0225004772692023E-2</v>
          </cell>
          <cell r="J83">
            <v>7.8513008008177287E-2</v>
          </cell>
          <cell r="K83">
            <v>9.8428308746933094E-3</v>
          </cell>
          <cell r="L83">
            <v>3.5266032459292163E-4</v>
          </cell>
          <cell r="M83">
            <v>3.3867493363856676E-4</v>
          </cell>
          <cell r="N83">
            <v>7.9682926035011564E-2</v>
          </cell>
          <cell r="O83">
            <v>6.5898722791939558E-4</v>
          </cell>
          <cell r="P83">
            <v>3.8233876032998581E-3</v>
          </cell>
          <cell r="Q83">
            <v>9.0974546876691001E-3</v>
          </cell>
          <cell r="R83">
            <v>7.8271633808437279E-3</v>
          </cell>
          <cell r="S83">
            <v>1</v>
          </cell>
        </row>
        <row r="84">
          <cell r="A84" t="str">
            <v>F107G</v>
          </cell>
          <cell r="B84" t="str">
            <v>SGGP - System Gross Generation Plant</v>
          </cell>
          <cell r="C84">
            <v>0</v>
          </cell>
          <cell r="D84">
            <v>0</v>
          </cell>
          <cell r="E84">
            <v>0</v>
          </cell>
          <cell r="F84">
            <v>0.34614840034762284</v>
          </cell>
          <cell r="G84">
            <v>0.27714190730544985</v>
          </cell>
          <cell r="H84">
            <v>8.8893933934608704E-2</v>
          </cell>
          <cell r="I84">
            <v>1.8411158366343089E-3</v>
          </cell>
          <cell r="J84">
            <v>0.16676583628548819</v>
          </cell>
          <cell r="K84">
            <v>7.0860901420777261E-3</v>
          </cell>
          <cell r="L84">
            <v>1.9995583660614694E-4</v>
          </cell>
          <cell r="M84">
            <v>3.6884508456680091E-4</v>
          </cell>
          <cell r="N84">
            <v>6.5486496063917571E-2</v>
          </cell>
          <cell r="O84">
            <v>6.1474885781010011E-4</v>
          </cell>
          <cell r="P84">
            <v>8.3923541517602687E-3</v>
          </cell>
          <cell r="Q84">
            <v>2.0243320875040226E-2</v>
          </cell>
          <cell r="R84">
            <v>1.6816995278417228E-2</v>
          </cell>
          <cell r="S84">
            <v>1</v>
          </cell>
        </row>
        <row r="85">
          <cell r="A85" t="str">
            <v>F107T</v>
          </cell>
          <cell r="B85" t="str">
            <v>SGTP - System Gross Transmission Plant</v>
          </cell>
          <cell r="C85">
            <v>0</v>
          </cell>
          <cell r="D85">
            <v>0</v>
          </cell>
          <cell r="E85">
            <v>0</v>
          </cell>
          <cell r="F85">
            <v>0.34340037373305027</v>
          </cell>
          <cell r="G85">
            <v>0.27494171416134194</v>
          </cell>
          <cell r="H85">
            <v>8.8188216687089913E-2</v>
          </cell>
          <cell r="I85">
            <v>1.826499460205872E-3</v>
          </cell>
          <cell r="J85">
            <v>0.17276601076781811</v>
          </cell>
          <cell r="K85">
            <v>7.0298346046142176E-3</v>
          </cell>
          <cell r="L85">
            <v>1.9836841352350088E-4</v>
          </cell>
          <cell r="M85">
            <v>3.6591687196195889E-4</v>
          </cell>
          <cell r="N85">
            <v>6.4966607386408096E-2</v>
          </cell>
          <cell r="O85">
            <v>6.0986844749809615E-4</v>
          </cell>
          <cell r="P85">
            <v>8.3638913257047861E-3</v>
          </cell>
          <cell r="Q85">
            <v>2.0082611813620106E-2</v>
          </cell>
          <cell r="R85">
            <v>1.7260086327163283E-2</v>
          </cell>
          <cell r="S85">
            <v>1</v>
          </cell>
        </row>
        <row r="86">
          <cell r="A86" t="str">
            <v>F107D</v>
          </cell>
          <cell r="B86" t="str">
            <v>SGDP - System Gross Distribution Plant</v>
          </cell>
          <cell r="C86">
            <v>0</v>
          </cell>
          <cell r="D86">
            <v>0</v>
          </cell>
          <cell r="E86">
            <v>0</v>
          </cell>
          <cell r="F86">
            <v>0.57228327124950928</v>
          </cell>
          <cell r="G86">
            <v>0.23812514611636967</v>
          </cell>
          <cell r="H86">
            <v>6.542531486363444E-2</v>
          </cell>
          <cell r="I86">
            <v>1.7098032327922709E-2</v>
          </cell>
          <cell r="J86">
            <v>1.3798204912094045E-3</v>
          </cell>
          <cell r="K86">
            <v>1.2144883461154256E-2</v>
          </cell>
          <cell r="L86">
            <v>4.7892714432723146E-4</v>
          </cell>
          <cell r="M86">
            <v>3.163811342316408E-4</v>
          </cell>
          <cell r="N86">
            <v>9.1726219433068079E-2</v>
          </cell>
          <cell r="O86">
            <v>6.9918422949930893E-4</v>
          </cell>
          <cell r="P86">
            <v>1.0760651635802231E-4</v>
          </cell>
          <cell r="Q86">
            <v>1.0760651635802231E-4</v>
          </cell>
          <cell r="R86">
            <v>1.0760651635802231E-4</v>
          </cell>
          <cell r="S86">
            <v>1</v>
          </cell>
        </row>
        <row r="87">
          <cell r="A87" t="str">
            <v>F107R</v>
          </cell>
          <cell r="B87" t="str">
            <v>SGTP - System Gross Retail Plant</v>
          </cell>
          <cell r="C87">
            <v>0</v>
          </cell>
          <cell r="D87">
            <v>0</v>
          </cell>
          <cell r="E87">
            <v>0</v>
          </cell>
          <cell r="F87">
            <v>0.57228327124950928</v>
          </cell>
          <cell r="G87">
            <v>0.23812514611636967</v>
          </cell>
          <cell r="H87">
            <v>6.542531486363444E-2</v>
          </cell>
          <cell r="I87">
            <v>1.7098032327922709E-2</v>
          </cell>
          <cell r="J87">
            <v>1.3798204912094045E-3</v>
          </cell>
          <cell r="K87">
            <v>1.2144883461154256E-2</v>
          </cell>
          <cell r="L87">
            <v>4.7892714432723146E-4</v>
          </cell>
          <cell r="M87">
            <v>3.163811342316408E-4</v>
          </cell>
          <cell r="N87">
            <v>9.1726219433068079E-2</v>
          </cell>
          <cell r="O87">
            <v>6.9918422949930893E-4</v>
          </cell>
          <cell r="P87">
            <v>1.0760651635802231E-4</v>
          </cell>
          <cell r="Q87">
            <v>1.0760651635802231E-4</v>
          </cell>
          <cell r="R87">
            <v>1.0760651635802231E-4</v>
          </cell>
          <cell r="S87">
            <v>1</v>
          </cell>
        </row>
        <row r="88">
          <cell r="A88" t="str">
            <v>F107M</v>
          </cell>
          <cell r="B88" t="str">
            <v>SGDP - System Gross Misc Plant</v>
          </cell>
          <cell r="C88">
            <v>0</v>
          </cell>
          <cell r="D88">
            <v>0</v>
          </cell>
          <cell r="E88">
            <v>0</v>
          </cell>
          <cell r="F88">
            <v>0.57228327124950928</v>
          </cell>
          <cell r="G88">
            <v>0.23812514611636967</v>
          </cell>
          <cell r="H88">
            <v>6.542531486363444E-2</v>
          </cell>
          <cell r="I88">
            <v>1.7098032327922709E-2</v>
          </cell>
          <cell r="J88">
            <v>1.3798204912094045E-3</v>
          </cell>
          <cell r="K88">
            <v>1.2144883461154256E-2</v>
          </cell>
          <cell r="L88">
            <v>4.7892714432723146E-4</v>
          </cell>
          <cell r="M88">
            <v>3.163811342316408E-4</v>
          </cell>
          <cell r="N88">
            <v>9.1726219433068079E-2</v>
          </cell>
          <cell r="O88">
            <v>6.9918422949930893E-4</v>
          </cell>
          <cell r="P88">
            <v>1.0760651635802231E-4</v>
          </cell>
          <cell r="Q88">
            <v>1.0760651635802231E-4</v>
          </cell>
          <cell r="R88">
            <v>1.0760651635802231E-4</v>
          </cell>
          <cell r="S88">
            <v>1</v>
          </cell>
        </row>
        <row r="89">
          <cell r="A89" t="str">
            <v>F108</v>
          </cell>
          <cell r="B89" t="str">
            <v>SGP - System General Plant</v>
          </cell>
          <cell r="C89">
            <v>0</v>
          </cell>
          <cell r="D89">
            <v>0</v>
          </cell>
          <cell r="E89">
            <v>0</v>
          </cell>
          <cell r="F89">
            <v>0.39962058657514998</v>
          </cell>
          <cell r="G89">
            <v>0.25900517637058285</v>
          </cell>
          <cell r="H89">
            <v>8.3226556285771428E-2</v>
          </cell>
          <cell r="I89">
            <v>6.830129603004333E-3</v>
          </cell>
          <cell r="J89">
            <v>0.12781242537183371</v>
          </cell>
          <cell r="K89">
            <v>8.7692265619291488E-3</v>
          </cell>
          <cell r="L89">
            <v>3.3421007919502292E-4</v>
          </cell>
          <cell r="M89">
            <v>4.9056652826668149E-4</v>
          </cell>
          <cell r="N89">
            <v>7.1553649843376213E-2</v>
          </cell>
          <cell r="O89">
            <v>5.9617115742151337E-4</v>
          </cell>
          <cell r="P89">
            <v>6.6494423035403797E-3</v>
          </cell>
          <cell r="Q89">
            <v>2.0650636111612497E-2</v>
          </cell>
          <cell r="R89">
            <v>1.4461223208316328E-2</v>
          </cell>
          <cell r="S89">
            <v>1</v>
          </cell>
        </row>
        <row r="90">
          <cell r="A90" t="str">
            <v>F108G</v>
          </cell>
          <cell r="B90" t="str">
            <v>SGGP - System Gen Generation Plant</v>
          </cell>
          <cell r="C90">
            <v>0</v>
          </cell>
          <cell r="D90">
            <v>0</v>
          </cell>
          <cell r="E90">
            <v>0</v>
          </cell>
          <cell r="F90">
            <v>0.31305531109819079</v>
          </cell>
          <cell r="G90">
            <v>0.27291043291549044</v>
          </cell>
          <cell r="H90">
            <v>9.3698420291891682E-2</v>
          </cell>
          <cell r="I90">
            <v>3.1522090134272797E-3</v>
          </cell>
          <cell r="J90">
            <v>0.181859949852924</v>
          </cell>
          <cell r="K90">
            <v>7.8324272955398212E-3</v>
          </cell>
          <cell r="L90">
            <v>2.2865959146025518E-4</v>
          </cell>
          <cell r="M90">
            <v>6.2382903560987107E-4</v>
          </cell>
          <cell r="N90">
            <v>6.2751583400819919E-2</v>
          </cell>
          <cell r="O90">
            <v>5.5925360027401876E-4</v>
          </cell>
          <cell r="P90">
            <v>9.6673057881361234E-3</v>
          </cell>
          <cell r="Q90">
            <v>3.2239119879182328E-2</v>
          </cell>
          <cell r="R90">
            <v>2.1421498237053457E-2</v>
          </cell>
          <cell r="S90">
            <v>1</v>
          </cell>
        </row>
        <row r="91">
          <cell r="A91" t="str">
            <v>F108T</v>
          </cell>
          <cell r="B91" t="str">
            <v>SGTP - System Gen Transmission Plant</v>
          </cell>
          <cell r="C91">
            <v>0</v>
          </cell>
          <cell r="D91">
            <v>0</v>
          </cell>
          <cell r="E91">
            <v>0</v>
          </cell>
          <cell r="F91">
            <v>0.34340257188918805</v>
          </cell>
          <cell r="G91">
            <v>0.27494347410356312</v>
          </cell>
          <cell r="H91">
            <v>8.818878119279408E-2</v>
          </cell>
          <cell r="I91">
            <v>1.8265111518966973E-3</v>
          </cell>
          <cell r="J91">
            <v>0.17276121120718207</v>
          </cell>
          <cell r="K91">
            <v>7.0298796036161564E-3</v>
          </cell>
          <cell r="L91">
            <v>1.9836968330879838E-4</v>
          </cell>
          <cell r="M91">
            <v>3.6591921424950294E-4</v>
          </cell>
          <cell r="N91">
            <v>6.4967023247186645E-2</v>
          </cell>
          <cell r="O91">
            <v>6.0987235135544075E-4</v>
          </cell>
          <cell r="P91">
            <v>8.3639140932192848E-3</v>
          </cell>
          <cell r="Q91">
            <v>2.0082740365362613E-2</v>
          </cell>
          <cell r="R91">
            <v>1.7259731897077621E-2</v>
          </cell>
          <cell r="S91">
            <v>1</v>
          </cell>
        </row>
        <row r="92">
          <cell r="A92" t="str">
            <v>F108D</v>
          </cell>
          <cell r="B92" t="str">
            <v>SGDP - System Gen Distribution Plant</v>
          </cell>
          <cell r="C92">
            <v>0</v>
          </cell>
          <cell r="D92">
            <v>0</v>
          </cell>
          <cell r="E92">
            <v>0</v>
          </cell>
          <cell r="F92">
            <v>0.5722832712495094</v>
          </cell>
          <cell r="G92">
            <v>0.23812514611636967</v>
          </cell>
          <cell r="H92">
            <v>6.542531486363444E-2</v>
          </cell>
          <cell r="I92">
            <v>1.7098032327922705E-2</v>
          </cell>
          <cell r="J92">
            <v>1.3798204912094047E-3</v>
          </cell>
          <cell r="K92">
            <v>1.2144883461154258E-2</v>
          </cell>
          <cell r="L92">
            <v>4.7892714432723162E-4</v>
          </cell>
          <cell r="M92">
            <v>3.1638113423164085E-4</v>
          </cell>
          <cell r="N92">
            <v>9.1726219433068107E-2</v>
          </cell>
          <cell r="O92">
            <v>6.9918422949930882E-4</v>
          </cell>
          <cell r="P92">
            <v>1.0760651635802233E-4</v>
          </cell>
          <cell r="Q92">
            <v>1.0760651635802233E-4</v>
          </cell>
          <cell r="R92">
            <v>1.0760651635802233E-4</v>
          </cell>
          <cell r="S92">
            <v>1</v>
          </cell>
        </row>
        <row r="93">
          <cell r="A93" t="str">
            <v>F108R</v>
          </cell>
          <cell r="B93" t="str">
            <v>SGTP - System Gen Retail Plant</v>
          </cell>
          <cell r="C93">
            <v>0</v>
          </cell>
          <cell r="D93">
            <v>0</v>
          </cell>
          <cell r="E93">
            <v>0</v>
          </cell>
          <cell r="F93">
            <v>0.87121091198399014</v>
          </cell>
          <cell r="G93">
            <v>1.8685618887272257E-2</v>
          </cell>
          <cell r="H93">
            <v>3.6060824098817972E-4</v>
          </cell>
          <cell r="I93">
            <v>1.0806265281044006E-2</v>
          </cell>
          <cell r="J93">
            <v>1.4291196877289566E-3</v>
          </cell>
          <cell r="K93">
            <v>3.5368533735182328E-3</v>
          </cell>
          <cell r="L93">
            <v>2.4986356816757084E-3</v>
          </cell>
          <cell r="M93">
            <v>5.2555973340059469E-4</v>
          </cell>
          <cell r="N93">
            <v>9.0906317860013006E-2</v>
          </cell>
          <cell r="O93">
            <v>1.3313276223762299E-5</v>
          </cell>
          <cell r="P93">
            <v>8.9319980483059787E-6</v>
          </cell>
          <cell r="Q93">
            <v>8.9319980483059787E-6</v>
          </cell>
          <cell r="R93">
            <v>8.9319980483059787E-6</v>
          </cell>
          <cell r="S93">
            <v>1</v>
          </cell>
        </row>
        <row r="94">
          <cell r="A94" t="str">
            <v>F108M</v>
          </cell>
          <cell r="B94" t="str">
            <v>SGDP - System Gen Misc Plant</v>
          </cell>
          <cell r="C94">
            <v>0</v>
          </cell>
          <cell r="D94">
            <v>0</v>
          </cell>
          <cell r="E94">
            <v>0</v>
          </cell>
          <cell r="F94">
            <v>7.6923076923076927E-2</v>
          </cell>
          <cell r="G94">
            <v>7.6923076923076927E-2</v>
          </cell>
          <cell r="H94">
            <v>7.6923076923076927E-2</v>
          </cell>
          <cell r="I94">
            <v>7.6923076923076927E-2</v>
          </cell>
          <cell r="J94">
            <v>7.6923076923076927E-2</v>
          </cell>
          <cell r="K94">
            <v>7.6923076923076927E-2</v>
          </cell>
          <cell r="L94">
            <v>7.6923076923076927E-2</v>
          </cell>
          <cell r="M94">
            <v>7.6923076923076927E-2</v>
          </cell>
          <cell r="N94">
            <v>7.6923076923076927E-2</v>
          </cell>
          <cell r="O94">
            <v>7.6923076923076927E-2</v>
          </cell>
          <cell r="P94">
            <v>7.6923076923076927E-2</v>
          </cell>
          <cell r="Q94">
            <v>7.6923076923076927E-2</v>
          </cell>
          <cell r="R94">
            <v>7.6923076923076927E-2</v>
          </cell>
          <cell r="S94">
            <v>1</v>
          </cell>
        </row>
        <row r="95">
          <cell r="A95" t="str">
            <v>F110</v>
          </cell>
          <cell r="B95" t="str">
            <v>SIP - System Intangible Plant</v>
          </cell>
          <cell r="C95">
            <v>0</v>
          </cell>
          <cell r="D95">
            <v>0</v>
          </cell>
          <cell r="E95">
            <v>0</v>
          </cell>
          <cell r="F95">
            <v>0.45665947910921073</v>
          </cell>
          <cell r="G95">
            <v>0.23158901732916684</v>
          </cell>
          <cell r="H95">
            <v>7.2009738952105204E-2</v>
          </cell>
          <cell r="I95">
            <v>5.2325962910293655E-3</v>
          </cell>
          <cell r="J95">
            <v>0.1203954023106211</v>
          </cell>
          <cell r="K95">
            <v>7.1927072962992061E-3</v>
          </cell>
          <cell r="L95">
            <v>5.9320580506181005E-4</v>
          </cell>
          <cell r="M95">
            <v>3.872933416527607E-4</v>
          </cell>
          <cell r="N95">
            <v>7.2775809131081989E-2</v>
          </cell>
          <cell r="O95">
            <v>5.3143987190643267E-4</v>
          </cell>
          <cell r="P95">
            <v>6.0107693613809981E-3</v>
          </cell>
          <cell r="Q95">
            <v>1.4512544058634372E-2</v>
          </cell>
          <cell r="R95">
            <v>1.2109997141849198E-2</v>
          </cell>
          <cell r="S95">
            <v>1</v>
          </cell>
        </row>
        <row r="96">
          <cell r="A96" t="str">
            <v>F118</v>
          </cell>
          <cell r="B96" t="str">
            <v>Account 360</v>
          </cell>
          <cell r="C96">
            <v>0</v>
          </cell>
          <cell r="D96">
            <v>0</v>
          </cell>
          <cell r="E96">
            <v>0</v>
          </cell>
          <cell r="F96">
            <v>0.4707810800032789</v>
          </cell>
          <cell r="G96">
            <v>0.33195406095819258</v>
          </cell>
          <cell r="H96">
            <v>9.6141941246542115E-2</v>
          </cell>
          <cell r="I96">
            <v>7.492994782912029E-4</v>
          </cell>
          <cell r="J96">
            <v>0</v>
          </cell>
          <cell r="K96">
            <v>1.3031919730716126E-2</v>
          </cell>
          <cell r="L96">
            <v>1.7660135383184555E-4</v>
          </cell>
          <cell r="M96">
            <v>1.6273362534603863E-4</v>
          </cell>
          <cell r="N96">
            <v>8.619861671738005E-2</v>
          </cell>
          <cell r="O96">
            <v>8.0374688642115581E-4</v>
          </cell>
          <cell r="P96">
            <v>0</v>
          </cell>
          <cell r="Q96">
            <v>0</v>
          </cell>
          <cell r="R96">
            <v>0</v>
          </cell>
          <cell r="S96">
            <v>1</v>
          </cell>
        </row>
        <row r="97">
          <cell r="A97" t="str">
            <v>F119</v>
          </cell>
          <cell r="B97" t="str">
            <v>Account 361</v>
          </cell>
          <cell r="C97">
            <v>0</v>
          </cell>
          <cell r="D97">
            <v>0</v>
          </cell>
          <cell r="E97">
            <v>0</v>
          </cell>
          <cell r="F97">
            <v>0.4707810800032789</v>
          </cell>
          <cell r="G97">
            <v>0.33195406095819258</v>
          </cell>
          <cell r="H97">
            <v>9.6141941246542115E-2</v>
          </cell>
          <cell r="I97">
            <v>7.492994782912029E-4</v>
          </cell>
          <cell r="J97">
            <v>0</v>
          </cell>
          <cell r="K97">
            <v>1.3031919730716126E-2</v>
          </cell>
          <cell r="L97">
            <v>1.7660135383184555E-4</v>
          </cell>
          <cell r="M97">
            <v>1.6273362534603863E-4</v>
          </cell>
          <cell r="N97">
            <v>8.619861671738005E-2</v>
          </cell>
          <cell r="O97">
            <v>8.0374688642115581E-4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</row>
        <row r="98">
          <cell r="A98" t="str">
            <v>F120</v>
          </cell>
          <cell r="B98" t="str">
            <v>Account 362</v>
          </cell>
          <cell r="C98">
            <v>0</v>
          </cell>
          <cell r="D98">
            <v>0</v>
          </cell>
          <cell r="E98">
            <v>0</v>
          </cell>
          <cell r="F98">
            <v>0.47078108000327895</v>
          </cell>
          <cell r="G98">
            <v>0.33195406095819258</v>
          </cell>
          <cell r="H98">
            <v>9.6141941246542115E-2</v>
          </cell>
          <cell r="I98">
            <v>7.492994782912029E-4</v>
          </cell>
          <cell r="J98">
            <v>0</v>
          </cell>
          <cell r="K98">
            <v>1.3031919730716126E-2</v>
          </cell>
          <cell r="L98">
            <v>1.7660135383184555E-4</v>
          </cell>
          <cell r="M98">
            <v>1.6273362534603863E-4</v>
          </cell>
          <cell r="N98">
            <v>8.619861671738005E-2</v>
          </cell>
          <cell r="O98">
            <v>8.0374688642115581E-4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</row>
        <row r="99">
          <cell r="A99" t="str">
            <v>F121</v>
          </cell>
          <cell r="B99" t="str">
            <v>Account 364</v>
          </cell>
          <cell r="C99">
            <v>0</v>
          </cell>
          <cell r="D99">
            <v>0</v>
          </cell>
          <cell r="E99">
            <v>0</v>
          </cell>
          <cell r="F99">
            <v>0.46650143808336253</v>
          </cell>
          <cell r="G99">
            <v>0.32643931427058126</v>
          </cell>
          <cell r="H99">
            <v>9.4544736951166233E-2</v>
          </cell>
          <cell r="I99">
            <v>1.3361247569268569E-2</v>
          </cell>
          <cell r="J99">
            <v>0</v>
          </cell>
          <cell r="K99">
            <v>1.2815420688768167E-2</v>
          </cell>
          <cell r="L99">
            <v>1.7366747880028055E-4</v>
          </cell>
          <cell r="M99">
            <v>1.6003013463184286E-4</v>
          </cell>
          <cell r="N99">
            <v>8.521375056918884E-2</v>
          </cell>
          <cell r="O99">
            <v>7.9039425423230842E-4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</row>
        <row r="100">
          <cell r="A100" t="str">
            <v>F122</v>
          </cell>
          <cell r="B100" t="str">
            <v>Account 365</v>
          </cell>
          <cell r="C100">
            <v>0</v>
          </cell>
          <cell r="D100">
            <v>0</v>
          </cell>
          <cell r="E100">
            <v>0</v>
          </cell>
          <cell r="F100">
            <v>0.62630032180128248</v>
          </cell>
          <cell r="G100">
            <v>0.20263236706771157</v>
          </cell>
          <cell r="H100">
            <v>5.8687244473039427E-2</v>
          </cell>
          <cell r="I100">
            <v>8.316280907041753E-3</v>
          </cell>
          <cell r="J100">
            <v>0</v>
          </cell>
          <cell r="K100">
            <v>7.9549824901946307E-3</v>
          </cell>
          <cell r="L100">
            <v>1.0780151401376061E-4</v>
          </cell>
          <cell r="M100">
            <v>9.9336334703044779E-5</v>
          </cell>
          <cell r="N100">
            <v>9.5411039890973603E-2</v>
          </cell>
          <cell r="O100">
            <v>4.9062552103959261E-4</v>
          </cell>
          <cell r="P100">
            <v>0</v>
          </cell>
          <cell r="Q100">
            <v>0</v>
          </cell>
          <cell r="R100">
            <v>0</v>
          </cell>
          <cell r="S100">
            <v>1</v>
          </cell>
        </row>
        <row r="101">
          <cell r="A101" t="str">
            <v>F123</v>
          </cell>
          <cell r="B101" t="str">
            <v>Account 366</v>
          </cell>
          <cell r="C101">
            <v>0</v>
          </cell>
          <cell r="D101">
            <v>0</v>
          </cell>
          <cell r="E101">
            <v>0</v>
          </cell>
          <cell r="F101">
            <v>0.62854085366896428</v>
          </cell>
          <cell r="G101">
            <v>0.20629135114531277</v>
          </cell>
          <cell r="H101">
            <v>5.9746974940548529E-2</v>
          </cell>
          <cell r="I101">
            <v>6.2296750022582548E-4</v>
          </cell>
          <cell r="J101">
            <v>0</v>
          </cell>
          <cell r="K101">
            <v>8.0986276278911772E-3</v>
          </cell>
          <cell r="L101">
            <v>1.0974811331092939E-4</v>
          </cell>
          <cell r="M101">
            <v>1.0113007610904755E-4</v>
          </cell>
          <cell r="N101">
            <v>9.5988862057050053E-2</v>
          </cell>
          <cell r="O101">
            <v>4.9948487058738117E-4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</row>
        <row r="102">
          <cell r="A102" t="str">
            <v>F124</v>
          </cell>
          <cell r="B102" t="str">
            <v>Account 367</v>
          </cell>
          <cell r="C102">
            <v>0</v>
          </cell>
          <cell r="D102">
            <v>0</v>
          </cell>
          <cell r="E102">
            <v>0</v>
          </cell>
          <cell r="F102">
            <v>0.5984560038114245</v>
          </cell>
          <cell r="G102">
            <v>0.22838765526518298</v>
          </cell>
          <cell r="H102">
            <v>6.6146600136656117E-2</v>
          </cell>
          <cell r="I102">
            <v>3.2858791544882475E-3</v>
          </cell>
          <cell r="J102">
            <v>0</v>
          </cell>
          <cell r="K102">
            <v>8.9660888085269716E-3</v>
          </cell>
          <cell r="L102">
            <v>1.2150346647933277E-4</v>
          </cell>
          <cell r="M102">
            <v>1.1196233303579126E-4</v>
          </cell>
          <cell r="N102">
            <v>9.3971321269832264E-2</v>
          </cell>
          <cell r="O102">
            <v>5.529857543738199E-4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</row>
        <row r="103">
          <cell r="A103" t="str">
            <v>F125</v>
          </cell>
          <cell r="B103" t="str">
            <v>Account 368</v>
          </cell>
          <cell r="C103">
            <v>0</v>
          </cell>
          <cell r="D103">
            <v>0</v>
          </cell>
          <cell r="E103">
            <v>0</v>
          </cell>
          <cell r="F103">
            <v>0.59055368391181151</v>
          </cell>
          <cell r="G103">
            <v>0.23978681675195562</v>
          </cell>
          <cell r="H103">
            <v>6.3362723263065746E-2</v>
          </cell>
          <cell r="I103">
            <v>3.6483710767670928E-3</v>
          </cell>
          <cell r="J103">
            <v>0</v>
          </cell>
          <cell r="K103">
            <v>2.5710409495489625E-2</v>
          </cell>
          <cell r="L103">
            <v>1.1517789034312014E-4</v>
          </cell>
          <cell r="M103">
            <v>8.5950976985743111E-4</v>
          </cell>
          <cell r="N103">
            <v>7.4564681784161146E-2</v>
          </cell>
          <cell r="O103">
            <v>1.3986260565486365E-3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</row>
        <row r="104">
          <cell r="A104" t="str">
            <v>F126</v>
          </cell>
          <cell r="B104" t="str">
            <v>Account 369</v>
          </cell>
          <cell r="C104">
            <v>0</v>
          </cell>
          <cell r="D104">
            <v>0</v>
          </cell>
          <cell r="E104">
            <v>0</v>
          </cell>
          <cell r="F104">
            <v>0.78247152659940289</v>
          </cell>
          <cell r="G104">
            <v>7.9505021864011857E-2</v>
          </cell>
          <cell r="H104">
            <v>3.0064817283884599E-3</v>
          </cell>
          <cell r="I104">
            <v>0</v>
          </cell>
          <cell r="J104">
            <v>0</v>
          </cell>
          <cell r="K104">
            <v>0</v>
          </cell>
          <cell r="L104">
            <v>3.1363648863416945E-3</v>
          </cell>
          <cell r="M104">
            <v>6.5969885309860956E-4</v>
          </cell>
          <cell r="N104">
            <v>0.13122090606875636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</row>
        <row r="105">
          <cell r="A105" t="str">
            <v>F127</v>
          </cell>
          <cell r="B105" t="str">
            <v>Account 370</v>
          </cell>
          <cell r="C105">
            <v>0</v>
          </cell>
          <cell r="D105">
            <v>0</v>
          </cell>
          <cell r="E105">
            <v>0</v>
          </cell>
          <cell r="F105">
            <v>0.68497890837007003</v>
          </cell>
          <cell r="G105">
            <v>0.10902835722412574</v>
          </cell>
          <cell r="H105">
            <v>1.3486620889471449E-2</v>
          </cell>
          <cell r="I105">
            <v>0</v>
          </cell>
          <cell r="J105">
            <v>3.8957800440214296E-2</v>
          </cell>
          <cell r="K105">
            <v>1.1135492495671355E-2</v>
          </cell>
          <cell r="L105">
            <v>2.0350891354208589E-3</v>
          </cell>
          <cell r="M105">
            <v>4.2805796431312178E-4</v>
          </cell>
          <cell r="N105">
            <v>0.1306353806924791</v>
          </cell>
          <cell r="O105">
            <v>1.9981764371414633E-4</v>
          </cell>
          <cell r="P105">
            <v>3.03815838150666E-3</v>
          </cell>
          <cell r="Q105">
            <v>3.03815838150666E-3</v>
          </cell>
          <cell r="R105">
            <v>3.03815838150666E-3</v>
          </cell>
          <cell r="S105">
            <v>1</v>
          </cell>
        </row>
        <row r="106">
          <cell r="A106" t="str">
            <v>F128</v>
          </cell>
          <cell r="B106" t="str">
            <v>Account 371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</row>
        <row r="107">
          <cell r="A107" t="str">
            <v>F129</v>
          </cell>
          <cell r="B107" t="str">
            <v>Account 372</v>
          </cell>
          <cell r="C107">
            <v>0</v>
          </cell>
          <cell r="D107">
            <v>0</v>
          </cell>
          <cell r="E107">
            <v>0</v>
          </cell>
          <cell r="F107">
            <v>7.6923076923076927E-2</v>
          </cell>
          <cell r="G107">
            <v>7.6923076923076927E-2</v>
          </cell>
          <cell r="H107">
            <v>7.6923076923076927E-2</v>
          </cell>
          <cell r="I107">
            <v>7.6923076923076927E-2</v>
          </cell>
          <cell r="J107">
            <v>7.6923076923076927E-2</v>
          </cell>
          <cell r="K107">
            <v>7.6923076923076927E-2</v>
          </cell>
          <cell r="L107">
            <v>7.6923076923076927E-2</v>
          </cell>
          <cell r="M107">
            <v>7.6923076923076927E-2</v>
          </cell>
          <cell r="N107">
            <v>7.6923076923076927E-2</v>
          </cell>
          <cell r="O107">
            <v>7.6923076923076927E-2</v>
          </cell>
          <cell r="P107">
            <v>7.6923076923076927E-2</v>
          </cell>
          <cell r="Q107">
            <v>7.6923076923076927E-2</v>
          </cell>
          <cell r="R107">
            <v>7.6923076923076927E-2</v>
          </cell>
          <cell r="S107">
            <v>1</v>
          </cell>
        </row>
        <row r="108">
          <cell r="A108" t="str">
            <v>F130</v>
          </cell>
          <cell r="B108" t="str">
            <v>Account 373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</row>
        <row r="109">
          <cell r="A109" t="str">
            <v>F131</v>
          </cell>
          <cell r="B109" t="str">
            <v>Account 581 thru 587 &amp; 591 thru 597</v>
          </cell>
          <cell r="C109">
            <v>0</v>
          </cell>
          <cell r="D109">
            <v>0</v>
          </cell>
          <cell r="E109">
            <v>0</v>
          </cell>
          <cell r="F109">
            <v>0.5431178716251488</v>
          </cell>
          <cell r="G109">
            <v>0.24651479307064361</v>
          </cell>
          <cell r="H109">
            <v>6.8434723782509047E-2</v>
          </cell>
          <cell r="I109">
            <v>3.5081888691545951E-2</v>
          </cell>
          <cell r="J109">
            <v>2.2844854412390034E-3</v>
          </cell>
          <cell r="K109">
            <v>9.8890964518531053E-3</v>
          </cell>
          <cell r="L109">
            <v>5.3505083595494331E-4</v>
          </cell>
          <cell r="M109">
            <v>2.0515278338273965E-4</v>
          </cell>
          <cell r="N109">
            <v>9.2822255042778745E-2</v>
          </cell>
          <cell r="O109">
            <v>5.8020944698907698E-4</v>
          </cell>
          <cell r="P109">
            <v>1.7815760931835713E-4</v>
          </cell>
          <cell r="Q109">
            <v>1.7815760931835713E-4</v>
          </cell>
          <cell r="R109">
            <v>1.7815760931835713E-4</v>
          </cell>
          <cell r="S109">
            <v>1</v>
          </cell>
        </row>
        <row r="110">
          <cell r="A110" t="str">
            <v>F132</v>
          </cell>
          <cell r="B110" t="str">
            <v>Account 364 + 365</v>
          </cell>
          <cell r="C110">
            <v>0</v>
          </cell>
          <cell r="D110">
            <v>0</v>
          </cell>
          <cell r="E110">
            <v>0</v>
          </cell>
          <cell r="F110">
            <v>0.53119782782208946</v>
          </cell>
          <cell r="G110">
            <v>0.27631466807631871</v>
          </cell>
          <cell r="H110">
            <v>8.0027424599263916E-2</v>
          </cell>
          <cell r="I110">
            <v>1.1318735620471341E-2</v>
          </cell>
          <cell r="J110">
            <v>0</v>
          </cell>
          <cell r="K110">
            <v>1.0847617180509703E-2</v>
          </cell>
          <cell r="L110">
            <v>1.4700089622347065E-4</v>
          </cell>
          <cell r="M110">
            <v>1.3545756163534266E-4</v>
          </cell>
          <cell r="N110">
            <v>8.9342238759414938E-2</v>
          </cell>
          <cell r="O110">
            <v>6.6902948407311907E-4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</row>
        <row r="111">
          <cell r="A111" t="str">
            <v>F133</v>
          </cell>
          <cell r="B111" t="str">
            <v>Account 366 + 367</v>
          </cell>
          <cell r="C111">
            <v>0</v>
          </cell>
          <cell r="D111">
            <v>0</v>
          </cell>
          <cell r="E111">
            <v>0</v>
          </cell>
          <cell r="F111">
            <v>0.60634676110342911</v>
          </cell>
          <cell r="G111">
            <v>0.22259216106508412</v>
          </cell>
          <cell r="H111">
            <v>6.4468084557505675E-2</v>
          </cell>
          <cell r="I111">
            <v>2.5874415803160363E-3</v>
          </cell>
          <cell r="J111">
            <v>0</v>
          </cell>
          <cell r="K111">
            <v>8.7385681238951549E-3</v>
          </cell>
          <cell r="L111">
            <v>1.1842023225436881E-4</v>
          </cell>
          <cell r="M111">
            <v>1.0912121164950157E-4</v>
          </cell>
          <cell r="N111">
            <v>9.4500488766231308E-2</v>
          </cell>
          <cell r="O111">
            <v>5.3895335963475384E-4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</row>
        <row r="112">
          <cell r="A112" t="str">
            <v>F134</v>
          </cell>
          <cell r="B112" t="str">
            <v>Account 364 + 365 + 369  (OH)</v>
          </cell>
          <cell r="C112">
            <v>0</v>
          </cell>
          <cell r="D112">
            <v>0</v>
          </cell>
          <cell r="E112">
            <v>0</v>
          </cell>
          <cell r="F112">
            <v>0.5646956754982182</v>
          </cell>
          <cell r="G112">
            <v>0.25007754265454785</v>
          </cell>
          <cell r="H112">
            <v>6.9759593844534146E-2</v>
          </cell>
          <cell r="I112">
            <v>9.8098101597252907E-3</v>
          </cell>
          <cell r="J112">
            <v>0</v>
          </cell>
          <cell r="K112">
            <v>9.401497551874383E-3</v>
          </cell>
          <cell r="L112">
            <v>5.4551956362379223E-4</v>
          </cell>
          <cell r="M112">
            <v>2.053453175462253E-4</v>
          </cell>
          <cell r="N112">
            <v>9.4925175713158103E-2</v>
          </cell>
          <cell r="O112">
            <v>5.7983969677197482E-4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</row>
        <row r="113">
          <cell r="A113" t="str">
            <v>F135</v>
          </cell>
          <cell r="B113" t="str">
            <v>Account 366 + 367 + 369  (UG)</v>
          </cell>
          <cell r="C113">
            <v>0</v>
          </cell>
          <cell r="D113">
            <v>0</v>
          </cell>
          <cell r="E113">
            <v>0</v>
          </cell>
          <cell r="F113">
            <v>0.63847973148955328</v>
          </cell>
          <cell r="G113">
            <v>0.1964867193139728</v>
          </cell>
          <cell r="H113">
            <v>5.3254761672275774E-2</v>
          </cell>
          <cell r="I113">
            <v>2.1153774532638855E-3</v>
          </cell>
          <cell r="J113">
            <v>0</v>
          </cell>
          <cell r="K113">
            <v>7.1442656420634843E-3</v>
          </cell>
          <cell r="L113">
            <v>6.6902721772664649E-4</v>
          </cell>
          <cell r="M113">
            <v>2.0957099790259236E-4</v>
          </cell>
          <cell r="N113">
            <v>0.10119992185518628</v>
          </cell>
          <cell r="O113">
            <v>4.4062435805523664E-4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</row>
        <row r="114">
          <cell r="A114" t="str">
            <v>F136</v>
          </cell>
          <cell r="B114" t="str">
            <v>Account 902 + 903 + 904</v>
          </cell>
          <cell r="C114">
            <v>0</v>
          </cell>
          <cell r="D114">
            <v>0</v>
          </cell>
          <cell r="E114">
            <v>0</v>
          </cell>
          <cell r="F114">
            <v>0.85278051655847564</v>
          </cell>
          <cell r="G114">
            <v>3.1575841689494413E-2</v>
          </cell>
          <cell r="H114">
            <v>5.8266424581653008E-3</v>
          </cell>
          <cell r="I114">
            <v>7.6249230415128605E-3</v>
          </cell>
          <cell r="J114">
            <v>8.2904151394039612E-3</v>
          </cell>
          <cell r="K114">
            <v>3.4825089585814868E-3</v>
          </cell>
          <cell r="L114">
            <v>2.1749138845496823E-3</v>
          </cell>
          <cell r="M114">
            <v>4.5746851760581562E-4</v>
          </cell>
          <cell r="N114">
            <v>8.771127807081136E-2</v>
          </cell>
          <cell r="O114">
            <v>1.0739860096555443E-5</v>
          </cell>
          <cell r="P114">
            <v>1.1525982314316034E-5</v>
          </cell>
          <cell r="Q114">
            <v>2.6612919494371003E-5</v>
          </cell>
          <cell r="R114">
            <v>2.6612919494371003E-5</v>
          </cell>
          <cell r="S114">
            <v>1</v>
          </cell>
        </row>
        <row r="115">
          <cell r="A115" t="str">
            <v>F137</v>
          </cell>
          <cell r="B115" t="str">
            <v>Total O &amp; M Expense</v>
          </cell>
          <cell r="C115">
            <v>0</v>
          </cell>
          <cell r="D115">
            <v>0</v>
          </cell>
          <cell r="E115">
            <v>0</v>
          </cell>
          <cell r="F115">
            <v>0.35856042356017565</v>
          </cell>
          <cell r="G115">
            <v>0.26408203129872732</v>
          </cell>
          <cell r="H115">
            <v>8.7416190333786933E-2</v>
          </cell>
          <cell r="I115">
            <v>5.6071649845686614E-3</v>
          </cell>
          <cell r="J115">
            <v>0.1568768956047466</v>
          </cell>
          <cell r="K115">
            <v>7.3824965335934295E-3</v>
          </cell>
          <cell r="L115">
            <v>3.1879840396214099E-4</v>
          </cell>
          <cell r="M115">
            <v>5.1255252231742553E-4</v>
          </cell>
          <cell r="N115">
            <v>6.7150571991724542E-2</v>
          </cell>
          <cell r="O115">
            <v>5.5482104554298002E-4</v>
          </cell>
          <cell r="P115">
            <v>8.2044122989504802E-3</v>
          </cell>
          <cell r="Q115">
            <v>2.5660312901860344E-2</v>
          </cell>
          <cell r="R115">
            <v>1.7673328520043777E-2</v>
          </cell>
          <cell r="S115">
            <v>1</v>
          </cell>
        </row>
        <row r="116">
          <cell r="A116" t="str">
            <v>F137G</v>
          </cell>
          <cell r="B116" t="str">
            <v>Generation O &amp; M Exp</v>
          </cell>
          <cell r="C116">
            <v>0</v>
          </cell>
          <cell r="D116">
            <v>0</v>
          </cell>
          <cell r="E116">
            <v>0</v>
          </cell>
          <cell r="F116">
            <v>0.31840108073022311</v>
          </cell>
          <cell r="G116">
            <v>0.27489015835754088</v>
          </cell>
          <cell r="H116">
            <v>9.28799971629925E-2</v>
          </cell>
          <cell r="I116">
            <v>2.8373136903540215E-3</v>
          </cell>
          <cell r="J116">
            <v>0.17901149232130834</v>
          </cell>
          <cell r="K116">
            <v>7.3163055943166978E-3</v>
          </cell>
          <cell r="L116">
            <v>2.2388434206237063E-4</v>
          </cell>
          <cell r="M116">
            <v>5.5885548905086093E-4</v>
          </cell>
          <cell r="N116">
            <v>6.3557195281612508E-2</v>
          </cell>
          <cell r="O116">
            <v>5.6909834147879921E-4</v>
          </cell>
          <cell r="P116">
            <v>9.4140076515919647E-3</v>
          </cell>
          <cell r="Q116">
            <v>2.9945680984222671E-2</v>
          </cell>
          <cell r="R116">
            <v>2.0394930053245407E-2</v>
          </cell>
          <cell r="S116">
            <v>1</v>
          </cell>
        </row>
        <row r="117">
          <cell r="A117" t="str">
            <v>F137T</v>
          </cell>
          <cell r="B117" t="str">
            <v>Transmission O &amp; M Exp</v>
          </cell>
          <cell r="C117">
            <v>0</v>
          </cell>
          <cell r="D117">
            <v>0</v>
          </cell>
          <cell r="E117">
            <v>0</v>
          </cell>
          <cell r="F117">
            <v>0.33895056728158685</v>
          </cell>
          <cell r="G117">
            <v>0.2774814878170751</v>
          </cell>
          <cell r="H117">
            <v>8.9573892868729493E-2</v>
          </cell>
          <cell r="I117">
            <v>2.0966280983772609E-3</v>
          </cell>
          <cell r="J117">
            <v>0.17064686796817535</v>
          </cell>
          <cell r="K117">
            <v>6.6133241894246759E-3</v>
          </cell>
          <cell r="L117">
            <v>2.0857420033217538E-4</v>
          </cell>
          <cell r="M117">
            <v>3.8984768033234815E-4</v>
          </cell>
          <cell r="N117">
            <v>6.5627016161163718E-2</v>
          </cell>
          <cell r="O117">
            <v>6.0197378070384121E-4</v>
          </cell>
          <cell r="P117">
            <v>8.4978283758878718E-3</v>
          </cell>
          <cell r="Q117">
            <v>2.1964538398993386E-2</v>
          </cell>
          <cell r="R117">
            <v>1.7347453179217813E-2</v>
          </cell>
          <cell r="S117">
            <v>1</v>
          </cell>
        </row>
        <row r="118">
          <cell r="A118" t="str">
            <v>F137D</v>
          </cell>
          <cell r="B118" t="str">
            <v xml:space="preserve">Distribution O &amp; M Exp </v>
          </cell>
          <cell r="C118">
            <v>0</v>
          </cell>
          <cell r="D118">
            <v>0</v>
          </cell>
          <cell r="E118">
            <v>0</v>
          </cell>
          <cell r="F118">
            <v>0.54054031867854702</v>
          </cell>
          <cell r="G118">
            <v>0.2461890671172916</v>
          </cell>
          <cell r="H118">
            <v>6.8700137085952476E-2</v>
          </cell>
          <cell r="I118">
            <v>3.2343825477048005E-2</v>
          </cell>
          <cell r="J118">
            <v>6.8528358164167708E-3</v>
          </cell>
          <cell r="K118">
            <v>1.0059659944078982E-2</v>
          </cell>
          <cell r="L118">
            <v>5.2232906993957364E-4</v>
          </cell>
          <cell r="M118">
            <v>2.2619038922403308E-4</v>
          </cell>
          <cell r="N118">
            <v>9.1930770224364466E-2</v>
          </cell>
          <cell r="O118">
            <v>5.9198657123027431E-4</v>
          </cell>
          <cell r="P118">
            <v>4.1141948484687803E-4</v>
          </cell>
          <cell r="Q118">
            <v>9.3045285313566217E-4</v>
          </cell>
          <cell r="R118">
            <v>7.0100728792423265E-4</v>
          </cell>
          <cell r="S118">
            <v>1</v>
          </cell>
        </row>
        <row r="119">
          <cell r="A119" t="str">
            <v>F137R</v>
          </cell>
          <cell r="B119" t="str">
            <v>Retail O &amp; M Exp  (Customer)</v>
          </cell>
          <cell r="C119">
            <v>0</v>
          </cell>
          <cell r="D119">
            <v>0</v>
          </cell>
          <cell r="E119">
            <v>0</v>
          </cell>
          <cell r="F119">
            <v>0.85462793204989895</v>
          </cell>
          <cell r="G119">
            <v>2.9766302619335355E-2</v>
          </cell>
          <cell r="H119">
            <v>5.1027399152060414E-3</v>
          </cell>
          <cell r="I119">
            <v>8.1562395414022278E-3</v>
          </cell>
          <cell r="J119">
            <v>7.2382114561459843E-3</v>
          </cell>
          <cell r="K119">
            <v>3.4786308743713595E-3</v>
          </cell>
          <cell r="L119">
            <v>2.2438569753083942E-3</v>
          </cell>
          <cell r="M119">
            <v>4.7260755430000574E-4</v>
          </cell>
          <cell r="N119">
            <v>8.8805752511835381E-2</v>
          </cell>
          <cell r="O119">
            <v>1.0661010195594862E-5</v>
          </cell>
          <cell r="P119">
            <v>1.1511389664271826E-5</v>
          </cell>
          <cell r="Q119">
            <v>5.3512403418519102E-5</v>
          </cell>
          <cell r="R119">
            <v>3.2041698918036537E-5</v>
          </cell>
          <cell r="S119">
            <v>1</v>
          </cell>
        </row>
        <row r="120">
          <cell r="A120" t="str">
            <v>F137M</v>
          </cell>
          <cell r="B120" t="str">
            <v xml:space="preserve">Misc &amp; Customer O &amp; M Exp </v>
          </cell>
          <cell r="C120">
            <v>0</v>
          </cell>
          <cell r="D120">
            <v>0</v>
          </cell>
          <cell r="E120">
            <v>0</v>
          </cell>
          <cell r="F120">
            <v>0.40699770433233368</v>
          </cell>
          <cell r="G120">
            <v>0.26604829024262955</v>
          </cell>
          <cell r="H120">
            <v>8.2358502052883642E-2</v>
          </cell>
          <cell r="I120">
            <v>5.9844966363501381E-3</v>
          </cell>
          <cell r="J120">
            <v>0.12315062656674258</v>
          </cell>
          <cell r="K120">
            <v>8.4484920904371388E-3</v>
          </cell>
          <cell r="L120">
            <v>2.7542354000494149E-4</v>
          </cell>
          <cell r="M120">
            <v>3.539347696718907E-4</v>
          </cell>
          <cell r="N120">
            <v>7.2502478242994509E-2</v>
          </cell>
          <cell r="O120">
            <v>6.3661179214994442E-4</v>
          </cell>
          <cell r="P120">
            <v>6.1343366117120202E-3</v>
          </cell>
          <cell r="Q120">
            <v>1.4734950200145413E-2</v>
          </cell>
          <cell r="R120">
            <v>1.2374152921944659E-2</v>
          </cell>
          <cell r="S120">
            <v>1</v>
          </cell>
        </row>
        <row r="121">
          <cell r="A121" t="str">
            <v>F138</v>
          </cell>
          <cell r="B121" t="str">
            <v>GTD O&amp;M Exp  (less fuel, purchased p &amp; wheeling)</v>
          </cell>
          <cell r="C121">
            <v>0</v>
          </cell>
          <cell r="D121">
            <v>0</v>
          </cell>
          <cell r="E121">
            <v>0</v>
          </cell>
          <cell r="F121">
            <v>0.46517393622124814</v>
          </cell>
          <cell r="G121">
            <v>0.23729080594656712</v>
          </cell>
          <cell r="H121">
            <v>7.2588071346608274E-2</v>
          </cell>
          <cell r="I121">
            <v>1.2031280264176913E-2</v>
          </cell>
          <cell r="J121">
            <v>0.1007919216307373</v>
          </cell>
          <cell r="K121">
            <v>7.42366622621758E-3</v>
          </cell>
          <cell r="L121">
            <v>5.5102135080567125E-4</v>
          </cell>
          <cell r="M121">
            <v>3.3698989659877856E-4</v>
          </cell>
          <cell r="N121">
            <v>7.6082075124231374E-2</v>
          </cell>
          <cell r="O121">
            <v>5.2857010985461598E-4</v>
          </cell>
          <cell r="P121">
            <v>5.0265419999859689E-3</v>
          </cell>
          <cell r="Q121">
            <v>1.2105576169874109E-2</v>
          </cell>
          <cell r="R121">
            <v>1.0069543713093786E-2</v>
          </cell>
          <cell r="S121">
            <v>1</v>
          </cell>
        </row>
        <row r="122">
          <cell r="A122" t="str">
            <v>F138G</v>
          </cell>
          <cell r="B122" t="str">
            <v xml:space="preserve">Generation O &amp; M Exp (less fuel &amp; purchased power) </v>
          </cell>
          <cell r="C122">
            <v>0</v>
          </cell>
          <cell r="D122">
            <v>0</v>
          </cell>
          <cell r="E122">
            <v>0</v>
          </cell>
          <cell r="F122">
            <v>0.34573284175561814</v>
          </cell>
          <cell r="G122">
            <v>0.27709023300000502</v>
          </cell>
          <cell r="H122">
            <v>8.8955862930045884E-2</v>
          </cell>
          <cell r="I122">
            <v>1.8575802547006596E-3</v>
          </cell>
          <cell r="J122">
            <v>0.16695712064381904</v>
          </cell>
          <cell r="K122">
            <v>7.0902242885279038E-3</v>
          </cell>
          <cell r="L122">
            <v>2.003251320436722E-4</v>
          </cell>
          <cell r="M122">
            <v>3.7205224265470145E-4</v>
          </cell>
          <cell r="N122">
            <v>6.5452956264633835E-2</v>
          </cell>
          <cell r="O122">
            <v>6.1407458999095165E-4</v>
          </cell>
          <cell r="P122">
            <v>8.408354916744255E-3</v>
          </cell>
          <cell r="Q122">
            <v>2.0393874334921392E-2</v>
          </cell>
          <cell r="R122">
            <v>1.6874499646294477E-2</v>
          </cell>
          <cell r="S122">
            <v>1</v>
          </cell>
        </row>
        <row r="123">
          <cell r="A123" t="str">
            <v>F138T</v>
          </cell>
          <cell r="B123" t="str">
            <v>Transmission O &amp; M Exp - (less wheeling exp)</v>
          </cell>
          <cell r="C123">
            <v>0</v>
          </cell>
          <cell r="D123">
            <v>0</v>
          </cell>
          <cell r="E123">
            <v>0</v>
          </cell>
          <cell r="F123">
            <v>0.34347145415227098</v>
          </cell>
          <cell r="G123">
            <v>0.27499862432742989</v>
          </cell>
          <cell r="H123">
            <v>8.820647075986307E-2</v>
          </cell>
          <cell r="I123">
            <v>1.8268775272007522E-3</v>
          </cell>
          <cell r="J123">
            <v>0.17261081033586431</v>
          </cell>
          <cell r="K123">
            <v>7.0312897095848852E-3</v>
          </cell>
          <cell r="L123">
            <v>1.9840947378747239E-4</v>
          </cell>
          <cell r="M123">
            <v>3.6599261306956515E-4</v>
          </cell>
          <cell r="N123">
            <v>6.4980054819904362E-2</v>
          </cell>
          <cell r="O123">
            <v>6.0999468412517479E-4</v>
          </cell>
          <cell r="P123">
            <v>8.3646275447783174E-3</v>
          </cell>
          <cell r="Q123">
            <v>2.0086768712027765E-2</v>
          </cell>
          <cell r="R123">
            <v>1.724862534009319E-2</v>
          </cell>
          <cell r="S123">
            <v>1</v>
          </cell>
        </row>
        <row r="124">
          <cell r="A124" t="str">
            <v>F138D</v>
          </cell>
          <cell r="B124" t="str">
            <v xml:space="preserve">Distribution O &amp; M Exp </v>
          </cell>
          <cell r="C124">
            <v>0</v>
          </cell>
          <cell r="D124">
            <v>0</v>
          </cell>
          <cell r="E124">
            <v>0</v>
          </cell>
          <cell r="F124">
            <v>0.5431178716251488</v>
          </cell>
          <cell r="G124">
            <v>0.24651479307064361</v>
          </cell>
          <cell r="H124">
            <v>6.8434723782509033E-2</v>
          </cell>
          <cell r="I124">
            <v>3.5081888691545951E-2</v>
          </cell>
          <cell r="J124">
            <v>2.2844854412390034E-3</v>
          </cell>
          <cell r="K124">
            <v>9.8890964518531053E-3</v>
          </cell>
          <cell r="L124">
            <v>5.3505083595494331E-4</v>
          </cell>
          <cell r="M124">
            <v>2.0515278338273965E-4</v>
          </cell>
          <cell r="N124">
            <v>9.2822255042778745E-2</v>
          </cell>
          <cell r="O124">
            <v>5.8020944698907698E-4</v>
          </cell>
          <cell r="P124">
            <v>1.7815760931835713E-4</v>
          </cell>
          <cell r="Q124">
            <v>1.7815760931835713E-4</v>
          </cell>
          <cell r="R124">
            <v>1.7815760931835713E-4</v>
          </cell>
          <cell r="S124">
            <v>1</v>
          </cell>
        </row>
        <row r="125">
          <cell r="A125" t="str">
            <v>F138R</v>
          </cell>
          <cell r="B125" t="str">
            <v>Retail O &amp; M Exp  (Customer)</v>
          </cell>
          <cell r="C125">
            <v>0</v>
          </cell>
          <cell r="D125">
            <v>0</v>
          </cell>
          <cell r="E125">
            <v>0</v>
          </cell>
          <cell r="F125">
            <v>0.85454842705351874</v>
          </cell>
          <cell r="G125">
            <v>2.9871586495254121E-2</v>
          </cell>
          <cell r="H125">
            <v>5.1189405745740036E-3</v>
          </cell>
          <cell r="I125">
            <v>8.1505737721491688E-3</v>
          </cell>
          <cell r="J125">
            <v>7.2430263247767529E-3</v>
          </cell>
          <cell r="K125">
            <v>3.478116703819274E-3</v>
          </cell>
          <cell r="L125">
            <v>2.2429671332991571E-3</v>
          </cell>
          <cell r="M125">
            <v>4.7178274818057155E-4</v>
          </cell>
          <cell r="N125">
            <v>8.8806672142818829E-2</v>
          </cell>
          <cell r="O125">
            <v>1.1063298841235599E-5</v>
          </cell>
          <cell r="P125">
            <v>1.0190875656186684E-5</v>
          </cell>
          <cell r="Q125">
            <v>2.3326438556021258E-5</v>
          </cell>
          <cell r="R125">
            <v>2.3326438556021258E-5</v>
          </cell>
          <cell r="S125">
            <v>1</v>
          </cell>
        </row>
        <row r="126">
          <cell r="A126" t="str">
            <v>F138M</v>
          </cell>
          <cell r="B126" t="str">
            <v xml:space="preserve">Misc &amp; Customer O &amp; M Exp </v>
          </cell>
          <cell r="C126">
            <v>0</v>
          </cell>
          <cell r="D126">
            <v>0</v>
          </cell>
          <cell r="E126">
            <v>0</v>
          </cell>
          <cell r="F126">
            <v>7.6923076923076927E-2</v>
          </cell>
          <cell r="G126">
            <v>7.6923076923076927E-2</v>
          </cell>
          <cell r="H126">
            <v>7.6923076923076927E-2</v>
          </cell>
          <cell r="I126">
            <v>7.6923076923076927E-2</v>
          </cell>
          <cell r="J126">
            <v>7.6923076923076927E-2</v>
          </cell>
          <cell r="K126">
            <v>7.6923076923076927E-2</v>
          </cell>
          <cell r="L126">
            <v>7.6923076923076927E-2</v>
          </cell>
          <cell r="M126">
            <v>7.6923076923076927E-2</v>
          </cell>
          <cell r="N126">
            <v>7.6923076923076927E-2</v>
          </cell>
          <cell r="O126">
            <v>7.6923076923076927E-2</v>
          </cell>
          <cell r="P126">
            <v>7.6923076923076927E-2</v>
          </cell>
          <cell r="Q126">
            <v>7.6923076923076927E-2</v>
          </cell>
          <cell r="R126">
            <v>7.6923076923076927E-2</v>
          </cell>
          <cell r="S126">
            <v>1</v>
          </cell>
        </row>
        <row r="127">
          <cell r="A127" t="str">
            <v>F140</v>
          </cell>
          <cell r="B127" t="str">
            <v>Revenue Requirement Before Rev Credits</v>
          </cell>
          <cell r="C127">
            <v>0</v>
          </cell>
          <cell r="D127">
            <v>0</v>
          </cell>
          <cell r="E127">
            <v>0</v>
          </cell>
          <cell r="F127">
            <v>0.37505823624434115</v>
          </cell>
          <cell r="G127">
            <v>0.26948475987658699</v>
          </cell>
          <cell r="H127">
            <v>8.5323444400192405E-2</v>
          </cell>
          <cell r="I127">
            <v>6.2248956332308421E-3</v>
          </cell>
          <cell r="J127">
            <v>0.14112117538759233</v>
          </cell>
          <cell r="K127">
            <v>7.5848585070070248E-3</v>
          </cell>
          <cell r="L127">
            <v>3.0627381927896295E-4</v>
          </cell>
          <cell r="M127">
            <v>5.4240176599364414E-4</v>
          </cell>
          <cell r="N127">
            <v>7.058829374083897E-2</v>
          </cell>
          <cell r="O127">
            <v>5.5952035071762539E-4</v>
          </cell>
          <cell r="P127">
            <v>7.1657475890743588E-3</v>
          </cell>
          <cell r="Q127">
            <v>2.0780556627261665E-2</v>
          </cell>
          <cell r="R127">
            <v>1.5259835962699805E-2</v>
          </cell>
          <cell r="S127">
            <v>1</v>
          </cell>
        </row>
        <row r="128">
          <cell r="A128" t="str">
            <v>F140G</v>
          </cell>
          <cell r="B128" t="str">
            <v>Revenue Requirement Before Rev Credits</v>
          </cell>
          <cell r="C128">
            <v>0</v>
          </cell>
          <cell r="D128">
            <v>0</v>
          </cell>
          <cell r="E128">
            <v>0</v>
          </cell>
          <cell r="F128">
            <v>0.32345560665046424</v>
          </cell>
          <cell r="G128">
            <v>0.27990417112480165</v>
          </cell>
          <cell r="H128">
            <v>9.1972295333427032E-2</v>
          </cell>
          <cell r="I128">
            <v>2.8535491497781004E-3</v>
          </cell>
          <cell r="J128">
            <v>0.17356925245933538</v>
          </cell>
          <cell r="K128">
            <v>7.1343074034468353E-3</v>
          </cell>
          <cell r="L128">
            <v>2.1913600479901653E-4</v>
          </cell>
          <cell r="M128">
            <v>5.8940176295765097E-4</v>
          </cell>
          <cell r="N128">
            <v>6.4992486347540679E-2</v>
          </cell>
          <cell r="O128">
            <v>5.6176801710514513E-4</v>
          </cell>
          <cell r="P128">
            <v>8.925116767555908E-3</v>
          </cell>
          <cell r="Q128">
            <v>2.6688648812033706E-2</v>
          </cell>
          <cell r="R128">
            <v>1.9134260166837561E-2</v>
          </cell>
          <cell r="S128">
            <v>1</v>
          </cell>
        </row>
        <row r="129">
          <cell r="A129" t="str">
            <v>F140T</v>
          </cell>
          <cell r="B129" t="str">
            <v>Revenue Requirement Before Rev Credits</v>
          </cell>
          <cell r="C129">
            <v>0</v>
          </cell>
          <cell r="D129">
            <v>0</v>
          </cell>
          <cell r="E129">
            <v>0</v>
          </cell>
          <cell r="F129">
            <v>0.34040366652016457</v>
          </cell>
          <cell r="G129">
            <v>0.28594839817307288</v>
          </cell>
          <cell r="H129">
            <v>8.8673588226581029E-2</v>
          </cell>
          <cell r="I129">
            <v>2.2135475988279999E-3</v>
          </cell>
          <cell r="J129">
            <v>0.16518041477589901</v>
          </cell>
          <cell r="K129">
            <v>6.5742527057948662E-3</v>
          </cell>
          <cell r="L129">
            <v>1.9901201700667784E-4</v>
          </cell>
          <cell r="M129">
            <v>4.9595426863632505E-4</v>
          </cell>
          <cell r="N129">
            <v>6.727319024616378E-2</v>
          </cell>
          <cell r="O129">
            <v>5.7197402841294414E-4</v>
          </cell>
          <cell r="P129">
            <v>7.853655965978654E-3</v>
          </cell>
          <cell r="Q129">
            <v>1.8390929579941828E-2</v>
          </cell>
          <cell r="R129">
            <v>1.6221415892982562E-2</v>
          </cell>
          <cell r="S129">
            <v>1</v>
          </cell>
        </row>
        <row r="130">
          <cell r="A130" t="str">
            <v>F140D</v>
          </cell>
          <cell r="B130" t="str">
            <v>Revenue Requirement Before Rev Credits</v>
          </cell>
          <cell r="C130">
            <v>0</v>
          </cell>
          <cell r="D130">
            <v>0</v>
          </cell>
          <cell r="E130">
            <v>0</v>
          </cell>
          <cell r="F130">
            <v>0.5535515496212009</v>
          </cell>
          <cell r="G130">
            <v>0.24732836856459947</v>
          </cell>
          <cell r="H130">
            <v>6.5904103533668282E-2</v>
          </cell>
          <cell r="I130">
            <v>2.3523698505864148E-2</v>
          </cell>
          <cell r="J130">
            <v>2.6127361761412293E-3</v>
          </cell>
          <cell r="K130">
            <v>1.0876179184792356E-2</v>
          </cell>
          <cell r="L130">
            <v>4.9069884425070062E-4</v>
          </cell>
          <cell r="M130">
            <v>3.9392832348767733E-4</v>
          </cell>
          <cell r="N130">
            <v>9.3801614168634126E-2</v>
          </cell>
          <cell r="O130">
            <v>6.1975327041352416E-4</v>
          </cell>
          <cell r="P130">
            <v>2.051151184985279E-4</v>
          </cell>
          <cell r="Q130">
            <v>3.8416839711429446E-4</v>
          </cell>
          <cell r="R130">
            <v>3.0808629187298905E-4</v>
          </cell>
          <cell r="S130">
            <v>1</v>
          </cell>
        </row>
        <row r="131">
          <cell r="A131" t="str">
            <v>F140R</v>
          </cell>
          <cell r="B131" t="str">
            <v>Revenue Requirement Before Rev Credits</v>
          </cell>
          <cell r="C131">
            <v>0</v>
          </cell>
          <cell r="D131">
            <v>0</v>
          </cell>
          <cell r="E131">
            <v>0</v>
          </cell>
          <cell r="F131">
            <v>0.83449756794297336</v>
          </cell>
          <cell r="G131">
            <v>3.1776467014015243E-2</v>
          </cell>
          <cell r="H131">
            <v>7.9134955238763238E-3</v>
          </cell>
          <cell r="I131">
            <v>8.0083814809114601E-3</v>
          </cell>
          <cell r="J131">
            <v>1.6644601801912223E-2</v>
          </cell>
          <cell r="K131">
            <v>3.6765803802998945E-3</v>
          </cell>
          <cell r="L131">
            <v>2.1418791277244783E-3</v>
          </cell>
          <cell r="M131">
            <v>4.6284605287676416E-4</v>
          </cell>
          <cell r="N131">
            <v>9.2217271981541463E-2</v>
          </cell>
          <cell r="O131">
            <v>1.414913500044821E-5</v>
          </cell>
          <cell r="P131">
            <v>4.9453532526993607E-5</v>
          </cell>
          <cell r="Q131">
            <v>2.4897081761200883E-3</v>
          </cell>
          <cell r="R131">
            <v>1.0759785025636462E-4</v>
          </cell>
          <cell r="S131">
            <v>1</v>
          </cell>
        </row>
        <row r="132">
          <cell r="A132" t="str">
            <v>F140M</v>
          </cell>
          <cell r="B132" t="str">
            <v>Revenue Requirement Before Rev Credits</v>
          </cell>
          <cell r="C132">
            <v>0</v>
          </cell>
          <cell r="D132">
            <v>0</v>
          </cell>
          <cell r="E132">
            <v>0</v>
          </cell>
          <cell r="F132">
            <v>0.4008933906799596</v>
          </cell>
          <cell r="G132">
            <v>0.27005325479842512</v>
          </cell>
          <cell r="H132">
            <v>8.2857855476646716E-2</v>
          </cell>
          <cell r="I132">
            <v>6.1279199469340909E-3</v>
          </cell>
          <cell r="J132">
            <v>0.12456007410233134</v>
          </cell>
          <cell r="K132">
            <v>8.2459172449810669E-3</v>
          </cell>
          <cell r="L132">
            <v>2.7132674499582009E-4</v>
          </cell>
          <cell r="M132">
            <v>4.2077989136409498E-4</v>
          </cell>
          <cell r="N132">
            <v>7.2762968101757447E-2</v>
          </cell>
          <cell r="O132">
            <v>6.194589706302586E-4</v>
          </cell>
          <cell r="P132">
            <v>6.1358459068860862E-3</v>
          </cell>
          <cell r="Q132">
            <v>1.4596525376861914E-2</v>
          </cell>
          <cell r="R132">
            <v>1.2454657765642975E-2</v>
          </cell>
          <cell r="S132">
            <v>1</v>
          </cell>
        </row>
        <row r="133">
          <cell r="A133" t="str">
            <v>F141</v>
          </cell>
          <cell r="B133" t="str">
            <v>Firm Revenues</v>
          </cell>
          <cell r="C133">
            <v>0</v>
          </cell>
          <cell r="D133">
            <v>0</v>
          </cell>
          <cell r="E133">
            <v>0</v>
          </cell>
          <cell r="F133">
            <v>0.37643136257302112</v>
          </cell>
          <cell r="G133">
            <v>0.27920039270360569</v>
          </cell>
          <cell r="H133">
            <v>8.4185226772836047E-2</v>
          </cell>
          <cell r="I133">
            <v>8.3493834430601373E-3</v>
          </cell>
          <cell r="J133">
            <v>0.130425341209151</v>
          </cell>
          <cell r="K133">
            <v>7.3454479183869981E-3</v>
          </cell>
          <cell r="L133">
            <v>3.1777179730256154E-4</v>
          </cell>
          <cell r="M133">
            <v>7.3596122162594702E-4</v>
          </cell>
          <cell r="N133">
            <v>7.3955908745865995E-2</v>
          </cell>
          <cell r="O133">
            <v>5.0233728575399561E-4</v>
          </cell>
          <cell r="P133">
            <v>6.3787094230879655E-3</v>
          </cell>
          <cell r="Q133">
            <v>1.831085355368715E-2</v>
          </cell>
          <cell r="R133">
            <v>1.3861303352615281E-2</v>
          </cell>
          <cell r="S133">
            <v>1</v>
          </cell>
        </row>
        <row r="134">
          <cell r="A134" t="str">
            <v>F150</v>
          </cell>
          <cell r="B134" t="str">
            <v>Income Before State Taxes</v>
          </cell>
          <cell r="C134">
            <v>0</v>
          </cell>
          <cell r="D134">
            <v>0</v>
          </cell>
          <cell r="E134">
            <v>0</v>
          </cell>
          <cell r="F134">
            <v>0.31666138585334658</v>
          </cell>
          <cell r="G134">
            <v>8.9171824318046752E-2</v>
          </cell>
          <cell r="H134">
            <v>0.10668090369819894</v>
          </cell>
          <cell r="I134">
            <v>-1.4240228783217282E-2</v>
          </cell>
          <cell r="J134">
            <v>0.33924515920253306</v>
          </cell>
          <cell r="K134">
            <v>1.3993169810290165E-2</v>
          </cell>
          <cell r="L134">
            <v>-1.4288530914343792E-5</v>
          </cell>
          <cell r="M134">
            <v>-2.7658728452215398E-3</v>
          </cell>
          <cell r="N134">
            <v>1.8540335250869303E-2</v>
          </cell>
          <cell r="O134">
            <v>1.4466366042718783E-3</v>
          </cell>
          <cell r="P134">
            <v>2.0628587185430741E-2</v>
          </cell>
          <cell r="Q134">
            <v>7.0892999980082902E-2</v>
          </cell>
          <cell r="R134">
            <v>3.9759391446429593E-2</v>
          </cell>
          <cell r="S134">
            <v>1</v>
          </cell>
        </row>
        <row r="135">
          <cell r="A135" t="str">
            <v>F150G</v>
          </cell>
          <cell r="B135" t="str">
            <v>Income Before State Taxes</v>
          </cell>
          <cell r="C135">
            <v>0</v>
          </cell>
          <cell r="D135">
            <v>0</v>
          </cell>
          <cell r="E135">
            <v>0</v>
          </cell>
          <cell r="F135">
            <v>0.3664803480421388</v>
          </cell>
          <cell r="G135">
            <v>0.18993481795861258</v>
          </cell>
          <cell r="H135">
            <v>8.9477495835339482E-2</v>
          </cell>
          <cell r="I135">
            <v>-2.6228811862979481E-3</v>
          </cell>
          <cell r="J135">
            <v>0.21953354386115048</v>
          </cell>
          <cell r="K135">
            <v>9.7873251761557232E-3</v>
          </cell>
          <cell r="L135">
            <v>1.8996303571067411E-4</v>
          </cell>
          <cell r="M135">
            <v>-1.0063348324610677E-3</v>
          </cell>
          <cell r="N135">
            <v>4.5955033580527646E-2</v>
          </cell>
          <cell r="O135">
            <v>9.4763608294083537E-4</v>
          </cell>
          <cell r="P135">
            <v>1.3468458172939476E-2</v>
          </cell>
          <cell r="Q135">
            <v>4.1847360533803592E-2</v>
          </cell>
          <cell r="R135">
            <v>2.6007233739583992E-2</v>
          </cell>
          <cell r="S135">
            <v>1</v>
          </cell>
        </row>
        <row r="136">
          <cell r="A136" t="str">
            <v>F150T</v>
          </cell>
          <cell r="B136" t="str">
            <v>Income Before State Taxes</v>
          </cell>
          <cell r="C136">
            <v>0</v>
          </cell>
          <cell r="D136">
            <v>0</v>
          </cell>
          <cell r="E136">
            <v>0</v>
          </cell>
          <cell r="F136">
            <v>0.71636574804674691</v>
          </cell>
          <cell r="G136">
            <v>-2.1206826505314131</v>
          </cell>
          <cell r="H136">
            <v>0.11770708047220943</v>
          </cell>
          <cell r="I136">
            <v>-8.7241580725519935E-2</v>
          </cell>
          <cell r="J136">
            <v>1.7308353919995922</v>
          </cell>
          <cell r="K136">
            <v>8.1428714941926925E-2</v>
          </cell>
          <cell r="L136">
            <v>2.9714131411404446E-4</v>
          </cell>
          <cell r="M136">
            <v>-3.0935013713150605E-2</v>
          </cell>
          <cell r="N136">
            <v>-0.46475524902484888</v>
          </cell>
          <cell r="O136">
            <v>9.3350258619898062E-3</v>
          </cell>
          <cell r="P136">
            <v>0.14815682120157744</v>
          </cell>
          <cell r="Q136">
            <v>0.6147722944335634</v>
          </cell>
          <cell r="R136">
            <v>0.28471627586296622</v>
          </cell>
          <cell r="S136">
            <v>1</v>
          </cell>
        </row>
        <row r="137">
          <cell r="A137" t="str">
            <v>F150D</v>
          </cell>
          <cell r="B137" t="str">
            <v>Income Before State Taxes</v>
          </cell>
          <cell r="C137">
            <v>0</v>
          </cell>
          <cell r="D137">
            <v>0</v>
          </cell>
          <cell r="E137">
            <v>0</v>
          </cell>
          <cell r="F137">
            <v>0.46437534894583243</v>
          </cell>
          <cell r="G137">
            <v>0.33074361408834801</v>
          </cell>
          <cell r="H137">
            <v>4.9100560283442292E-2</v>
          </cell>
          <cell r="I137">
            <v>2.4765836803917498E-2</v>
          </cell>
          <cell r="J137">
            <v>-3.0461432710225458E-3</v>
          </cell>
          <cell r="K137">
            <v>2.1012263446690254E-3</v>
          </cell>
          <cell r="L137">
            <v>5.3873188602831515E-4</v>
          </cell>
          <cell r="M137">
            <v>2.2751245684578445E-3</v>
          </cell>
          <cell r="N137">
            <v>0.12972623532896871</v>
          </cell>
          <cell r="O137">
            <v>-6.0497095257040286E-5</v>
          </cell>
          <cell r="P137">
            <v>-1.3152163557565805E-4</v>
          </cell>
          <cell r="Q137">
            <v>-2.4637450950914174E-4</v>
          </cell>
          <cell r="R137">
            <v>-1.4214173729466963E-4</v>
          </cell>
          <cell r="S137">
            <v>1</v>
          </cell>
        </row>
        <row r="138">
          <cell r="A138" t="str">
            <v>F150R</v>
          </cell>
          <cell r="B138" t="str">
            <v>Income Before State Taxes</v>
          </cell>
          <cell r="C138">
            <v>0</v>
          </cell>
          <cell r="D138">
            <v>0</v>
          </cell>
          <cell r="E138">
            <v>0</v>
          </cell>
          <cell r="F138">
            <v>-0.7284519173381554</v>
          </cell>
          <cell r="G138">
            <v>-2.3140820483842885E-2</v>
          </cell>
          <cell r="H138">
            <v>0.21113123964315733</v>
          </cell>
          <cell r="I138">
            <v>-1.7748653057892805E-2</v>
          </cell>
          <cell r="J138">
            <v>0.76238558308846149</v>
          </cell>
          <cell r="K138">
            <v>1.24876025064596E-2</v>
          </cell>
          <cell r="L138">
            <v>-3.8325206137654923E-3</v>
          </cell>
          <cell r="M138">
            <v>-1.1275161713342223E-3</v>
          </cell>
          <cell r="N138">
            <v>0.62310998056064038</v>
          </cell>
          <cell r="O138">
            <v>-1.8811757764999331E-4</v>
          </cell>
          <cell r="P138">
            <v>-1.6216749477372112E-3</v>
          </cell>
          <cell r="Q138">
            <v>0.17026653858454344</v>
          </cell>
          <cell r="R138">
            <v>-3.2697242925947513E-3</v>
          </cell>
          <cell r="S138">
            <v>1</v>
          </cell>
        </row>
        <row r="139">
          <cell r="A139" t="str">
            <v>F150M</v>
          </cell>
          <cell r="B139" t="str">
            <v>Income Before State Taxes</v>
          </cell>
          <cell r="C139">
            <v>0</v>
          </cell>
          <cell r="D139">
            <v>0</v>
          </cell>
          <cell r="E139">
            <v>0</v>
          </cell>
          <cell r="F139">
            <v>-7.3082206488909334</v>
          </cell>
          <cell r="G139">
            <v>9.500589471304183</v>
          </cell>
          <cell r="H139">
            <v>0.45409862282010766</v>
          </cell>
          <cell r="I139">
            <v>0.7232728932764001</v>
          </cell>
          <cell r="J139">
            <v>-1.4406154377606339</v>
          </cell>
          <cell r="K139">
            <v>-0.40379667697870431</v>
          </cell>
          <cell r="L139">
            <v>-3.8932620093799718E-3</v>
          </cell>
          <cell r="M139">
            <v>0.1557724397605236</v>
          </cell>
          <cell r="N139">
            <v>1.5734212332865798</v>
          </cell>
          <cell r="O139">
            <v>-3.7910166992317772E-2</v>
          </cell>
          <cell r="P139">
            <v>-0.27994303639762358</v>
          </cell>
          <cell r="Q139">
            <v>-1.4765511830878328</v>
          </cell>
          <cell r="R139">
            <v>-0.45628752199981226</v>
          </cell>
          <cell r="S139">
            <v>1</v>
          </cell>
        </row>
        <row r="140">
          <cell r="A140" t="str">
            <v>F151</v>
          </cell>
          <cell r="B140" t="str">
            <v>Depreciation Expense</v>
          </cell>
          <cell r="C140">
            <v>0</v>
          </cell>
          <cell r="D140">
            <v>0</v>
          </cell>
          <cell r="E140">
            <v>0</v>
          </cell>
          <cell r="F140">
            <v>0.40655676078437381</v>
          </cell>
          <cell r="G140">
            <v>0.26569875790327996</v>
          </cell>
          <cell r="H140">
            <v>8.2247042388827102E-2</v>
          </cell>
          <cell r="I140">
            <v>9.2158223793638305E-3</v>
          </cell>
          <cell r="J140">
            <v>0.12137056696613006</v>
          </cell>
          <cell r="K140">
            <v>8.4296489272596056E-3</v>
          </cell>
          <cell r="L140">
            <v>2.717684120988252E-4</v>
          </cell>
          <cell r="M140">
            <v>3.4696836014617462E-4</v>
          </cell>
          <cell r="N140">
            <v>7.2421446268088205E-2</v>
          </cell>
          <cell r="O140">
            <v>6.3269706723910208E-4</v>
          </cell>
          <cell r="P140">
            <v>6.0607738225710479E-3</v>
          </cell>
          <cell r="Q140">
            <v>1.4549449408987119E-2</v>
          </cell>
          <cell r="R140">
            <v>1.2198297311635352E-2</v>
          </cell>
          <cell r="S140">
            <v>1</v>
          </cell>
        </row>
        <row r="141">
          <cell r="A141" t="str">
            <v>F151G</v>
          </cell>
          <cell r="B141" t="str">
            <v>Depreciation Expense</v>
          </cell>
          <cell r="C141">
            <v>0</v>
          </cell>
          <cell r="D141">
            <v>0</v>
          </cell>
          <cell r="E141">
            <v>0</v>
          </cell>
          <cell r="F141">
            <v>0.34614523771625788</v>
          </cell>
          <cell r="G141">
            <v>0.27714150291305473</v>
          </cell>
          <cell r="H141">
            <v>8.8894393088455981E-2</v>
          </cell>
          <cell r="I141">
            <v>1.841241134830924E-3</v>
          </cell>
          <cell r="J141">
            <v>0.16676727879563391</v>
          </cell>
          <cell r="K141">
            <v>7.0861614678240977E-3</v>
          </cell>
          <cell r="L141">
            <v>1.9995857975879463E-4</v>
          </cell>
          <cell r="M141">
            <v>3.6886945280377838E-4</v>
          </cell>
          <cell r="N141">
            <v>6.5486234694526996E-2</v>
          </cell>
          <cell r="O141">
            <v>6.1474355425440112E-4</v>
          </cell>
          <cell r="P141">
            <v>8.3924759959919659E-3</v>
          </cell>
          <cell r="Q141">
            <v>2.024446728630129E-2</v>
          </cell>
          <cell r="R141">
            <v>1.6817435320305354E-2</v>
          </cell>
          <cell r="S141">
            <v>1</v>
          </cell>
        </row>
        <row r="142">
          <cell r="A142" t="str">
            <v>F151T</v>
          </cell>
          <cell r="B142" t="str">
            <v>Depreciation Expense</v>
          </cell>
          <cell r="C142">
            <v>0</v>
          </cell>
          <cell r="D142">
            <v>0</v>
          </cell>
          <cell r="E142">
            <v>0</v>
          </cell>
          <cell r="F142">
            <v>0.34340037373305027</v>
          </cell>
          <cell r="G142">
            <v>0.27494171416134194</v>
          </cell>
          <cell r="H142">
            <v>8.8188216687089913E-2</v>
          </cell>
          <cell r="I142">
            <v>1.826499460205872E-3</v>
          </cell>
          <cell r="J142">
            <v>0.17276601076781811</v>
          </cell>
          <cell r="K142">
            <v>7.0298346046142185E-3</v>
          </cell>
          <cell r="L142">
            <v>1.9836841352350088E-4</v>
          </cell>
          <cell r="M142">
            <v>3.6591687196195889E-4</v>
          </cell>
          <cell r="N142">
            <v>6.4966607386408096E-2</v>
          </cell>
          <cell r="O142">
            <v>6.0986844749809615E-4</v>
          </cell>
          <cell r="P142">
            <v>8.3638913257047861E-3</v>
          </cell>
          <cell r="Q142">
            <v>2.0082611813620106E-2</v>
          </cell>
          <cell r="R142">
            <v>1.7260086327163283E-2</v>
          </cell>
          <cell r="S142">
            <v>1</v>
          </cell>
        </row>
        <row r="143">
          <cell r="A143" t="str">
            <v>F151D</v>
          </cell>
          <cell r="B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0.55880700310046749</v>
          </cell>
          <cell r="G143">
            <v>0.24047358165360042</v>
          </cell>
          <cell r="H143">
            <v>6.650933156768081E-2</v>
          </cell>
          <cell r="I143">
            <v>2.8225694445843497E-2</v>
          </cell>
          <cell r="J143">
            <v>1.7421816323298744E-3</v>
          </cell>
          <cell r="K143">
            <v>1.1987641390655664E-2</v>
          </cell>
          <cell r="L143">
            <v>4.3237965121809441E-4</v>
          </cell>
          <cell r="M143">
            <v>2.9036822740779382E-4</v>
          </cell>
          <cell r="N143">
            <v>9.0434899826545845E-2</v>
          </cell>
          <cell r="O143">
            <v>6.8932179689858066E-4</v>
          </cell>
          <cell r="P143">
            <v>1.3586556911735254E-4</v>
          </cell>
          <cell r="Q143">
            <v>1.3586556911735254E-4</v>
          </cell>
          <cell r="R143">
            <v>1.3586556911735254E-4</v>
          </cell>
          <cell r="S143">
            <v>1</v>
          </cell>
        </row>
        <row r="144">
          <cell r="A144" t="str">
            <v>F151R</v>
          </cell>
          <cell r="B144" t="str">
            <v>Depreciation Expense</v>
          </cell>
          <cell r="C144">
            <v>0</v>
          </cell>
          <cell r="D144">
            <v>0</v>
          </cell>
          <cell r="E144">
            <v>0</v>
          </cell>
          <cell r="F144">
            <v>0.87121091198399003</v>
          </cell>
          <cell r="G144">
            <v>1.8685618887272257E-2</v>
          </cell>
          <cell r="H144">
            <v>3.6060824098817966E-4</v>
          </cell>
          <cell r="I144">
            <v>1.0806265281044006E-2</v>
          </cell>
          <cell r="J144">
            <v>1.4291196877289564E-3</v>
          </cell>
          <cell r="K144">
            <v>3.5368533735182337E-3</v>
          </cell>
          <cell r="L144">
            <v>2.4986356816757084E-3</v>
          </cell>
          <cell r="M144">
            <v>5.2555973340059469E-4</v>
          </cell>
          <cell r="N144">
            <v>9.0906317860013006E-2</v>
          </cell>
          <cell r="O144">
            <v>1.3313276223762299E-5</v>
          </cell>
          <cell r="P144">
            <v>8.9319980483059787E-6</v>
          </cell>
          <cell r="Q144">
            <v>8.9319980483059787E-6</v>
          </cell>
          <cell r="R144">
            <v>8.9319980483059787E-6</v>
          </cell>
          <cell r="S144">
            <v>1</v>
          </cell>
        </row>
        <row r="145">
          <cell r="A145" t="str">
            <v>F151M</v>
          </cell>
          <cell r="B145" t="str">
            <v>Depreciation Expense</v>
          </cell>
          <cell r="C145">
            <v>0</v>
          </cell>
          <cell r="D145">
            <v>0</v>
          </cell>
          <cell r="E145">
            <v>0</v>
          </cell>
          <cell r="F145">
            <v>7.6923076923076927E-2</v>
          </cell>
          <cell r="G145">
            <v>7.6923076923076927E-2</v>
          </cell>
          <cell r="H145">
            <v>7.6923076923076927E-2</v>
          </cell>
          <cell r="I145">
            <v>7.6923076923076927E-2</v>
          </cell>
          <cell r="J145">
            <v>7.6923076923076927E-2</v>
          </cell>
          <cell r="K145">
            <v>7.6923076923076927E-2</v>
          </cell>
          <cell r="L145">
            <v>7.6923076923076927E-2</v>
          </cell>
          <cell r="M145">
            <v>7.6923076923076927E-2</v>
          </cell>
          <cell r="N145">
            <v>7.6923076923076927E-2</v>
          </cell>
          <cell r="O145">
            <v>7.6923076923076927E-2</v>
          </cell>
          <cell r="P145">
            <v>7.6923076923076927E-2</v>
          </cell>
          <cell r="Q145">
            <v>7.6923076923076927E-2</v>
          </cell>
          <cell r="R145">
            <v>7.6923076923076927E-2</v>
          </cell>
          <cell r="S145">
            <v>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17">
          <cell r="H17">
            <v>0.37950999999999996</v>
          </cell>
        </row>
      </sheetData>
      <sheetData sheetId="1" refreshError="1"/>
      <sheetData sheetId="2"/>
      <sheetData sheetId="3">
        <row r="94">
          <cell r="D94">
            <v>22277537.413922604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58">
          <cell r="H58">
            <v>5752868671.222683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2010 Protocol</v>
          </cell>
        </row>
      </sheetData>
      <sheetData sheetId="18">
        <row r="4">
          <cell r="I4">
            <v>0.73983771349904326</v>
          </cell>
        </row>
      </sheetData>
      <sheetData sheetId="19">
        <row r="61">
          <cell r="E61">
            <v>6.6413560461439841E-2</v>
          </cell>
        </row>
        <row r="722">
          <cell r="Y722">
            <v>11440.454450226256</v>
          </cell>
        </row>
        <row r="724">
          <cell r="Y724">
            <v>38084.035315421454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778">
          <cell r="Y1778">
            <v>0</v>
          </cell>
        </row>
        <row r="1912">
          <cell r="F1912">
            <v>1.0719561604796075</v>
          </cell>
        </row>
      </sheetData>
      <sheetData sheetId="20" refreshError="1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 refreshError="1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Billing Costs"/>
      <sheetName val="Full MC %"/>
      <sheetName val="10 Year UC"/>
      <sheetName val="10 Year FC"/>
      <sheetName val="5 Year MC"/>
      <sheetName val="1 Year MC"/>
      <sheetName val="Capacity"/>
      <sheetName val="Energy"/>
      <sheetName val="Avoided Costs"/>
      <sheetName val="Transm1"/>
      <sheetName val="Transm2"/>
      <sheetName val="Trans_OM"/>
      <sheetName val="TransLF"/>
      <sheetName val="Dist Sub 1"/>
      <sheetName val="Dist Sub 2"/>
      <sheetName val="Circuit Model Intro"/>
      <sheetName val="PC1"/>
      <sheetName val="PC2"/>
      <sheetName val="PC3"/>
      <sheetName val="PC4"/>
      <sheetName val="PC5"/>
      <sheetName val="PC6"/>
      <sheetName val="PC7"/>
      <sheetName val="PC8"/>
      <sheetName val="PC9"/>
      <sheetName val="PC10"/>
      <sheetName val="PC11"/>
      <sheetName val="PC12"/>
      <sheetName val="PC1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Services 1"/>
      <sheetName val="Services 2"/>
      <sheetName val="Streetlights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Escalation Factors"/>
      <sheetName val="Index"/>
      <sheetName val="SumTable"/>
      <sheetName val="Dialog"/>
    </sheetNames>
    <sheetDataSet>
      <sheetData sheetId="0">
        <row r="10">
          <cell r="C10" t="str">
            <v>Utah</v>
          </cell>
        </row>
        <row r="12">
          <cell r="C12" t="str">
            <v>Plateau</v>
          </cell>
        </row>
        <row r="13">
          <cell r="C13">
            <v>2012</v>
          </cell>
        </row>
        <row r="18">
          <cell r="C18">
            <v>2010</v>
          </cell>
          <cell r="D18">
            <v>2012</v>
          </cell>
        </row>
        <row r="19">
          <cell r="C19">
            <v>2010</v>
          </cell>
          <cell r="D19">
            <v>2012</v>
          </cell>
        </row>
        <row r="20">
          <cell r="C20">
            <v>2010</v>
          </cell>
          <cell r="D20">
            <v>2012</v>
          </cell>
        </row>
        <row r="21">
          <cell r="C21">
            <v>2010</v>
          </cell>
          <cell r="D21">
            <v>2012</v>
          </cell>
        </row>
        <row r="22">
          <cell r="C22">
            <v>2011</v>
          </cell>
          <cell r="D22">
            <v>2012</v>
          </cell>
        </row>
        <row r="23">
          <cell r="C23">
            <v>2010</v>
          </cell>
          <cell r="D23">
            <v>2012</v>
          </cell>
        </row>
        <row r="24">
          <cell r="C24">
            <v>2010</v>
          </cell>
          <cell r="D24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 t="str">
            <v>PacifiCorp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Marginal Generation Costs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Filed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 t="str">
            <v xml:space="preserve">                  12 Months Ended December</v>
          </cell>
          <cell r="C6">
            <v>0</v>
          </cell>
          <cell r="D6">
            <v>0</v>
          </cell>
          <cell r="E6" t="str">
            <v>12 Months Ended December</v>
          </cell>
          <cell r="F6">
            <v>0</v>
          </cell>
          <cell r="G6">
            <v>0</v>
          </cell>
        </row>
        <row r="7">
          <cell r="A7">
            <v>0</v>
          </cell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D9">
            <v>0</v>
          </cell>
          <cell r="E9" t="str">
            <v>Costs</v>
          </cell>
          <cell r="F9" t="str">
            <v>Fixed Cost</v>
          </cell>
          <cell r="G9">
            <v>0</v>
          </cell>
        </row>
        <row r="10">
          <cell r="A10">
            <v>0</v>
          </cell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2012</v>
          </cell>
          <cell r="B12">
            <v>99.31</v>
          </cell>
          <cell r="C12">
            <v>150.33000000000001</v>
          </cell>
          <cell r="D12">
            <v>5.53</v>
          </cell>
          <cell r="E12">
            <v>99.31</v>
          </cell>
          <cell r="F12">
            <v>150.33000000000001</v>
          </cell>
          <cell r="G12">
            <v>5.53</v>
          </cell>
        </row>
        <row r="13">
          <cell r="A13">
            <v>2013</v>
          </cell>
          <cell r="B13">
            <v>101.29</v>
          </cell>
          <cell r="C13">
            <v>153.36000000000001</v>
          </cell>
          <cell r="D13">
            <v>5.75</v>
          </cell>
          <cell r="E13">
            <v>101.29</v>
          </cell>
          <cell r="F13">
            <v>153.36000000000001</v>
          </cell>
          <cell r="G13">
            <v>5.75</v>
          </cell>
        </row>
        <row r="14">
          <cell r="A14">
            <v>2014</v>
          </cell>
          <cell r="B14">
            <v>103.22</v>
          </cell>
          <cell r="C14">
            <v>156.26</v>
          </cell>
          <cell r="D14">
            <v>6.04</v>
          </cell>
          <cell r="E14">
            <v>103.22</v>
          </cell>
          <cell r="F14">
            <v>156.26</v>
          </cell>
          <cell r="G14">
            <v>6.04</v>
          </cell>
        </row>
        <row r="15">
          <cell r="A15">
            <v>2015</v>
          </cell>
          <cell r="B15">
            <v>105.02</v>
          </cell>
          <cell r="C15">
            <v>159</v>
          </cell>
          <cell r="D15">
            <v>6.35</v>
          </cell>
          <cell r="E15">
            <v>105.02</v>
          </cell>
          <cell r="F15">
            <v>159</v>
          </cell>
          <cell r="G15">
            <v>6.35</v>
          </cell>
        </row>
        <row r="16">
          <cell r="A16">
            <v>2016</v>
          </cell>
          <cell r="B16">
            <v>106.87</v>
          </cell>
          <cell r="C16">
            <v>161.79</v>
          </cell>
          <cell r="D16">
            <v>6.82</v>
          </cell>
          <cell r="E16">
            <v>106.87</v>
          </cell>
          <cell r="F16">
            <v>161.79</v>
          </cell>
          <cell r="G16">
            <v>6.82</v>
          </cell>
        </row>
        <row r="17">
          <cell r="A17">
            <v>2017</v>
          </cell>
          <cell r="B17">
            <v>108.74</v>
          </cell>
          <cell r="C17">
            <v>164.63</v>
          </cell>
          <cell r="D17">
            <v>7.27</v>
          </cell>
          <cell r="E17">
            <v>108.74</v>
          </cell>
          <cell r="F17">
            <v>164.63</v>
          </cell>
          <cell r="G17">
            <v>7.27</v>
          </cell>
        </row>
        <row r="18">
          <cell r="A18">
            <v>2018</v>
          </cell>
          <cell r="B18">
            <v>110.65</v>
          </cell>
          <cell r="C18">
            <v>167.52</v>
          </cell>
          <cell r="D18">
            <v>7.56</v>
          </cell>
          <cell r="E18">
            <v>110.65</v>
          </cell>
          <cell r="F18">
            <v>167.52</v>
          </cell>
          <cell r="G18">
            <v>7.56</v>
          </cell>
        </row>
        <row r="19">
          <cell r="A19">
            <v>2019</v>
          </cell>
          <cell r="B19">
            <v>112.59</v>
          </cell>
          <cell r="C19">
            <v>170.46</v>
          </cell>
          <cell r="D19">
            <v>7.38</v>
          </cell>
          <cell r="E19">
            <v>112.59</v>
          </cell>
          <cell r="F19">
            <v>170.46</v>
          </cell>
          <cell r="G19">
            <v>7.38</v>
          </cell>
        </row>
        <row r="20">
          <cell r="A20">
            <v>2020</v>
          </cell>
          <cell r="B20">
            <v>114.57</v>
          </cell>
          <cell r="C20">
            <v>173.45</v>
          </cell>
          <cell r="D20">
            <v>7.44</v>
          </cell>
          <cell r="E20">
            <v>114.57</v>
          </cell>
          <cell r="F20">
            <v>173.45</v>
          </cell>
          <cell r="G20">
            <v>7.44</v>
          </cell>
        </row>
        <row r="21">
          <cell r="A21">
            <v>2021</v>
          </cell>
          <cell r="B21">
            <v>116.58</v>
          </cell>
          <cell r="C21">
            <v>176.5</v>
          </cell>
          <cell r="D21">
            <v>7.88</v>
          </cell>
          <cell r="E21">
            <v>116.58</v>
          </cell>
          <cell r="F21">
            <v>176.5</v>
          </cell>
          <cell r="G21">
            <v>7.88</v>
          </cell>
        </row>
        <row r="22">
          <cell r="A22">
            <v>2022</v>
          </cell>
          <cell r="B22">
            <v>118.62</v>
          </cell>
          <cell r="C22">
            <v>179.6</v>
          </cell>
          <cell r="D22">
            <v>8.42</v>
          </cell>
          <cell r="E22">
            <v>118.62</v>
          </cell>
          <cell r="F22">
            <v>179.6</v>
          </cell>
          <cell r="G22">
            <v>8.42</v>
          </cell>
        </row>
        <row r="23">
          <cell r="A23">
            <v>2023</v>
          </cell>
          <cell r="B23">
            <v>120.7</v>
          </cell>
          <cell r="C23">
            <v>182.74</v>
          </cell>
          <cell r="D23">
            <v>7.96</v>
          </cell>
          <cell r="E23">
            <v>120.7</v>
          </cell>
          <cell r="F23">
            <v>182.74</v>
          </cell>
          <cell r="G23">
            <v>7.96</v>
          </cell>
        </row>
        <row r="24">
          <cell r="A24">
            <v>2024</v>
          </cell>
          <cell r="B24">
            <v>122.82</v>
          </cell>
          <cell r="C24">
            <v>185.95</v>
          </cell>
          <cell r="D24">
            <v>7.75</v>
          </cell>
          <cell r="E24">
            <v>122.82</v>
          </cell>
          <cell r="F24">
            <v>185.95</v>
          </cell>
          <cell r="G24">
            <v>7.75</v>
          </cell>
        </row>
        <row r="25">
          <cell r="A25">
            <v>2025</v>
          </cell>
          <cell r="B25">
            <v>124.98</v>
          </cell>
          <cell r="C25">
            <v>189.21</v>
          </cell>
          <cell r="D25">
            <v>8.18</v>
          </cell>
          <cell r="E25">
            <v>124.98</v>
          </cell>
          <cell r="F25">
            <v>189.21</v>
          </cell>
          <cell r="G25">
            <v>8.18</v>
          </cell>
        </row>
        <row r="26">
          <cell r="A26">
            <v>2026</v>
          </cell>
          <cell r="B26">
            <v>127.17</v>
          </cell>
          <cell r="C26">
            <v>192.53</v>
          </cell>
          <cell r="D26">
            <v>8.43</v>
          </cell>
          <cell r="E26">
            <v>127.17</v>
          </cell>
          <cell r="F26">
            <v>192.53</v>
          </cell>
          <cell r="G26">
            <v>8.43</v>
          </cell>
        </row>
        <row r="27">
          <cell r="A27">
            <v>2027</v>
          </cell>
          <cell r="B27">
            <v>129.4</v>
          </cell>
          <cell r="C27">
            <v>195.91</v>
          </cell>
          <cell r="D27">
            <v>8.2799999999999994</v>
          </cell>
          <cell r="E27">
            <v>129.4</v>
          </cell>
          <cell r="F27">
            <v>195.91</v>
          </cell>
          <cell r="G27">
            <v>8.2799999999999994</v>
          </cell>
        </row>
        <row r="28">
          <cell r="A28">
            <v>2028</v>
          </cell>
          <cell r="B28">
            <v>131.66999999999999</v>
          </cell>
          <cell r="C28">
            <v>199.35</v>
          </cell>
          <cell r="D28">
            <v>8.5399999999999991</v>
          </cell>
          <cell r="E28">
            <v>131.66999999999999</v>
          </cell>
          <cell r="F28">
            <v>199.35</v>
          </cell>
          <cell r="G28">
            <v>8.5399999999999991</v>
          </cell>
        </row>
        <row r="29">
          <cell r="A29">
            <v>2029</v>
          </cell>
          <cell r="B29">
            <v>133.97999999999999</v>
          </cell>
          <cell r="C29">
            <v>202.85</v>
          </cell>
          <cell r="D29">
            <v>8.86</v>
          </cell>
          <cell r="E29">
            <v>133.97999999999999</v>
          </cell>
          <cell r="F29">
            <v>202.85</v>
          </cell>
          <cell r="G29">
            <v>8.86</v>
          </cell>
        </row>
        <row r="30">
          <cell r="A30">
            <v>2030</v>
          </cell>
          <cell r="B30">
            <v>136.33000000000001</v>
          </cell>
          <cell r="C30">
            <v>206.41</v>
          </cell>
          <cell r="D30">
            <v>9.09</v>
          </cell>
          <cell r="E30">
            <v>136.33000000000001</v>
          </cell>
          <cell r="F30">
            <v>206.41</v>
          </cell>
          <cell r="G30">
            <v>9.09</v>
          </cell>
        </row>
        <row r="31">
          <cell r="A31">
            <v>2031</v>
          </cell>
          <cell r="B31">
            <v>138.72</v>
          </cell>
          <cell r="C31">
            <v>210.03</v>
          </cell>
          <cell r="D31">
            <v>9.25</v>
          </cell>
          <cell r="E31">
            <v>138.72</v>
          </cell>
          <cell r="F31">
            <v>210.03</v>
          </cell>
          <cell r="G31">
            <v>9.25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CCCT Capacity Factor</v>
          </cell>
          <cell r="B33">
            <v>0.505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CCCT Heat Rate (Btu/kWh)</v>
          </cell>
          <cell r="B34">
            <v>7160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5">
          <cell r="E35">
            <v>1.0468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6">
          <cell r="G46">
            <v>0.10950000000000001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PPL_901_Pg 1 (Func RR)"/>
      <sheetName val="PPL_901_ Pg 2 (Func RR)"/>
      <sheetName val="PPL_902 (Func Results)"/>
      <sheetName val="PPL_903 (Ancillary)"/>
      <sheetName val="PPL_904 (Marginal Costs)"/>
      <sheetName val="PPL_905_Pg1 (RR by Class)"/>
      <sheetName val="PPL_905_Pg2 (RR Earned)"/>
      <sheetName val="PPL_905_Pg3 (RR Target)"/>
      <sheetName val="PPL_905_Pg4 (FERC Trans)"/>
      <sheetName val="Dist Split"/>
      <sheetName val="Results - Not Exhibit"/>
      <sheetName val="&lt;&lt;&lt; Exhibits File"/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Avoided Costs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Circuit Model &gt;&gt;&gt;"/>
      <sheetName val="Circuit Model Intro"/>
      <sheetName val="PC 4"/>
      <sheetName val="PC 5"/>
      <sheetName val="PC 6"/>
      <sheetName val="PC 7"/>
      <sheetName val="PC 8"/>
      <sheetName val="PC 9"/>
      <sheetName val="PC 10"/>
      <sheetName val="PC 11"/>
      <sheetName val="PC 12"/>
      <sheetName val="PC 13"/>
      <sheetName val="PC 14"/>
      <sheetName val="&lt;&lt;&lt; Circuit Model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Escalation Factors"/>
      <sheetName val="Index"/>
      <sheetName val="SumTable"/>
      <sheetName val="Dialog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37">
          <cell r="C37">
            <v>681451.07185323874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C10" t="str">
            <v>Oregon</v>
          </cell>
        </row>
        <row r="11">
          <cell r="C11" t="str">
            <v>December 2011</v>
          </cell>
        </row>
        <row r="18">
          <cell r="C18">
            <v>2009</v>
          </cell>
          <cell r="D18">
            <v>2011</v>
          </cell>
        </row>
        <row r="19">
          <cell r="C19">
            <v>2009</v>
          </cell>
          <cell r="D19">
            <v>2011</v>
          </cell>
        </row>
        <row r="20">
          <cell r="C20">
            <v>2009</v>
          </cell>
          <cell r="D20">
            <v>2011</v>
          </cell>
        </row>
        <row r="21">
          <cell r="C21">
            <v>2009</v>
          </cell>
          <cell r="D21">
            <v>2011</v>
          </cell>
        </row>
        <row r="22">
          <cell r="C22">
            <v>2010</v>
          </cell>
          <cell r="D22">
            <v>2011</v>
          </cell>
        </row>
        <row r="23">
          <cell r="C23">
            <v>2009</v>
          </cell>
          <cell r="D23">
            <v>2011</v>
          </cell>
        </row>
        <row r="24">
          <cell r="C24">
            <v>2009</v>
          </cell>
          <cell r="D24">
            <v>2011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A3" t="str">
            <v>PacifiCorp</v>
          </cell>
        </row>
        <row r="4">
          <cell r="A4" t="str">
            <v>Marginal Generation Costs</v>
          </cell>
        </row>
        <row r="5">
          <cell r="A5" t="str">
            <v>Filed</v>
          </cell>
        </row>
        <row r="6">
          <cell r="B6" t="str">
            <v xml:space="preserve">                  12 Months Ended December</v>
          </cell>
          <cell r="E6" t="str">
            <v>12 Months Ended December</v>
          </cell>
        </row>
        <row r="7"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E9" t="str">
            <v>Costs</v>
          </cell>
          <cell r="F9" t="str">
            <v>Fixed Cost</v>
          </cell>
        </row>
        <row r="10"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4">
          <cell r="A14">
            <v>2011</v>
          </cell>
          <cell r="B14">
            <v>79.2</v>
          </cell>
          <cell r="C14">
            <v>124.47</v>
          </cell>
          <cell r="D14">
            <v>6.74</v>
          </cell>
          <cell r="E14">
            <v>79.2</v>
          </cell>
          <cell r="F14">
            <v>124.47</v>
          </cell>
          <cell r="G14">
            <v>6.74</v>
          </cell>
        </row>
        <row r="15">
          <cell r="A15">
            <v>2012</v>
          </cell>
          <cell r="B15">
            <v>80.62</v>
          </cell>
          <cell r="C15">
            <v>126.71</v>
          </cell>
          <cell r="D15">
            <v>7.08</v>
          </cell>
          <cell r="E15">
            <v>80.62</v>
          </cell>
          <cell r="F15">
            <v>126.71</v>
          </cell>
          <cell r="G15">
            <v>7.08</v>
          </cell>
        </row>
        <row r="16">
          <cell r="A16">
            <v>2013</v>
          </cell>
          <cell r="B16">
            <v>82.17</v>
          </cell>
          <cell r="C16">
            <v>129.13</v>
          </cell>
          <cell r="D16">
            <v>7.23</v>
          </cell>
          <cell r="E16">
            <v>82.17</v>
          </cell>
          <cell r="F16">
            <v>129.13</v>
          </cell>
          <cell r="G16">
            <v>7.23</v>
          </cell>
        </row>
        <row r="17">
          <cell r="A17">
            <v>2014</v>
          </cell>
          <cell r="B17">
            <v>83.73</v>
          </cell>
          <cell r="C17">
            <v>131.59</v>
          </cell>
          <cell r="D17">
            <v>7.38</v>
          </cell>
          <cell r="E17">
            <v>83.73</v>
          </cell>
          <cell r="F17">
            <v>131.59</v>
          </cell>
          <cell r="G17">
            <v>7.38</v>
          </cell>
        </row>
        <row r="18">
          <cell r="A18">
            <v>2015</v>
          </cell>
          <cell r="B18">
            <v>85.32</v>
          </cell>
          <cell r="C18">
            <v>134.09</v>
          </cell>
          <cell r="D18">
            <v>7.38</v>
          </cell>
          <cell r="E18">
            <v>85.32</v>
          </cell>
          <cell r="F18">
            <v>134.09</v>
          </cell>
          <cell r="G18">
            <v>7.38</v>
          </cell>
        </row>
        <row r="19">
          <cell r="A19">
            <v>2016</v>
          </cell>
          <cell r="B19">
            <v>86.95</v>
          </cell>
          <cell r="C19">
            <v>136.65</v>
          </cell>
          <cell r="D19">
            <v>7.14</v>
          </cell>
          <cell r="E19">
            <v>86.95</v>
          </cell>
          <cell r="F19">
            <v>136.65</v>
          </cell>
          <cell r="G19">
            <v>7.14</v>
          </cell>
        </row>
        <row r="20">
          <cell r="A20">
            <v>2017</v>
          </cell>
          <cell r="B20">
            <v>88.61</v>
          </cell>
          <cell r="C20">
            <v>139.26</v>
          </cell>
          <cell r="D20">
            <v>7.07</v>
          </cell>
          <cell r="E20">
            <v>88.61</v>
          </cell>
          <cell r="F20">
            <v>139.26</v>
          </cell>
          <cell r="G20">
            <v>7.07</v>
          </cell>
        </row>
        <row r="21">
          <cell r="A21">
            <v>2018</v>
          </cell>
          <cell r="B21">
            <v>90.3</v>
          </cell>
          <cell r="C21">
            <v>141.91</v>
          </cell>
          <cell r="D21">
            <v>7.15</v>
          </cell>
          <cell r="E21">
            <v>90.3</v>
          </cell>
          <cell r="F21">
            <v>141.91</v>
          </cell>
          <cell r="G21">
            <v>7.15</v>
          </cell>
        </row>
        <row r="22">
          <cell r="A22">
            <v>2019</v>
          </cell>
          <cell r="B22">
            <v>92.03</v>
          </cell>
          <cell r="C22">
            <v>144.63</v>
          </cell>
          <cell r="D22">
            <v>7.5</v>
          </cell>
          <cell r="E22">
            <v>92.03</v>
          </cell>
          <cell r="F22">
            <v>144.63</v>
          </cell>
          <cell r="G22">
            <v>7.5</v>
          </cell>
        </row>
        <row r="23">
          <cell r="A23">
            <v>2020</v>
          </cell>
          <cell r="B23">
            <v>93.79</v>
          </cell>
          <cell r="C23">
            <v>147.38999999999999</v>
          </cell>
          <cell r="D23">
            <v>7.93</v>
          </cell>
          <cell r="E23">
            <v>93.79</v>
          </cell>
          <cell r="F23">
            <v>147.38999999999999</v>
          </cell>
          <cell r="G23">
            <v>7.93</v>
          </cell>
        </row>
        <row r="24">
          <cell r="A24">
            <v>2021</v>
          </cell>
          <cell r="B24">
            <v>95.57</v>
          </cell>
          <cell r="C24">
            <v>150.21</v>
          </cell>
          <cell r="D24">
            <v>8.44</v>
          </cell>
          <cell r="E24">
            <v>95.57</v>
          </cell>
          <cell r="F24">
            <v>150.21</v>
          </cell>
          <cell r="G24">
            <v>8.44</v>
          </cell>
        </row>
        <row r="25">
          <cell r="A25">
            <v>2022</v>
          </cell>
          <cell r="B25">
            <v>97.4</v>
          </cell>
          <cell r="C25">
            <v>153.07</v>
          </cell>
          <cell r="D25">
            <v>8.42</v>
          </cell>
          <cell r="E25">
            <v>97.4</v>
          </cell>
          <cell r="F25">
            <v>153.07</v>
          </cell>
          <cell r="G25">
            <v>8.42</v>
          </cell>
        </row>
        <row r="26">
          <cell r="A26">
            <v>2023</v>
          </cell>
          <cell r="B26">
            <v>99.26</v>
          </cell>
          <cell r="C26">
            <v>155.99</v>
          </cell>
          <cell r="D26">
            <v>8.5</v>
          </cell>
          <cell r="E26">
            <v>99.26</v>
          </cell>
          <cell r="F26">
            <v>155.99</v>
          </cell>
          <cell r="G26">
            <v>8.5</v>
          </cell>
        </row>
        <row r="27">
          <cell r="A27">
            <v>2024</v>
          </cell>
          <cell r="B27">
            <v>101.16</v>
          </cell>
          <cell r="C27">
            <v>158.97</v>
          </cell>
          <cell r="D27">
            <v>7.3</v>
          </cell>
          <cell r="E27">
            <v>101.16</v>
          </cell>
          <cell r="F27">
            <v>158.97</v>
          </cell>
          <cell r="G27">
            <v>7.3</v>
          </cell>
        </row>
        <row r="28">
          <cell r="A28">
            <v>2025</v>
          </cell>
          <cell r="B28">
            <v>103.08</v>
          </cell>
          <cell r="C28">
            <v>162.01</v>
          </cell>
          <cell r="D28">
            <v>7.66</v>
          </cell>
          <cell r="E28">
            <v>103.08</v>
          </cell>
          <cell r="F28">
            <v>162.01</v>
          </cell>
          <cell r="G28">
            <v>7.66</v>
          </cell>
        </row>
        <row r="29">
          <cell r="A29">
            <v>2026</v>
          </cell>
          <cell r="B29">
            <v>105.05</v>
          </cell>
          <cell r="C29">
            <v>165.1</v>
          </cell>
          <cell r="D29">
            <v>8.2200000000000006</v>
          </cell>
          <cell r="E29">
            <v>105.05</v>
          </cell>
          <cell r="F29">
            <v>165.1</v>
          </cell>
          <cell r="G29">
            <v>8.2200000000000006</v>
          </cell>
        </row>
        <row r="30">
          <cell r="A30">
            <v>2027</v>
          </cell>
          <cell r="B30">
            <v>107.06</v>
          </cell>
          <cell r="C30">
            <v>168.25</v>
          </cell>
          <cell r="D30">
            <v>8.33</v>
          </cell>
          <cell r="E30">
            <v>107.06</v>
          </cell>
          <cell r="F30">
            <v>168.25</v>
          </cell>
          <cell r="G30">
            <v>8.33</v>
          </cell>
        </row>
        <row r="31">
          <cell r="A31">
            <v>2028</v>
          </cell>
          <cell r="B31">
            <v>109.1</v>
          </cell>
          <cell r="C31">
            <v>171.46</v>
          </cell>
          <cell r="D31">
            <v>8.7200000000000006</v>
          </cell>
          <cell r="E31">
            <v>109.1</v>
          </cell>
          <cell r="F31">
            <v>171.46</v>
          </cell>
          <cell r="G31">
            <v>8.7200000000000006</v>
          </cell>
        </row>
        <row r="32">
          <cell r="A32">
            <v>2029</v>
          </cell>
          <cell r="B32">
            <v>111.18</v>
          </cell>
          <cell r="C32">
            <v>174.74</v>
          </cell>
          <cell r="D32">
            <v>9.02</v>
          </cell>
          <cell r="E32">
            <v>111.18</v>
          </cell>
          <cell r="F32">
            <v>174.74</v>
          </cell>
          <cell r="G32">
            <v>9.02</v>
          </cell>
        </row>
        <row r="33">
          <cell r="A33">
            <v>2030</v>
          </cell>
          <cell r="B33">
            <v>113.31</v>
          </cell>
          <cell r="C33">
            <v>178.07</v>
          </cell>
          <cell r="D33">
            <v>9.52</v>
          </cell>
          <cell r="E33">
            <v>113.31</v>
          </cell>
          <cell r="F33">
            <v>178.07</v>
          </cell>
          <cell r="G33">
            <v>9.52</v>
          </cell>
        </row>
        <row r="35">
          <cell r="A35" t="str">
            <v>CCCT Capacity Factor</v>
          </cell>
          <cell r="B35">
            <v>0.51500000000000001</v>
          </cell>
        </row>
        <row r="36">
          <cell r="A36" t="str">
            <v>CCCT Heat Rate (Btu/kWh)</v>
          </cell>
          <cell r="B36">
            <v>7150</v>
          </cell>
        </row>
        <row r="38">
          <cell r="A38" t="str">
            <v xml:space="preserve">Source:  </v>
          </cell>
          <cell r="E38" t="str">
            <v>(Fiscal Year):</v>
          </cell>
        </row>
      </sheetData>
      <sheetData sheetId="35" refreshError="1"/>
      <sheetData sheetId="36" refreshError="1"/>
      <sheetData sheetId="37" refreshError="1"/>
      <sheetData sheetId="38">
        <row r="23">
          <cell r="E23">
            <v>0.79351793004909776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4">
          <cell r="B14" t="str">
            <v>3 Phase - 447 AAC &amp; 4\0 AAC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6">
          <cell r="G46">
            <v>0.1081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>
        <row r="32">
          <cell r="G32">
            <v>137.13321646485971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Dist. Factors"/>
      <sheetName val="Energy Factor"/>
      <sheetName val="Excess NEM Value"/>
      <sheetName val="Cust Advances"/>
      <sheetName val="Cust Factors"/>
      <sheetName val="MetersServi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/>
      <sheetData sheetId="1">
        <row r="14">
          <cell r="B14" t="str">
            <v>1-135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4070.8740095580783</v>
          </cell>
        </row>
        <row r="67">
          <cell r="R67" t="str">
            <v>451.NA1</v>
          </cell>
          <cell r="S67">
            <v>3600390.6740095578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1928059.5490942798</v>
          </cell>
        </row>
        <row r="78">
          <cell r="R78" t="str">
            <v>454.NA1</v>
          </cell>
          <cell r="S78">
            <v>7602230.8599474858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637812.08901322982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54280167.997621238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68962290.21157828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2172604815.5433197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2569942.5121170674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2172604815.5433197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-189.30131451225739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-445927.96634228964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-457639.14230749843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525804.35769250151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856539.87681823375</v>
          </cell>
        </row>
        <row r="683">
          <cell r="R683" t="str">
            <v>901.NA1</v>
          </cell>
          <cell r="S683">
            <v>856539.87681823375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743320.78467258229</v>
          </cell>
        </row>
        <row r="688">
          <cell r="R688" t="str">
            <v>902.NA1</v>
          </cell>
          <cell r="S688">
            <v>4305421.224672582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21901612.746455591</v>
          </cell>
        </row>
        <row r="693">
          <cell r="R693" t="str">
            <v>903.NA1</v>
          </cell>
          <cell r="S693">
            <v>24968547.836455591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1594.901481817833</v>
          </cell>
        </row>
        <row r="699">
          <cell r="R699" t="str">
            <v>904.NA1</v>
          </cell>
          <cell r="S699">
            <v>3706320.7810583278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16198.284854594942</v>
          </cell>
        </row>
        <row r="704">
          <cell r="R704" t="str">
            <v>905.NA1</v>
          </cell>
          <cell r="S704">
            <v>16198.284854594942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33853028.003859334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23519266.594282821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33853028.003859326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133923.99338040134</v>
          </cell>
        </row>
        <row r="717">
          <cell r="R717" t="str">
            <v>907.NA1</v>
          </cell>
          <cell r="S717">
            <v>133923.99338040134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760306.11019865843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3105312.6801986513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953237.00856362469</v>
          </cell>
        </row>
        <row r="729">
          <cell r="R729" t="str">
            <v>909.NA1</v>
          </cell>
          <cell r="S729">
            <v>1220669.5885636248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8056.8960248342482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8056.8960248342482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4467963.1581675112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1855524.0081675188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4467963.1581675112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4467963.1581675112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33939571.549016602</v>
          </cell>
        </row>
        <row r="780">
          <cell r="R780" t="str">
            <v>920.NA1</v>
          </cell>
          <cell r="S780">
            <v>34501395.549016602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41084.037518183279</v>
          </cell>
        </row>
        <row r="785">
          <cell r="R785" t="str">
            <v>921.SO</v>
          </cell>
          <cell r="S785">
            <v>3528517.1660941788</v>
          </cell>
        </row>
        <row r="786">
          <cell r="R786" t="str">
            <v>921.NA1</v>
          </cell>
          <cell r="S786">
            <v>3696276.0836123619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-16345498.108166998</v>
          </cell>
        </row>
        <row r="792">
          <cell r="R792" t="str">
            <v>922.NA1</v>
          </cell>
          <cell r="S792">
            <v>-16345498.108166998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7195270.9283328736</v>
          </cell>
        </row>
        <row r="798">
          <cell r="R798" t="str">
            <v>923.NA1</v>
          </cell>
          <cell r="S798">
            <v>7203752.578332874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2823086.9520242158</v>
          </cell>
        </row>
        <row r="804">
          <cell r="R804" t="str">
            <v>924.NA1</v>
          </cell>
          <cell r="S804">
            <v>4971203.5920242164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4526209.7961688712</v>
          </cell>
        </row>
        <row r="809">
          <cell r="R809" t="str">
            <v>925.NA1</v>
          </cell>
          <cell r="S809">
            <v>4526209.7961688712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603720.6254880965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8583948.3114234004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-2288379.3302872269</v>
          </cell>
        </row>
        <row r="832">
          <cell r="R832" t="str">
            <v>929.NA1</v>
          </cell>
          <cell r="S832">
            <v>-2288379.3302872269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960348.10500953044</v>
          </cell>
        </row>
        <row r="839">
          <cell r="R839" t="str">
            <v>930.NA1</v>
          </cell>
          <cell r="S839">
            <v>1005848.1450095305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1992711.7465591952</v>
          </cell>
        </row>
        <row r="844">
          <cell r="R844" t="str">
            <v>931.NA1</v>
          </cell>
          <cell r="S844">
            <v>1997391.1465591951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31223.151611144574</v>
          </cell>
        </row>
        <row r="849">
          <cell r="R849" t="str">
            <v>935.SO</v>
          </cell>
          <cell r="S849">
            <v>9604597.9867019728</v>
          </cell>
        </row>
        <row r="850">
          <cell r="R850" t="str">
            <v>935.NA1</v>
          </cell>
          <cell r="S850">
            <v>9727046.1483131181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57579193.912005931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46540157.416941307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72307.18912932786</v>
          </cell>
        </row>
        <row r="859">
          <cell r="R859" t="str">
            <v>Total A&amp;G Expense by Factor.NA</v>
          </cell>
          <cell r="S859">
            <v>57372327.44358369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1193141009.3890159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589072.95034084131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6265358.2997344397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15573074.036226479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281043548.2896412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6265358.2997344397</v>
          </cell>
        </row>
        <row r="948">
          <cell r="R948" t="str">
            <v>Summary.NA5</v>
          </cell>
          <cell r="S948">
            <v>589072.95034084131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281043548.28964114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254305.35901646171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1111.4504658307965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256144.68948229251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3911794.6287040352</v>
          </cell>
        </row>
        <row r="973">
          <cell r="R973" t="str">
            <v>404IP.CN</v>
          </cell>
          <cell r="S973">
            <v>1648146.7817304758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16550427.455910807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16929765.175502542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14468980.630997339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4166099.987720497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1649258.2321963066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14468980.630997343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60082400.982661881</v>
          </cell>
        </row>
        <row r="1040">
          <cell r="R1040" t="str">
            <v>408.SO</v>
          </cell>
          <cell r="S1040">
            <v>4614260.2696217047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65837020.677934341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155295150.76648656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155295150.76648656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2189359.3959768424</v>
          </cell>
        </row>
        <row r="1072">
          <cell r="R1072" t="str">
            <v>428.NA1</v>
          </cell>
          <cell r="S1072">
            <v>2189359.3959768424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-4905.5480863182693</v>
          </cell>
        </row>
        <row r="1076">
          <cell r="R1076" t="str">
            <v>429.NA1</v>
          </cell>
          <cell r="S1076">
            <v>-4905.5480863182693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6427141.9368966147</v>
          </cell>
        </row>
        <row r="1082">
          <cell r="R1082" t="str">
            <v>431.NA1</v>
          </cell>
          <cell r="S1082">
            <v>6427141.9368966147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-7826474.3656951785</v>
          </cell>
        </row>
        <row r="1086">
          <cell r="R1086" t="str">
            <v>432.NA1</v>
          </cell>
          <cell r="S1086">
            <v>-7826474.3656951785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156080272.18557853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156080272.18557853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-14645519.840252023</v>
          </cell>
        </row>
        <row r="1104">
          <cell r="R1104" t="str">
            <v>419.NA1</v>
          </cell>
          <cell r="S1104">
            <v>-14645519.840252023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8691343.2290154751</v>
          </cell>
        </row>
        <row r="1112">
          <cell r="R1112" t="str">
            <v>41010.SNP</v>
          </cell>
          <cell r="S1112">
            <v>8478246.7583246753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-6571082.3935501929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242334085.24665657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-4049153.794952393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-37946.808558969897</v>
          </cell>
        </row>
        <row r="1135">
          <cell r="R1135" t="str">
            <v>41110.SO</v>
          </cell>
          <cell r="S1135">
            <v>-6885646.8622154966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13111.522391044804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-120964305.6308576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-138802111.30178279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103531973.94487382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331740.75671437476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24656.698403500912</v>
          </cell>
        </row>
        <row r="1164">
          <cell r="R1164" t="str">
            <v>SCHMAP.NA1</v>
          </cell>
          <cell r="S1164">
            <v>383973.59189227119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10669426.718210384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99988.79335044176</v>
          </cell>
        </row>
        <row r="1176">
          <cell r="R1176" t="str">
            <v>SCHMAT.SO</v>
          </cell>
          <cell r="S1176">
            <v>18143515.819774065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-34548.424848260307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318738123.63086534</v>
          </cell>
        </row>
        <row r="1181">
          <cell r="R1181" t="str">
            <v>SCHMAT.NA1</v>
          </cell>
          <cell r="S1181">
            <v>374103757.66267979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374487731.25457209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28812.459216025098</v>
          </cell>
        </row>
        <row r="1194">
          <cell r="R1194" t="str">
            <v>SCHMDP.SCHMDEXP</v>
          </cell>
          <cell r="S1194">
            <v>-7118.4350049039322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-12952.855683479065</v>
          </cell>
        </row>
        <row r="1197">
          <cell r="R1197" t="str">
            <v>SCHMDP.NA1</v>
          </cell>
          <cell r="S1197">
            <v>7201688.5202272367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22339980.060364291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-17314651.18652527</v>
          </cell>
        </row>
        <row r="1209">
          <cell r="R1209" t="str">
            <v>SCHMDT.SO</v>
          </cell>
          <cell r="S1209">
            <v>22901486.177617844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638544661.94083714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645746350.46106446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-271258619.20649236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9302236.661338361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9302236.661338361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2172604815.5433197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1193141009.3890159</v>
          </cell>
        </row>
        <row r="1232">
          <cell r="R1232" t="str">
            <v>Calculation of Taxable Income:.NA4</v>
          </cell>
          <cell r="S1232">
            <v>281043548.2896412</v>
          </cell>
        </row>
        <row r="1233">
          <cell r="R1233" t="str">
            <v>Calculation of Taxable Income:.NA5</v>
          </cell>
          <cell r="S1233">
            <v>14468980.630997339</v>
          </cell>
        </row>
        <row r="1234">
          <cell r="R1234" t="str">
            <v>Calculation of Taxable Income:.NA6</v>
          </cell>
          <cell r="S1234">
            <v>65837020.677934341</v>
          </cell>
        </row>
        <row r="1235">
          <cell r="R1235" t="str">
            <v>Calculation of Taxable Income:.NA7</v>
          </cell>
          <cell r="S1235">
            <v>-14645519.840252023</v>
          </cell>
        </row>
        <row r="1236">
          <cell r="R1236" t="str">
            <v>Calculation of Taxable Income:.NA8</v>
          </cell>
          <cell r="S1236">
            <v>525804.35769250151</v>
          </cell>
        </row>
        <row r="1237">
          <cell r="R1237" t="str">
            <v>Calculation of Taxable Income:.NA9</v>
          </cell>
          <cell r="S1237">
            <v>1540370843.5050294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156080272.18557853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-271258619.20649236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204895080.64621937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9302236.661338361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195592843.98488101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68457495.39470835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-192.56408576314382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42547838.668234378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1706420360.433495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556109.99400928908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3252516.5426123748</v>
          </cell>
        </row>
        <row r="1666">
          <cell r="R1666" t="str">
            <v>389.NA1</v>
          </cell>
          <cell r="S1666">
            <v>7877595.9222811125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4077001.6675556633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42316624.067258805</v>
          </cell>
        </row>
        <row r="1676">
          <cell r="R1676" t="str">
            <v>390.NA1</v>
          </cell>
          <cell r="S1676">
            <v>92979167.645401984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3218882.6594920564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26294732.29886993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33485433.368922222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3129230.926752741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45518405.796727329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82992.716659003272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6328620.0358644305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1608997.963402292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25695873.472820874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1997886.6974894656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12329106.134794747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846458.04706294276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66651636.861176364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34276491.324972861</v>
          </cell>
        </row>
        <row r="1748">
          <cell r="R1748" t="str">
            <v>397.CN</v>
          </cell>
          <cell r="S1748">
            <v>1727665.7777327956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159201634.56763303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106680.14439828819</v>
          </cell>
        </row>
        <row r="1760">
          <cell r="R1760" t="str">
            <v>398.SO</v>
          </cell>
          <cell r="S1760">
            <v>1093639.717918722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3219656.7188804471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894570.80535525328</v>
          </cell>
        </row>
        <row r="1782">
          <cell r="R1782" t="str">
            <v>1011390.NA1</v>
          </cell>
          <cell r="S1782">
            <v>13130921.943336055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-13130921.943336055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3105364.1371847074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3250531.2833898114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600775344.07160258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118899505.24553913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9686340.2431880925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-13130921.943336055</v>
          </cell>
        </row>
        <row r="1825">
          <cell r="R1825" t="str">
            <v>Total General Plant by Factor.NA</v>
          </cell>
          <cell r="S1825">
            <v>600775344.07160246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158177536.27571261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66224183.250553362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298607859.27262938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298607859.27262938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350663054.10220844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158177536.27571261</v>
          </cell>
        </row>
        <row r="1867">
          <cell r="R1867" t="str">
            <v>Summary of Intangible Plant by Factor.NA6</v>
          </cell>
          <cell r="S1867">
            <v>66224183.250553362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350663054.10220844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3250531.2833898114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99796973.880859733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11340055641.354294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277077041.52125174</v>
          </cell>
        </row>
        <row r="1894">
          <cell r="R1894" t="str">
            <v>Summary of Electric Plant by Factor.NA7</v>
          </cell>
          <cell r="S1894">
            <v>75910523.493741453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-13130921.943336055</v>
          </cell>
        </row>
        <row r="1899">
          <cell r="R1899" t="str">
            <v>Summary of Electric Plant by Factor.NA12</v>
          </cell>
          <cell r="S1899">
            <v>11340055641.354294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-1927.2376249942831</v>
          </cell>
        </row>
        <row r="1930">
          <cell r="R1930" t="str">
            <v>124.NA1</v>
          </cell>
          <cell r="S1930">
            <v>2158810.6116057755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2158810.6116057755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49358.927869108469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101226333.90961851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101106913.46751148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2279984.4968047412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8991938.998373406</v>
          </cell>
        </row>
        <row r="2007">
          <cell r="R2007" t="str">
            <v>Total Prepayments.NA</v>
          </cell>
          <cell r="S2007">
            <v>16122675.871446818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214326478.16675803</v>
          </cell>
        </row>
        <row r="2017">
          <cell r="R2017" t="str">
            <v>182M.NA1</v>
          </cell>
          <cell r="S2017">
            <v>307033929.41802013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28125.862100717899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29150212.547152132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21495323.638730645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21495323.638730645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10612980.96057778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-3263681.817954421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3566965.4492989387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25062289.088029582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589274157.18870521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3.449762332415378E-7</v>
          </cell>
        </row>
        <row r="2085">
          <cell r="R2085" t="str">
            <v>2283.SO</v>
          </cell>
          <cell r="S2085">
            <v>-93361528.653957054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-140904948.68467399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-9711377.0474097952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-12373437.499250948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58124511.394952692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1100487.029588708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72695883.041672826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1788410.917884408</v>
          </cell>
        </row>
        <row r="2147">
          <cell r="R2147" t="str">
            <v>282.SO</v>
          </cell>
          <cell r="S2147">
            <v>-527960.33794565406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-1833161366.0465488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-85910486.315141335</v>
          </cell>
        </row>
        <row r="2166">
          <cell r="R2166" t="str">
            <v>283.GPS</v>
          </cell>
          <cell r="S2166">
            <v>-3625863.6137464275</v>
          </cell>
        </row>
        <row r="2167">
          <cell r="R2167" t="str">
            <v>283.SNP</v>
          </cell>
          <cell r="S2167">
            <v>-1140040.0639502271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-131045731.44118324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-1891511214.4527888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-2082497337.5083802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-3562556.7932744138</v>
          </cell>
        </row>
        <row r="2327">
          <cell r="R2327" t="str">
            <v>108GP.SO</v>
          </cell>
          <cell r="S2327">
            <v>-42020124.238195486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-160269615.80558494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-198385153.8304311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-42020124.238195486</v>
          </cell>
        </row>
        <row r="2368">
          <cell r="R2368" t="str">
            <v>Summary of General Depreciation by Factor.NA6</v>
          </cell>
          <cell r="S2368">
            <v>-3562556.7932744138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-198385153.8304311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-3439491813.5861278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-113347.65844579109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-2274763.0914947297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-2468695.6858034292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-56345861.677532136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-127723141.84689344</v>
          </cell>
        </row>
        <row r="2413">
          <cell r="R2413" t="str">
            <v>111IP.NA1</v>
          </cell>
          <cell r="S2413">
            <v>-227778088.2926659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-227778088.2926659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3753175.3721601781</v>
          </cell>
        </row>
        <row r="2422">
          <cell r="R2422" t="str">
            <v>111390.NA1</v>
          </cell>
          <cell r="S2422">
            <v>4151376.5678864638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-4151376.5678864638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-230814516.58432093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-126244729.56622799</v>
          </cell>
        </row>
        <row r="2437">
          <cell r="R2437" t="str">
            <v>Summary of Amortization by Factor.NA6</v>
          </cell>
          <cell r="S2437">
            <v>-56459209.335977927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-4151376.5678864638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1988560510.5240562</v>
          </cell>
          <cell r="E12">
            <v>1988560505.8638721</v>
          </cell>
          <cell r="F12">
            <v>5</v>
          </cell>
          <cell r="G12">
            <v>1338016195.9300127</v>
          </cell>
          <cell r="H12">
            <v>291271039.85659981</v>
          </cell>
          <cell r="I12">
            <v>314650980.99524248</v>
          </cell>
          <cell r="J12">
            <v>36107668.821464479</v>
          </cell>
          <cell r="K12">
            <v>8514620.2605529539</v>
          </cell>
        </row>
        <row r="13">
          <cell r="A13" t="str">
            <v xml:space="preserve">  Special Sales</v>
          </cell>
          <cell r="D13">
            <v>115082019.36786939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68962290.324995175</v>
          </cell>
          <cell r="E14">
            <v>68962290.21157828</v>
          </cell>
          <cell r="F14">
            <v>0</v>
          </cell>
          <cell r="G14">
            <v>15403256.742451286</v>
          </cell>
          <cell r="H14">
            <v>44197578.393025301</v>
          </cell>
          <cell r="I14">
            <v>3471202.8314357866</v>
          </cell>
          <cell r="J14">
            <v>7091219.2690695664</v>
          </cell>
          <cell r="K14">
            <v>-1200967.0244036561</v>
          </cell>
        </row>
        <row r="15">
          <cell r="A15" t="str">
            <v>Total Operating Revenues</v>
          </cell>
          <cell r="D15">
            <v>2172604820.2169209</v>
          </cell>
          <cell r="E15">
            <v>2172604815.4433198</v>
          </cell>
          <cell r="G15">
            <v>1468501472.0403333</v>
          </cell>
          <cell r="H15">
            <v>335468618.24962509</v>
          </cell>
          <cell r="I15">
            <v>318122183.82667828</v>
          </cell>
          <cell r="J15">
            <v>43198888.090534046</v>
          </cell>
          <cell r="K15">
            <v>7313653.236149298</v>
          </cell>
          <cell r="N15">
            <v>1101376104.1052501</v>
          </cell>
          <cell r="O15">
            <v>367125368.03508329</v>
          </cell>
          <cell r="Q15">
            <v>248919486.3535766</v>
          </cell>
          <cell r="R15">
            <v>86549131.896048516</v>
          </cell>
          <cell r="T15">
            <v>68102271.340717003</v>
          </cell>
          <cell r="U15">
            <v>147089448.46346858</v>
          </cell>
          <cell r="V15">
            <v>65574262.77095855</v>
          </cell>
          <cell r="W15">
            <v>30630051.268689428</v>
          </cell>
          <cell r="X15">
            <v>6726149.9828443872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1193141009.3890157</v>
          </cell>
          <cell r="E18">
            <v>1193141009.3890157</v>
          </cell>
          <cell r="F18">
            <v>0</v>
          </cell>
          <cell r="G18">
            <v>940533001.86883247</v>
          </cell>
          <cell r="H18">
            <v>108277267.82182859</v>
          </cell>
          <cell r="I18">
            <v>99369741.333618969</v>
          </cell>
          <cell r="J18">
            <v>38378035.565992944</v>
          </cell>
          <cell r="K18">
            <v>6582962.7987427758</v>
          </cell>
          <cell r="N18">
            <v>342075334.6937378</v>
          </cell>
          <cell r="O18">
            <v>598457667.17509472</v>
          </cell>
          <cell r="Q18">
            <v>79752199.573163286</v>
          </cell>
          <cell r="R18">
            <v>28525068.248665307</v>
          </cell>
          <cell r="T18">
            <v>17004626.300325204</v>
          </cell>
          <cell r="U18">
            <v>70765136.743703842</v>
          </cell>
          <cell r="V18">
            <v>4549044.2250803839</v>
          </cell>
          <cell r="W18">
            <v>2262597.4077630034</v>
          </cell>
          <cell r="X18">
            <v>4788336.6567465365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281043548.28964114</v>
          </cell>
          <cell r="E19">
            <v>281043548.28964108</v>
          </cell>
          <cell r="F19">
            <v>0</v>
          </cell>
          <cell r="G19">
            <v>180343012.51838422</v>
          </cell>
          <cell r="H19">
            <v>48370194.62512897</v>
          </cell>
          <cell r="I19">
            <v>51741268.19578708</v>
          </cell>
          <cell r="J19">
            <v>589072.95034084131</v>
          </cell>
          <cell r="K19">
            <v>0</v>
          </cell>
          <cell r="N19">
            <v>135241258.16435459</v>
          </cell>
          <cell r="O19">
            <v>45101754.354029641</v>
          </cell>
          <cell r="Q19">
            <v>36277645.968846723</v>
          </cell>
          <cell r="R19">
            <v>12092548.656282242</v>
          </cell>
          <cell r="T19">
            <v>-10782725.296522273</v>
          </cell>
          <cell r="U19">
            <v>40718628.094054587</v>
          </cell>
          <cell r="V19">
            <v>12128721.637762448</v>
          </cell>
          <cell r="W19">
            <v>6508508.4073397871</v>
          </cell>
          <cell r="X19">
            <v>3168135.3531525331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14468980.630997345</v>
          </cell>
          <cell r="E20">
            <v>14468980.630997345</v>
          </cell>
          <cell r="F20">
            <v>0</v>
          </cell>
          <cell r="G20">
            <v>13572992.518259667</v>
          </cell>
          <cell r="H20">
            <v>131453.47584820274</v>
          </cell>
          <cell r="I20">
            <v>-884723.59530683036</v>
          </cell>
          <cell r="J20">
            <v>1649258.2321963066</v>
          </cell>
          <cell r="K20">
            <v>0</v>
          </cell>
          <cell r="N20">
            <v>10163973.496975154</v>
          </cell>
          <cell r="O20">
            <v>3409019.0212845113</v>
          </cell>
          <cell r="Q20">
            <v>98590.106886151945</v>
          </cell>
          <cell r="R20">
            <v>32863.368962050685</v>
          </cell>
          <cell r="T20">
            <v>-155185.00876636454</v>
          </cell>
          <cell r="U20">
            <v>-445967.75475703436</v>
          </cell>
          <cell r="V20">
            <v>-165667.03235247446</v>
          </cell>
          <cell r="W20">
            <v>-91195.482404906434</v>
          </cell>
          <cell r="X20">
            <v>-26708.317026050525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65837020.677934371</v>
          </cell>
          <cell r="E21">
            <v>65837020.677934341</v>
          </cell>
          <cell r="F21">
            <v>0</v>
          </cell>
          <cell r="G21">
            <v>32701357.372604284</v>
          </cell>
          <cell r="H21">
            <v>15726232.933504039</v>
          </cell>
          <cell r="I21">
            <v>17028708.801195543</v>
          </cell>
          <cell r="J21">
            <v>380111.85063049878</v>
          </cell>
          <cell r="K21">
            <v>609.72</v>
          </cell>
          <cell r="N21">
            <v>24526018.029453218</v>
          </cell>
          <cell r="O21">
            <v>8175339.3431510711</v>
          </cell>
          <cell r="Q21">
            <v>11794674.700128028</v>
          </cell>
          <cell r="R21">
            <v>3931558.2333760099</v>
          </cell>
          <cell r="T21">
            <v>2986921.9478394506</v>
          </cell>
          <cell r="U21">
            <v>8583760.0248999428</v>
          </cell>
          <cell r="V21">
            <v>3188674.594928314</v>
          </cell>
          <cell r="W21">
            <v>1755284.1611725399</v>
          </cell>
          <cell r="X21">
            <v>514068.07235529379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42547836.254143499</v>
          </cell>
          <cell r="E22">
            <v>42547838.668177977</v>
          </cell>
          <cell r="F22">
            <v>-2</v>
          </cell>
          <cell r="G22">
            <v>6973731.576820787</v>
          </cell>
          <cell r="H22">
            <v>-1012674.8187154481</v>
          </cell>
          <cell r="I22">
            <v>36792037.67405618</v>
          </cell>
          <cell r="J22">
            <v>-391589.45773400518</v>
          </cell>
          <cell r="K22">
            <v>186333.69375045467</v>
          </cell>
          <cell r="N22">
            <v>5230298.6826155903</v>
          </cell>
          <cell r="O22">
            <v>1743432.8942051968</v>
          </cell>
          <cell r="Q22">
            <v>-759506.11403658614</v>
          </cell>
          <cell r="R22">
            <v>-253168.70467886204</v>
          </cell>
          <cell r="T22">
            <v>21554934.615888413</v>
          </cell>
          <cell r="U22">
            <v>-13776038.412559593</v>
          </cell>
          <cell r="V22">
            <v>21465772.662446745</v>
          </cell>
          <cell r="W22">
            <v>10260593.391828673</v>
          </cell>
          <cell r="X22">
            <v>-2713224.5835481761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9302236.3333035037</v>
          </cell>
          <cell r="E23">
            <v>9302236.6613306943</v>
          </cell>
          <cell r="F23">
            <v>0</v>
          </cell>
          <cell r="G23">
            <v>4468306.3331525009</v>
          </cell>
          <cell r="H23">
            <v>-137605.68905354929</v>
          </cell>
          <cell r="I23">
            <v>4999426.8666072581</v>
          </cell>
          <cell r="J23">
            <v>-53210.503669820828</v>
          </cell>
          <cell r="K23">
            <v>25319.654294306194</v>
          </cell>
          <cell r="N23">
            <v>3351229.7498643757</v>
          </cell>
          <cell r="O23">
            <v>1117076.5832881252</v>
          </cell>
          <cell r="Q23">
            <v>-103204.26679016196</v>
          </cell>
          <cell r="R23">
            <v>-34401.422263387321</v>
          </cell>
          <cell r="T23">
            <v>1072389.2865162157</v>
          </cell>
          <cell r="U23">
            <v>2309273.5775044789</v>
          </cell>
          <cell r="V23">
            <v>1031568.8166576093</v>
          </cell>
          <cell r="W23">
            <v>480989.71027325874</v>
          </cell>
          <cell r="X23">
            <v>105205.47565569085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103531973.94487377</v>
          </cell>
          <cell r="E24">
            <v>103531973.94487378</v>
          </cell>
          <cell r="F24">
            <v>0</v>
          </cell>
          <cell r="G24">
            <v>54158369.518695004</v>
          </cell>
          <cell r="H24">
            <v>51011783.653624497</v>
          </cell>
          <cell r="I24">
            <v>-2189451.1234311163</v>
          </cell>
          <cell r="J24">
            <v>551271.89598535793</v>
          </cell>
          <cell r="K24">
            <v>0</v>
          </cell>
          <cell r="N24">
            <v>40618777.139021255</v>
          </cell>
          <cell r="O24">
            <v>13539592.379673751</v>
          </cell>
          <cell r="Q24">
            <v>38258837.740218371</v>
          </cell>
          <cell r="R24">
            <v>12752945.913406124</v>
          </cell>
          <cell r="T24">
            <v>-430579.27412905172</v>
          </cell>
          <cell r="U24">
            <v>-913375.44709300995</v>
          </cell>
          <cell r="V24">
            <v>-514331.47919015959</v>
          </cell>
          <cell r="W24">
            <v>-285399.59360305779</v>
          </cell>
          <cell r="X24">
            <v>-45765.329415829619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-3978052.186232816</v>
          </cell>
          <cell r="E25">
            <v>-3978052.186232816</v>
          </cell>
          <cell r="F25">
            <v>0</v>
          </cell>
          <cell r="G25">
            <v>-2008894.2665835032</v>
          </cell>
          <cell r="H25">
            <v>-954391.91016516136</v>
          </cell>
          <cell r="I25">
            <v>-1014766.0094841513</v>
          </cell>
          <cell r="J25">
            <v>0</v>
          </cell>
          <cell r="K25">
            <v>0</v>
          </cell>
          <cell r="N25">
            <v>-1506670.6999376274</v>
          </cell>
          <cell r="O25">
            <v>-502223.56664587581</v>
          </cell>
          <cell r="Q25">
            <v>-715793.93262387102</v>
          </cell>
          <cell r="R25">
            <v>-238597.97754129034</v>
          </cell>
          <cell r="T25">
            <v>-177995.10820437933</v>
          </cell>
          <cell r="U25">
            <v>-511518.98881644808</v>
          </cell>
          <cell r="V25">
            <v>-190017.84762516597</v>
          </cell>
          <cell r="W25">
            <v>-104599.98609047449</v>
          </cell>
          <cell r="X25">
            <v>-30634.07874768327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525804.35769250151</v>
          </cell>
          <cell r="E26">
            <v>525804.35769250151</v>
          </cell>
          <cell r="F26">
            <v>0</v>
          </cell>
          <cell r="G26">
            <v>-401751.80710575113</v>
          </cell>
          <cell r="H26">
            <v>-45.416106852338743</v>
          </cell>
          <cell r="I26">
            <v>-55841.919094894984</v>
          </cell>
          <cell r="J26">
            <v>983443.5</v>
          </cell>
          <cell r="K26">
            <v>0</v>
          </cell>
          <cell r="N26">
            <v>-301313.85532931332</v>
          </cell>
          <cell r="O26">
            <v>-100437.95177643778</v>
          </cell>
          <cell r="Q26">
            <v>-34.062080139254057</v>
          </cell>
          <cell r="R26">
            <v>-11.354026713084686</v>
          </cell>
          <cell r="T26">
            <v>-9794.9560181748147</v>
          </cell>
          <cell r="U26">
            <v>-28148.560083827586</v>
          </cell>
          <cell r="V26">
            <v>-10456.55961522066</v>
          </cell>
          <cell r="W26">
            <v>-5756.0697796339055</v>
          </cell>
          <cell r="X26">
            <v>-1685.7735980380098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1706420357.6913691</v>
          </cell>
          <cell r="E27">
            <v>1706420360.4334309</v>
          </cell>
          <cell r="F27">
            <v>-3</v>
          </cell>
          <cell r="G27">
            <v>1230340125.63306</v>
          </cell>
          <cell r="H27">
            <v>221412214.67589331</v>
          </cell>
          <cell r="I27">
            <v>205786400.223948</v>
          </cell>
          <cell r="J27">
            <v>42086394.03374213</v>
          </cell>
          <cell r="K27">
            <v>6795225.866787537</v>
          </cell>
          <cell r="N27">
            <v>559398905.40075517</v>
          </cell>
          <cell r="O27">
            <v>670941220.23230469</v>
          </cell>
          <cell r="Q27">
            <v>164603409.7137118</v>
          </cell>
          <cell r="R27">
            <v>56808804.962181486</v>
          </cell>
          <cell r="T27">
            <v>31062592.506929036</v>
          </cell>
          <cell r="U27">
            <v>106701749.27685294</v>
          </cell>
          <cell r="V27">
            <v>41483309.018092476</v>
          </cell>
          <cell r="W27">
            <v>20781021.946499184</v>
          </cell>
          <cell r="X27">
            <v>5757727.4755742764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466184462.5255518</v>
          </cell>
          <cell r="E29">
            <v>466184455.00988889</v>
          </cell>
          <cell r="F29">
            <v>8</v>
          </cell>
          <cell r="G29">
            <v>238161346.40727329</v>
          </cell>
          <cell r="H29">
            <v>114056403.57373178</v>
          </cell>
          <cell r="I29">
            <v>112335783.60273027</v>
          </cell>
          <cell r="J29">
            <v>1112494.0567919165</v>
          </cell>
          <cell r="K29">
            <v>518427.36936176103</v>
          </cell>
          <cell r="N29">
            <v>541977198.70449495</v>
          </cell>
          <cell r="O29">
            <v>-303815852.1972214</v>
          </cell>
          <cell r="Q29">
            <v>84316076.639864802</v>
          </cell>
          <cell r="R29">
            <v>29740326.93386703</v>
          </cell>
          <cell r="T29">
            <v>37039678.833787963</v>
          </cell>
          <cell r="U29">
            <v>40387699.186615646</v>
          </cell>
          <cell r="V29">
            <v>24090953.752866074</v>
          </cell>
          <cell r="W29">
            <v>9849029.3221902438</v>
          </cell>
          <cell r="X29">
            <v>968422.50727011077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11340055641.35429</v>
          </cell>
          <cell r="E33">
            <v>11340055641.354292</v>
          </cell>
          <cell r="F33">
            <v>0</v>
          </cell>
          <cell r="G33">
            <v>5678810201.4133339</v>
          </cell>
          <cell r="H33">
            <v>2697078606.9127893</v>
          </cell>
          <cell r="I33">
            <v>2888256309.5344276</v>
          </cell>
          <cell r="J33">
            <v>75910523.493741453</v>
          </cell>
          <cell r="K33">
            <v>0</v>
          </cell>
          <cell r="N33">
            <v>4149878752.4553103</v>
          </cell>
          <cell r="O33">
            <v>1528931448.9580235</v>
          </cell>
          <cell r="Q33">
            <v>2022808955.1845918</v>
          </cell>
          <cell r="R33">
            <v>674269651.72819734</v>
          </cell>
          <cell r="T33">
            <v>515374794.29315168</v>
          </cell>
          <cell r="U33">
            <v>1481074375.0081992</v>
          </cell>
          <cell r="V33">
            <v>521009306.29563129</v>
          </cell>
          <cell r="W33">
            <v>286802355.00316828</v>
          </cell>
          <cell r="X33">
            <v>83995478.934276566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336184141.96517223</v>
          </cell>
          <cell r="E35">
            <v>336184141.96517229</v>
          </cell>
          <cell r="F35">
            <v>0</v>
          </cell>
          <cell r="G35">
            <v>212612886.02764124</v>
          </cell>
          <cell r="H35">
            <v>22678378.156221986</v>
          </cell>
          <cell r="I35">
            <v>69938908.388445616</v>
          </cell>
          <cell r="J35">
            <v>29274247.945051882</v>
          </cell>
          <cell r="K35">
            <v>1679721.4478115595</v>
          </cell>
          <cell r="N35">
            <v>159459664.52073091</v>
          </cell>
          <cell r="O35">
            <v>53153221.506910309</v>
          </cell>
          <cell r="Q35">
            <v>17008783.617166489</v>
          </cell>
          <cell r="R35">
            <v>5669594.5390554965</v>
          </cell>
          <cell r="T35">
            <v>12267639.485309323</v>
          </cell>
          <cell r="U35">
            <v>35254511.250302814</v>
          </cell>
          <cell r="V35">
            <v>13096261.318391804</v>
          </cell>
          <cell r="W35">
            <v>7209158.3441321766</v>
          </cell>
          <cell r="X35">
            <v>2111337.9903094904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16602751.918377848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16122675.871446822</v>
          </cell>
          <cell r="E38">
            <v>16122675.871446818</v>
          </cell>
          <cell r="F38">
            <v>0</v>
          </cell>
          <cell r="G38">
            <v>7021916.7618853096</v>
          </cell>
          <cell r="H38">
            <v>3274752.1721722395</v>
          </cell>
          <cell r="I38">
            <v>2893875.507787263</v>
          </cell>
          <cell r="J38">
            <v>13395.577294318366</v>
          </cell>
          <cell r="K38">
            <v>2918735.8523076898</v>
          </cell>
          <cell r="N38">
            <v>5266437.5714139817</v>
          </cell>
          <cell r="O38">
            <v>1755479.1904713274</v>
          </cell>
          <cell r="Q38">
            <v>2456064.1291291798</v>
          </cell>
          <cell r="R38">
            <v>818688.04304305988</v>
          </cell>
          <cell r="T38">
            <v>507600.45106402616</v>
          </cell>
          <cell r="U38">
            <v>1458732.6138924493</v>
          </cell>
          <cell r="V38">
            <v>541886.49417263339</v>
          </cell>
          <cell r="W38">
            <v>298294.71526740183</v>
          </cell>
          <cell r="X38">
            <v>87361.233390751921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79964115.800648019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101106913.46751146</v>
          </cell>
          <cell r="E40">
            <v>101106913.46751148</v>
          </cell>
          <cell r="F40">
            <v>0</v>
          </cell>
          <cell r="G40">
            <v>87307939.670730978</v>
          </cell>
          <cell r="H40">
            <v>671788.63330612355</v>
          </cell>
          <cell r="I40">
            <v>13127185.163474374</v>
          </cell>
          <cell r="J40">
            <v>0</v>
          </cell>
          <cell r="K40">
            <v>0</v>
          </cell>
          <cell r="N40">
            <v>65480954.753048226</v>
          </cell>
          <cell r="O40">
            <v>21826984.917682745</v>
          </cell>
          <cell r="Q40">
            <v>503841.47497959272</v>
          </cell>
          <cell r="R40">
            <v>167947.15832653089</v>
          </cell>
          <cell r="T40">
            <v>2302574.9007688235</v>
          </cell>
          <cell r="U40">
            <v>6617096.3730250597</v>
          </cell>
          <cell r="V40">
            <v>2458103.0965044075</v>
          </cell>
          <cell r="W40">
            <v>1353123.1561495734</v>
          </cell>
          <cell r="X40">
            <v>396287.63702650816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25062289.043063451</v>
          </cell>
          <cell r="E41">
            <v>25062289.088028535</v>
          </cell>
          <cell r="F41">
            <v>0</v>
          </cell>
          <cell r="G41">
            <v>15924238.360619931</v>
          </cell>
          <cell r="H41">
            <v>3781061.2573154075</v>
          </cell>
          <cell r="I41">
            <v>4554932.1717518512</v>
          </cell>
          <cell r="J41">
            <v>690627.29573190049</v>
          </cell>
          <cell r="K41">
            <v>111430.00260944782</v>
          </cell>
          <cell r="N41">
            <v>11943178.770464947</v>
          </cell>
          <cell r="O41">
            <v>3981059.5901549826</v>
          </cell>
          <cell r="Q41">
            <v>2835795.9429865554</v>
          </cell>
          <cell r="R41">
            <v>945265.31432885188</v>
          </cell>
          <cell r="T41">
            <v>798958.22011886374</v>
          </cell>
          <cell r="U41">
            <v>2296031.0818909081</v>
          </cell>
          <cell r="V41">
            <v>852924.12168484984</v>
          </cell>
          <cell r="W41">
            <v>469513.00827517477</v>
          </cell>
          <cell r="X41">
            <v>137505.73978205514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2158810.6116057751</v>
          </cell>
          <cell r="E42">
            <v>2158810.6116057755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2158810.6116057755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11929329798.49803</v>
          </cell>
          <cell r="E44">
            <v>11929329798.542995</v>
          </cell>
          <cell r="F44">
            <v>0</v>
          </cell>
          <cell r="G44">
            <v>6103869223.2383318</v>
          </cell>
          <cell r="H44">
            <v>2729084529.9326229</v>
          </cell>
          <cell r="I44">
            <v>2983618553.1458874</v>
          </cell>
          <cell r="J44">
            <v>105888794.31181955</v>
          </cell>
          <cell r="K44">
            <v>6868697.9143344723</v>
          </cell>
          <cell r="N44">
            <v>4403748659.1743021</v>
          </cell>
          <cell r="O44">
            <v>1700120564.0640299</v>
          </cell>
          <cell r="Q44">
            <v>2046813397.4494672</v>
          </cell>
          <cell r="R44">
            <v>682271132.48315573</v>
          </cell>
          <cell r="T44">
            <v>532101815.80509871</v>
          </cell>
          <cell r="U44">
            <v>1529144174.3190749</v>
          </cell>
          <cell r="V44">
            <v>538866160.09877324</v>
          </cell>
          <cell r="W44">
            <v>296632098.27608865</v>
          </cell>
          <cell r="X44">
            <v>86874304.64685066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-3439491813.5861282</v>
          </cell>
          <cell r="E48">
            <v>-3439491813.5861278</v>
          </cell>
          <cell r="F48">
            <v>0</v>
          </cell>
          <cell r="G48">
            <v>-1802017126.6524484</v>
          </cell>
          <cell r="H48">
            <v>-697151698.58244395</v>
          </cell>
          <cell r="I48">
            <v>-936760431.55796099</v>
          </cell>
          <cell r="J48">
            <v>-3562556.7932744138</v>
          </cell>
          <cell r="K48">
            <v>0</v>
          </cell>
          <cell r="N48">
            <v>-1322651796.2551088</v>
          </cell>
          <cell r="O48">
            <v>-479365330.3973397</v>
          </cell>
          <cell r="Q48">
            <v>-522863773.93683285</v>
          </cell>
          <cell r="R48">
            <v>-174287924.64561099</v>
          </cell>
          <cell r="T48">
            <v>-115611742.54526356</v>
          </cell>
          <cell r="U48">
            <v>-557149850.81085122</v>
          </cell>
          <cell r="V48">
            <v>-128817900.59760459</v>
          </cell>
          <cell r="W48">
            <v>-96805961.438801676</v>
          </cell>
          <cell r="X48">
            <v>-38374976.165439993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-230814516.58432087</v>
          </cell>
          <cell r="E49">
            <v>-230814516.5843209</v>
          </cell>
          <cell r="F49">
            <v>0</v>
          </cell>
          <cell r="G49">
            <v>-103182859.50776091</v>
          </cell>
          <cell r="H49">
            <v>-38012113.955928251</v>
          </cell>
          <cell r="I49">
            <v>-33160333.784653816</v>
          </cell>
          <cell r="J49">
            <v>-56459209.335977927</v>
          </cell>
          <cell r="K49">
            <v>0</v>
          </cell>
          <cell r="N49">
            <v>-76968304.009984434</v>
          </cell>
          <cell r="O49">
            <v>-26214555.49777649</v>
          </cell>
          <cell r="Q49">
            <v>-28509085.466946188</v>
          </cell>
          <cell r="R49">
            <v>-9503028.4889820628</v>
          </cell>
          <cell r="T49">
            <v>-5816490.8411676316</v>
          </cell>
          <cell r="U49">
            <v>-16715321.806023637</v>
          </cell>
          <cell r="V49">
            <v>-6209367.6703805709</v>
          </cell>
          <cell r="W49">
            <v>-3418098.773719768</v>
          </cell>
          <cell r="X49">
            <v>-1001054.6933622065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-1891511214.4460602</v>
          </cell>
          <cell r="E50">
            <v>-1891511214.4460592</v>
          </cell>
          <cell r="F50">
            <v>0</v>
          </cell>
          <cell r="G50">
            <v>-934329786.12566948</v>
          </cell>
          <cell r="H50">
            <v>-449803997.85405463</v>
          </cell>
          <cell r="I50">
            <v>-493766169.72611701</v>
          </cell>
          <cell r="J50">
            <v>-13611260.740218543</v>
          </cell>
          <cell r="K50">
            <v>0</v>
          </cell>
          <cell r="N50">
            <v>-700747339.59425235</v>
          </cell>
          <cell r="O50">
            <v>-233582446.53141737</v>
          </cell>
          <cell r="Q50">
            <v>-337352998.3905409</v>
          </cell>
          <cell r="R50">
            <v>-112450999.46351366</v>
          </cell>
          <cell r="T50">
            <v>-85879353.586577073</v>
          </cell>
          <cell r="U50">
            <v>-251879136.78502384</v>
          </cell>
          <cell r="V50">
            <v>-90822881.353022218</v>
          </cell>
          <cell r="W50">
            <v>-49960038.528102987</v>
          </cell>
          <cell r="X50">
            <v>-15224759.47339086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-189170.04482962217</v>
          </cell>
          <cell r="E51">
            <v>-189170.04482962214</v>
          </cell>
          <cell r="F51">
            <v>0</v>
          </cell>
          <cell r="G51">
            <v>-95529.822304179135</v>
          </cell>
          <cell r="H51">
            <v>-45384.613368268678</v>
          </cell>
          <cell r="I51">
            <v>-48255.609157174338</v>
          </cell>
          <cell r="J51">
            <v>0</v>
          </cell>
          <cell r="K51">
            <v>0</v>
          </cell>
          <cell r="N51">
            <v>-71647.366728134351</v>
          </cell>
          <cell r="O51">
            <v>-23882.455576044784</v>
          </cell>
          <cell r="Q51">
            <v>-34038.460026201508</v>
          </cell>
          <cell r="R51">
            <v>-11346.153342067169</v>
          </cell>
          <cell r="T51">
            <v>-8464.2787530553687</v>
          </cell>
          <cell r="U51">
            <v>-24324.484827144835</v>
          </cell>
          <cell r="V51">
            <v>-9036.0013068911594</v>
          </cell>
          <cell r="W51">
            <v>-4974.0886070806473</v>
          </cell>
          <cell r="X51">
            <v>-1456.7556630023212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-14365565.232457247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-16183238.296153843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-160248149.48215082</v>
          </cell>
          <cell r="E54">
            <v>-160248149.48215085</v>
          </cell>
          <cell r="F54">
            <v>0</v>
          </cell>
          <cell r="G54">
            <v>-108819574.30864245</v>
          </cell>
          <cell r="H54">
            <v>-23164180.387780134</v>
          </cell>
          <cell r="I54">
            <v>-26931414.627858501</v>
          </cell>
          <cell r="J54">
            <v>-1332980.1578697825</v>
          </cell>
          <cell r="K54">
            <v>0</v>
          </cell>
          <cell r="N54">
            <v>-78642470.751564741</v>
          </cell>
          <cell r="O54">
            <v>-30177103.557077691</v>
          </cell>
          <cell r="P54" t="str">
            <v xml:space="preserve"> </v>
          </cell>
          <cell r="Q54">
            <v>-17373135.290835097</v>
          </cell>
          <cell r="R54">
            <v>-5791045.0969450334</v>
          </cell>
          <cell r="S54" t="str">
            <v xml:space="preserve"> </v>
          </cell>
          <cell r="T54">
            <v>-4723906.8080527252</v>
          </cell>
          <cell r="U54">
            <v>-13575474.39418233</v>
          </cell>
          <cell r="V54">
            <v>-5042984.6814518347</v>
          </cell>
          <cell r="W54">
            <v>-2776034.6416242444</v>
          </cell>
          <cell r="X54">
            <v>-813014.10254736338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-5752803667.672101</v>
          </cell>
          <cell r="E55">
            <v>-5752803667.6721001</v>
          </cell>
          <cell r="F55">
            <v>0</v>
          </cell>
          <cell r="G55">
            <v>-2948444876.4168258</v>
          </cell>
          <cell r="H55">
            <v>-1217939425.2521863</v>
          </cell>
          <cell r="I55">
            <v>-1495270120.6795933</v>
          </cell>
          <cell r="J55">
            <v>-91149245.323494524</v>
          </cell>
          <cell r="K55">
            <v>0</v>
          </cell>
          <cell r="N55">
            <v>-2179081557.9776382</v>
          </cell>
          <cell r="O55">
            <v>-769363318.43918729</v>
          </cell>
          <cell r="Q55">
            <v>-913454568.93913949</v>
          </cell>
          <cell r="R55">
            <v>-304484856.31304657</v>
          </cell>
          <cell r="T55">
            <v>-212847438.02014974</v>
          </cell>
          <cell r="U55">
            <v>-841664628.97929823</v>
          </cell>
          <cell r="V55">
            <v>-231764191.76947549</v>
          </cell>
          <cell r="W55">
            <v>-153439628.3353419</v>
          </cell>
          <cell r="X55">
            <v>-55554233.575328164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6176526130.8259287</v>
          </cell>
          <cell r="E57">
            <v>6176526130.8708954</v>
          </cell>
          <cell r="F57">
            <v>0</v>
          </cell>
          <cell r="G57">
            <v>3155424346.821506</v>
          </cell>
          <cell r="H57">
            <v>1511145104.6804366</v>
          </cell>
          <cell r="I57">
            <v>1488348432.4662941</v>
          </cell>
          <cell r="J57">
            <v>14739548.98832503</v>
          </cell>
          <cell r="K57">
            <v>6868697.9143344723</v>
          </cell>
          <cell r="N57">
            <v>2224667101.1966639</v>
          </cell>
          <cell r="O57">
            <v>930757245.62484264</v>
          </cell>
          <cell r="Q57">
            <v>1133358828.5103278</v>
          </cell>
          <cell r="R57">
            <v>377786276.17010915</v>
          </cell>
          <cell r="T57">
            <v>319254377.78494895</v>
          </cell>
          <cell r="U57">
            <v>687479545.33977664</v>
          </cell>
          <cell r="V57">
            <v>307101968.32929778</v>
          </cell>
          <cell r="W57">
            <v>143192469.94074675</v>
          </cell>
          <cell r="X57">
            <v>31320071.071522497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7.5476805691618132E-2</v>
          </cell>
          <cell r="E59">
            <v>7.5476804458067842E-2</v>
          </cell>
          <cell r="G59">
            <v>7.5476804458067856E-2</v>
          </cell>
          <cell r="H59">
            <v>7.5476804458067842E-2</v>
          </cell>
          <cell r="I59">
            <v>7.5476804458067842E-2</v>
          </cell>
          <cell r="J59">
            <v>7.5476804458067606E-2</v>
          </cell>
          <cell r="K59">
            <v>7.5476804458067787E-2</v>
          </cell>
        </row>
        <row r="61">
          <cell r="A61" t="str">
            <v>Return On Equity</v>
          </cell>
          <cell r="D61">
            <v>9.8333831012119968E-2</v>
          </cell>
          <cell r="E61">
            <v>9.8333828601900555E-2</v>
          </cell>
          <cell r="G61">
            <v>9.8333828601900583E-2</v>
          </cell>
          <cell r="H61">
            <v>9.8333828601900555E-2</v>
          </cell>
          <cell r="I61">
            <v>9.8333828601900555E-2</v>
          </cell>
          <cell r="J61">
            <v>9.8333828601900097E-2</v>
          </cell>
          <cell r="K61">
            <v>9.8333828601900458E-2</v>
          </cell>
        </row>
        <row r="65">
          <cell r="A65" t="str">
            <v>Total Rate Base</v>
          </cell>
          <cell r="D65">
            <v>6176526130.8259287</v>
          </cell>
          <cell r="E65">
            <v>6176526130.8708954</v>
          </cell>
          <cell r="F65">
            <v>0</v>
          </cell>
          <cell r="G65">
            <v>3155424346.821506</v>
          </cell>
          <cell r="H65">
            <v>1511145104.6804366</v>
          </cell>
          <cell r="I65">
            <v>1488348432.4662941</v>
          </cell>
          <cell r="J65">
            <v>14739548.98832503</v>
          </cell>
          <cell r="K65">
            <v>6868697.9143344723</v>
          </cell>
          <cell r="N65">
            <v>2224667101.1966639</v>
          </cell>
          <cell r="O65">
            <v>930757245.62484264</v>
          </cell>
          <cell r="Q65">
            <v>1133358828.5103278</v>
          </cell>
          <cell r="R65">
            <v>377786276.17010915</v>
          </cell>
          <cell r="T65">
            <v>319254377.78494895</v>
          </cell>
          <cell r="U65">
            <v>687479545.33977664</v>
          </cell>
          <cell r="V65">
            <v>307101968.32929778</v>
          </cell>
          <cell r="W65">
            <v>143192469.94074675</v>
          </cell>
          <cell r="X65">
            <v>31320071.071522497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466184462.62555063</v>
          </cell>
          <cell r="E67">
            <v>466184455.00988889</v>
          </cell>
          <cell r="F67">
            <v>8</v>
          </cell>
          <cell r="G67">
            <v>238161346.40727329</v>
          </cell>
          <cell r="H67">
            <v>114056403.57373178</v>
          </cell>
          <cell r="I67">
            <v>112335783.60273027</v>
          </cell>
          <cell r="J67">
            <v>1112494.0567919165</v>
          </cell>
          <cell r="K67">
            <v>518427.36936176103</v>
          </cell>
          <cell r="N67">
            <v>167910763.78131726</v>
          </cell>
          <cell r="O67">
            <v>70250582.625956088</v>
          </cell>
          <cell r="Q67">
            <v>85542302.680298865</v>
          </cell>
          <cell r="R67">
            <v>28514100.893432945</v>
          </cell>
          <cell r="T67">
            <v>24096300.244456708</v>
          </cell>
          <cell r="U67">
            <v>51888759.212531708</v>
          </cell>
          <cell r="V67">
            <v>23179075.212278154</v>
          </cell>
          <cell r="W67">
            <v>10807710.0535855</v>
          </cell>
          <cell r="X67">
            <v>2363938.8798780907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1193141009.3890152</v>
          </cell>
          <cell r="E68">
            <v>1193141009.3890157</v>
          </cell>
          <cell r="F68">
            <v>0</v>
          </cell>
          <cell r="G68">
            <v>940533001.86883247</v>
          </cell>
          <cell r="H68">
            <v>108277267.82182859</v>
          </cell>
          <cell r="I68">
            <v>99369741.333618969</v>
          </cell>
          <cell r="J68">
            <v>38378035.565992944</v>
          </cell>
          <cell r="K68">
            <v>6582962.7987427758</v>
          </cell>
          <cell r="N68">
            <v>342075334.6937378</v>
          </cell>
          <cell r="O68">
            <v>598457667.17509472</v>
          </cell>
          <cell r="Q68">
            <v>79752199.573163286</v>
          </cell>
          <cell r="R68">
            <v>28525068.248665307</v>
          </cell>
          <cell r="T68">
            <v>17004626.300325204</v>
          </cell>
          <cell r="U68">
            <v>70765136.743703842</v>
          </cell>
          <cell r="V68">
            <v>4549044.2250803839</v>
          </cell>
          <cell r="W68">
            <v>2262597.4077630034</v>
          </cell>
          <cell r="X68">
            <v>4788336.6567465365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281043548.28964114</v>
          </cell>
          <cell r="E70">
            <v>281043548.28964108</v>
          </cell>
          <cell r="F70">
            <v>0</v>
          </cell>
          <cell r="G70">
            <v>180343012.51838422</v>
          </cell>
          <cell r="H70">
            <v>48370194.62512897</v>
          </cell>
          <cell r="I70">
            <v>51741268.19578708</v>
          </cell>
          <cell r="J70">
            <v>589072.95034084131</v>
          </cell>
          <cell r="K70">
            <v>0</v>
          </cell>
          <cell r="N70">
            <v>135241258.16435459</v>
          </cell>
          <cell r="O70">
            <v>45101754.354029641</v>
          </cell>
          <cell r="Q70">
            <v>36277645.968846723</v>
          </cell>
          <cell r="R70">
            <v>12092548.656282242</v>
          </cell>
          <cell r="T70">
            <v>-10782725.296522273</v>
          </cell>
          <cell r="U70">
            <v>40718628.094054587</v>
          </cell>
          <cell r="V70">
            <v>12128721.637762448</v>
          </cell>
          <cell r="W70">
            <v>6508508.4073397871</v>
          </cell>
          <cell r="X70">
            <v>3168135.3531525331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14468980.630997345</v>
          </cell>
          <cell r="E71">
            <v>14468980.630997345</v>
          </cell>
          <cell r="F71">
            <v>0</v>
          </cell>
          <cell r="G71">
            <v>13572992.518259667</v>
          </cell>
          <cell r="H71">
            <v>131453.47584820274</v>
          </cell>
          <cell r="I71">
            <v>-884723.59530683036</v>
          </cell>
          <cell r="J71">
            <v>1649258.2321963066</v>
          </cell>
          <cell r="K71">
            <v>0</v>
          </cell>
          <cell r="N71">
            <v>10163973.496975154</v>
          </cell>
          <cell r="O71">
            <v>3409019.0212845113</v>
          </cell>
          <cell r="Q71">
            <v>98590.106886151945</v>
          </cell>
          <cell r="R71">
            <v>32863.368962050685</v>
          </cell>
          <cell r="T71">
            <v>-155185.00876636454</v>
          </cell>
          <cell r="U71">
            <v>-445967.75475703436</v>
          </cell>
          <cell r="V71">
            <v>-165667.03235247446</v>
          </cell>
          <cell r="W71">
            <v>-91195.482404906434</v>
          </cell>
          <cell r="X71">
            <v>-26708.317026050525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65837020.677934371</v>
          </cell>
          <cell r="E72">
            <v>65837020.677934341</v>
          </cell>
          <cell r="F72">
            <v>0</v>
          </cell>
          <cell r="G72">
            <v>32701357.372604284</v>
          </cell>
          <cell r="H72">
            <v>15726232.933504039</v>
          </cell>
          <cell r="I72">
            <v>17028708.801195543</v>
          </cell>
          <cell r="J72">
            <v>380111.85063049878</v>
          </cell>
          <cell r="K72">
            <v>609.72</v>
          </cell>
          <cell r="N72">
            <v>24526018.029453218</v>
          </cell>
          <cell r="O72">
            <v>8175339.3431510711</v>
          </cell>
          <cell r="Q72">
            <v>11794674.700128028</v>
          </cell>
          <cell r="R72">
            <v>3931558.2333760099</v>
          </cell>
          <cell r="T72">
            <v>2986921.9478394506</v>
          </cell>
          <cell r="U72">
            <v>8583760.0248999428</v>
          </cell>
          <cell r="V72">
            <v>3188674.594928314</v>
          </cell>
          <cell r="W72">
            <v>1755284.1611725399</v>
          </cell>
          <cell r="X72">
            <v>514068.07235529379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42547836.254143506</v>
          </cell>
          <cell r="E73">
            <v>42547838.668177977</v>
          </cell>
          <cell r="F73">
            <v>-2</v>
          </cell>
          <cell r="G73">
            <v>6973731.576820787</v>
          </cell>
          <cell r="H73">
            <v>-1012674.8187154481</v>
          </cell>
          <cell r="I73">
            <v>36792037.67405618</v>
          </cell>
          <cell r="J73">
            <v>-391589.45773400518</v>
          </cell>
          <cell r="K73">
            <v>186333.69375045467</v>
          </cell>
          <cell r="N73">
            <v>5230298.6826155903</v>
          </cell>
          <cell r="O73">
            <v>1743432.8942051968</v>
          </cell>
          <cell r="Q73">
            <v>-759506.11403658614</v>
          </cell>
          <cell r="R73">
            <v>-253168.70467886204</v>
          </cell>
          <cell r="T73">
            <v>21554934.615888413</v>
          </cell>
          <cell r="U73">
            <v>-13776038.412559593</v>
          </cell>
          <cell r="V73">
            <v>21465772.662446745</v>
          </cell>
          <cell r="W73">
            <v>10260593.391828673</v>
          </cell>
          <cell r="X73">
            <v>-2713224.5835481761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9302236.3333035018</v>
          </cell>
          <cell r="E75">
            <v>9302236.6613306943</v>
          </cell>
          <cell r="F75">
            <v>0</v>
          </cell>
          <cell r="G75">
            <v>4468306.3331525009</v>
          </cell>
          <cell r="H75">
            <v>-137605.68905354929</v>
          </cell>
          <cell r="I75">
            <v>4999426.8666072581</v>
          </cell>
          <cell r="J75">
            <v>-53210.503669820828</v>
          </cell>
          <cell r="K75">
            <v>25319.654294306194</v>
          </cell>
          <cell r="N75">
            <v>3351229.7498643757</v>
          </cell>
          <cell r="O75">
            <v>1117076.5832881252</v>
          </cell>
          <cell r="Q75">
            <v>-103204.26679016196</v>
          </cell>
          <cell r="R75">
            <v>-34401.422263387321</v>
          </cell>
          <cell r="T75">
            <v>1072389.2865162157</v>
          </cell>
          <cell r="U75">
            <v>2309273.5775044789</v>
          </cell>
          <cell r="V75">
            <v>1031568.8166576093</v>
          </cell>
          <cell r="W75">
            <v>480989.71027325874</v>
          </cell>
          <cell r="X75">
            <v>105205.47565569085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103531973.94487381</v>
          </cell>
          <cell r="E77">
            <v>103531973.94487378</v>
          </cell>
          <cell r="F77">
            <v>0</v>
          </cell>
          <cell r="G77">
            <v>54158369.518695004</v>
          </cell>
          <cell r="H77">
            <v>51011783.653624497</v>
          </cell>
          <cell r="I77">
            <v>-2189451.1234311163</v>
          </cell>
          <cell r="J77">
            <v>551271.89598535793</v>
          </cell>
          <cell r="K77">
            <v>0</v>
          </cell>
          <cell r="N77">
            <v>40618777.139021255</v>
          </cell>
          <cell r="O77">
            <v>13539592.379673751</v>
          </cell>
          <cell r="Q77">
            <v>38258837.740218371</v>
          </cell>
          <cell r="R77">
            <v>12752945.913406124</v>
          </cell>
          <cell r="T77">
            <v>-430579.27412905172</v>
          </cell>
          <cell r="U77">
            <v>-913375.44709300995</v>
          </cell>
          <cell r="V77">
            <v>-514331.47919015959</v>
          </cell>
          <cell r="W77">
            <v>-285399.59360305779</v>
          </cell>
          <cell r="X77">
            <v>-45765.329415829619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-3978052.1862328164</v>
          </cell>
          <cell r="E78">
            <v>-3978052.186232816</v>
          </cell>
          <cell r="F78">
            <v>0</v>
          </cell>
          <cell r="G78">
            <v>-2008894.2665835032</v>
          </cell>
          <cell r="H78">
            <v>-954391.91016516136</v>
          </cell>
          <cell r="I78">
            <v>-1014766.0094841513</v>
          </cell>
          <cell r="J78">
            <v>0</v>
          </cell>
          <cell r="K78">
            <v>0</v>
          </cell>
          <cell r="N78">
            <v>-1506670.6999376274</v>
          </cell>
          <cell r="O78">
            <v>-502223.56664587581</v>
          </cell>
          <cell r="Q78">
            <v>-715793.93262387102</v>
          </cell>
          <cell r="R78">
            <v>-238597.97754129034</v>
          </cell>
          <cell r="T78">
            <v>-177995.10820437933</v>
          </cell>
          <cell r="U78">
            <v>-511518.98881644808</v>
          </cell>
          <cell r="V78">
            <v>-190017.84762516597</v>
          </cell>
          <cell r="W78">
            <v>-104599.98609047449</v>
          </cell>
          <cell r="X78">
            <v>-30634.07874768327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525804.35769250151</v>
          </cell>
          <cell r="E79">
            <v>525804.35769250151</v>
          </cell>
          <cell r="F79">
            <v>0</v>
          </cell>
          <cell r="G79">
            <v>-401751.80710575113</v>
          </cell>
          <cell r="H79">
            <v>-45.416106852338743</v>
          </cell>
          <cell r="I79">
            <v>-55841.919094894984</v>
          </cell>
          <cell r="J79">
            <v>983443.5</v>
          </cell>
          <cell r="K79">
            <v>0</v>
          </cell>
          <cell r="N79">
            <v>-301313.85532931332</v>
          </cell>
          <cell r="O79">
            <v>-100437.95177643778</v>
          </cell>
          <cell r="Q79">
            <v>-34.062080139254057</v>
          </cell>
          <cell r="R79">
            <v>-11.354026713084686</v>
          </cell>
          <cell r="T79">
            <v>-9794.9560181748147</v>
          </cell>
          <cell r="U79">
            <v>-28148.560083827586</v>
          </cell>
          <cell r="V79">
            <v>-10456.55961522066</v>
          </cell>
          <cell r="W79">
            <v>-5756.0697796339055</v>
          </cell>
          <cell r="X79">
            <v>-1685.7735980380098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-248440654.92298856</v>
          </cell>
          <cell r="E80">
            <v>-248440654.80957168</v>
          </cell>
          <cell r="F80">
            <v>0</v>
          </cell>
          <cell r="G80">
            <v>-171750292.35993975</v>
          </cell>
          <cell r="H80">
            <v>-53624275.072142392</v>
          </cell>
          <cell r="I80">
            <v>-15756428.42926221</v>
          </cell>
          <cell r="J80">
            <v>-8305111.6952206474</v>
          </cell>
          <cell r="K80">
            <v>995452.74699329934</v>
          </cell>
          <cell r="N80">
            <v>-118496465.23255005</v>
          </cell>
          <cell r="O80">
            <v>-53253827.127389699</v>
          </cell>
          <cell r="Q80">
            <v>-35179554.800685279</v>
          </cell>
          <cell r="R80">
            <v>-18444720.271457113</v>
          </cell>
          <cell r="T80">
            <v>-3244077.5218685805</v>
          </cell>
          <cell r="U80">
            <v>-7424389.185327258</v>
          </cell>
          <cell r="V80">
            <v>-3184894.386264557</v>
          </cell>
          <cell r="W80">
            <v>-1539753.327426804</v>
          </cell>
          <cell r="X80">
            <v>-363314.00837499974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1924164165.3939307</v>
          </cell>
          <cell r="E82">
            <v>1924164160.6337481</v>
          </cell>
          <cell r="F82">
            <v>5</v>
          </cell>
          <cell r="G82">
            <v>1296751179.6803937</v>
          </cell>
          <cell r="H82">
            <v>281844343.1774826</v>
          </cell>
          <cell r="I82">
            <v>302365755.39741606</v>
          </cell>
          <cell r="J82">
            <v>34893776.395313397</v>
          </cell>
          <cell r="K82">
            <v>8309105.9831425976</v>
          </cell>
          <cell r="N82">
            <v>608813203.94952238</v>
          </cell>
          <cell r="O82">
            <v>687937975.73087108</v>
          </cell>
          <cell r="Q82">
            <v>214966157.59332538</v>
          </cell>
          <cell r="R82">
            <v>66878185.584157296</v>
          </cell>
          <cell r="T82">
            <v>51914815.229517177</v>
          </cell>
          <cell r="U82">
            <v>151166119.30405736</v>
          </cell>
          <cell r="V82">
            <v>61477489.844106078</v>
          </cell>
          <cell r="W82">
            <v>30048978.672657888</v>
          </cell>
          <cell r="X82">
            <v>7758352.3470773697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1924164165.3939319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-7.0573755465519824E-8</v>
          </cell>
          <cell r="AJ93">
            <v>0</v>
          </cell>
          <cell r="AK93">
            <v>0</v>
          </cell>
          <cell r="AL93">
            <v>5.6042638320176591E-9</v>
          </cell>
          <cell r="AM93">
            <v>6.1449713723741897E-10</v>
          </cell>
          <cell r="AN93">
            <v>6.4354994496264746E-8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1338016195.9300127</v>
          </cell>
          <cell r="H94">
            <v>291271039.85659981</v>
          </cell>
          <cell r="I94">
            <v>314650980.99524248</v>
          </cell>
          <cell r="J94">
            <v>36107668.821464479</v>
          </cell>
          <cell r="K94">
            <v>8514620.2605529539</v>
          </cell>
          <cell r="M94">
            <v>0.75</v>
          </cell>
          <cell r="N94">
            <v>1003512146.9475095</v>
          </cell>
          <cell r="O94">
            <v>334504048.98250318</v>
          </cell>
          <cell r="P94">
            <v>0.75</v>
          </cell>
          <cell r="Q94">
            <v>218453279.89244986</v>
          </cell>
          <cell r="R94">
            <v>72817759.964149952</v>
          </cell>
          <cell r="S94" t="str">
            <v>DRB</v>
          </cell>
          <cell r="T94">
            <v>67493404.747033164</v>
          </cell>
          <cell r="U94">
            <v>145339699.11660641</v>
          </cell>
          <cell r="V94">
            <v>64924270.078519918</v>
          </cell>
          <cell r="W94">
            <v>30272246.844327625</v>
          </cell>
          <cell r="X94">
            <v>6621360.2087550471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1338016195.9300127</v>
          </cell>
          <cell r="AJ94">
            <v>291271039.85659981</v>
          </cell>
          <cell r="AK94">
            <v>314650980.99524248</v>
          </cell>
          <cell r="AL94">
            <v>36107668.821464486</v>
          </cell>
          <cell r="AM94">
            <v>8514620.2605529539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1338016195.9300127</v>
          </cell>
          <cell r="H96">
            <v>291271039.85659981</v>
          </cell>
          <cell r="I96">
            <v>314650980.99524248</v>
          </cell>
          <cell r="J96">
            <v>36107668.821464479</v>
          </cell>
          <cell r="K96">
            <v>8514620.2605529539</v>
          </cell>
          <cell r="N96">
            <v>1003512146.9475095</v>
          </cell>
          <cell r="O96">
            <v>334504048.98250318</v>
          </cell>
          <cell r="Q96">
            <v>218453279.89244986</v>
          </cell>
          <cell r="R96">
            <v>72817759.964149952</v>
          </cell>
          <cell r="T96">
            <v>67493404.747033164</v>
          </cell>
          <cell r="U96">
            <v>145339699.11660641</v>
          </cell>
          <cell r="V96">
            <v>64924270.078519918</v>
          </cell>
          <cell r="W96">
            <v>30272246.844327625</v>
          </cell>
          <cell r="X96">
            <v>6621360.2087550471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1338016195.9300127</v>
          </cell>
          <cell r="H118">
            <v>291271039.85659981</v>
          </cell>
          <cell r="I118">
            <v>314650980.99524248</v>
          </cell>
          <cell r="J118">
            <v>36107668.821464479</v>
          </cell>
          <cell r="K118">
            <v>8514620.2605529539</v>
          </cell>
          <cell r="N118">
            <v>1003512146.9475095</v>
          </cell>
          <cell r="O118">
            <v>334504048.98250318</v>
          </cell>
          <cell r="P118">
            <v>0</v>
          </cell>
          <cell r="Q118">
            <v>218453279.89244986</v>
          </cell>
          <cell r="R118">
            <v>72817759.964149952</v>
          </cell>
          <cell r="T118">
            <v>67493404.747033164</v>
          </cell>
          <cell r="U118">
            <v>145339699.11660641</v>
          </cell>
          <cell r="V118">
            <v>64924270.078519918</v>
          </cell>
          <cell r="W118">
            <v>30272246.844327625</v>
          </cell>
          <cell r="X118">
            <v>6621360.2087550471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41265016.14961905</v>
          </cell>
          <cell r="H131">
            <v>9426696.679117091</v>
          </cell>
          <cell r="I131">
            <v>8939260.3978264239</v>
          </cell>
          <cell r="J131">
            <v>1213892.4261510805</v>
          </cell>
          <cell r="K131">
            <v>205514.27741035682</v>
          </cell>
          <cell r="M131">
            <v>0.5</v>
          </cell>
          <cell r="N131">
            <v>20632508.074809525</v>
          </cell>
          <cell r="O131">
            <v>20632508.074809525</v>
          </cell>
          <cell r="P131">
            <v>0.5</v>
          </cell>
          <cell r="Q131">
            <v>4713348.3395585455</v>
          </cell>
          <cell r="R131">
            <v>4713348.3395585455</v>
          </cell>
          <cell r="S131" t="str">
            <v>DRB</v>
          </cell>
          <cell r="T131">
            <v>1917493.2118795651</v>
          </cell>
          <cell r="U131">
            <v>4129112.8743206817</v>
          </cell>
          <cell r="V131">
            <v>1844503.8834297338</v>
          </cell>
          <cell r="W131">
            <v>860037.03695052362</v>
          </cell>
          <cell r="X131">
            <v>188113.39124591081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3345965.2</v>
          </cell>
          <cell r="G133">
            <v>0</v>
          </cell>
          <cell r="H133">
            <v>0</v>
          </cell>
          <cell r="I133">
            <v>3345965.2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717717.71630517289</v>
          </cell>
          <cell r="U133">
            <v>1545526.9641444045</v>
          </cell>
          <cell r="V133">
            <v>690397.81039619097</v>
          </cell>
          <cell r="W133">
            <v>321911.86611447926</v>
          </cell>
          <cell r="X133">
            <v>70410.84303974919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1453098215.397882</v>
          </cell>
          <cell r="H135">
            <v>291271039.85659981</v>
          </cell>
          <cell r="I135">
            <v>314650980.99524248</v>
          </cell>
          <cell r="J135">
            <v>36107668.821464479</v>
          </cell>
          <cell r="K135">
            <v>8514620.2605529539</v>
          </cell>
          <cell r="N135">
            <v>1089823661.5484116</v>
          </cell>
          <cell r="O135">
            <v>363274553.8494705</v>
          </cell>
          <cell r="Q135">
            <v>218453279.89244986</v>
          </cell>
          <cell r="R135">
            <v>72817759.964149952</v>
          </cell>
          <cell r="T135">
            <v>67493404.747033164</v>
          </cell>
          <cell r="U135">
            <v>145339699.11660641</v>
          </cell>
          <cell r="V135">
            <v>64924270.078519918</v>
          </cell>
          <cell r="W135">
            <v>30272246.844327625</v>
          </cell>
          <cell r="X135">
            <v>6621360.2087550471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4070.8740095580783</v>
          </cell>
          <cell r="G146">
            <v>0</v>
          </cell>
          <cell r="H146">
            <v>0</v>
          </cell>
          <cell r="I146">
            <v>0</v>
          </cell>
          <cell r="J146">
            <v>4070.8740095580783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3600390.6740095578</v>
          </cell>
          <cell r="G147">
            <v>0</v>
          </cell>
          <cell r="H147">
            <v>0</v>
          </cell>
          <cell r="I147">
            <v>0</v>
          </cell>
          <cell r="J147">
            <v>3600390.6740095578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1928059.5490942798</v>
          </cell>
          <cell r="G157">
            <v>940584.22597331612</v>
          </cell>
          <cell r="H157">
            <v>468665.8166251689</v>
          </cell>
          <cell r="I157">
            <v>507481.59143578669</v>
          </cell>
          <cell r="J157">
            <v>11327.915060008811</v>
          </cell>
          <cell r="K157">
            <v>0</v>
          </cell>
          <cell r="M157">
            <v>0.75</v>
          </cell>
          <cell r="N157">
            <v>705438.16947998712</v>
          </cell>
          <cell r="O157">
            <v>235146.05649332903</v>
          </cell>
          <cell r="P157">
            <v>0.75</v>
          </cell>
          <cell r="Q157">
            <v>351499.36246887664</v>
          </cell>
          <cell r="R157">
            <v>117166.45415629222</v>
          </cell>
          <cell r="S157" t="str">
            <v>PLNT</v>
          </cell>
          <cell r="T157">
            <v>89014.846708613812</v>
          </cell>
          <cell r="U157">
            <v>255809.1895748009</v>
          </cell>
          <cell r="V157">
            <v>95027.384453921361</v>
          </cell>
          <cell r="W157">
            <v>52310.155158172151</v>
          </cell>
          <cell r="X157">
            <v>15320.01554027842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7602230.8599474858</v>
          </cell>
          <cell r="G158">
            <v>940584.22597331612</v>
          </cell>
          <cell r="H158">
            <v>3179115.8874783753</v>
          </cell>
          <cell r="I158">
            <v>3471202.8314357866</v>
          </cell>
          <cell r="J158">
            <v>11327.915060008811</v>
          </cell>
          <cell r="K158">
            <v>0</v>
          </cell>
          <cell r="N158">
            <v>705438.16947998712</v>
          </cell>
          <cell r="O158">
            <v>235146.05649332903</v>
          </cell>
          <cell r="Q158">
            <v>2384336.9156087814</v>
          </cell>
          <cell r="R158">
            <v>794778.97186959384</v>
          </cell>
          <cell r="T158">
            <v>608866.59368384222</v>
          </cell>
          <cell r="U158">
            <v>1749749.3468621708</v>
          </cell>
          <cell r="V158">
            <v>649992.69243863213</v>
          </cell>
          <cell r="W158">
            <v>357804.42436180124</v>
          </cell>
          <cell r="X158">
            <v>104789.77408933976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637812.08901322982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637812.08901322982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54280167.997621238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-1200967.0244036561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68962290.21157828</v>
          </cell>
          <cell r="G168">
            <v>15403256.742451286</v>
          </cell>
          <cell r="H168">
            <v>44197578.393025301</v>
          </cell>
          <cell r="I168">
            <v>3471202.8314357866</v>
          </cell>
          <cell r="J168">
            <v>7091219.2690695664</v>
          </cell>
          <cell r="K168">
            <v>-1200967.0244036561</v>
          </cell>
          <cell r="N168">
            <v>11552442.556838464</v>
          </cell>
          <cell r="O168">
            <v>3850814.1856128215</v>
          </cell>
          <cell r="P168">
            <v>0</v>
          </cell>
          <cell r="Q168">
            <v>30466206.461126734</v>
          </cell>
          <cell r="R168">
            <v>13731371.93189857</v>
          </cell>
          <cell r="T168">
            <v>608866.59368384222</v>
          </cell>
          <cell r="U168">
            <v>1749749.3468621708</v>
          </cell>
          <cell r="V168">
            <v>649992.69243863213</v>
          </cell>
          <cell r="W168">
            <v>357804.42436180124</v>
          </cell>
          <cell r="X168">
            <v>104789.77408933976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2172604815.5433197</v>
          </cell>
          <cell r="G170">
            <v>1468501472.1403332</v>
          </cell>
          <cell r="H170">
            <v>335468618.24962509</v>
          </cell>
          <cell r="I170">
            <v>318122183.82667828</v>
          </cell>
          <cell r="J170">
            <v>43198888.090534046</v>
          </cell>
          <cell r="K170">
            <v>7313653.236149298</v>
          </cell>
          <cell r="N170">
            <v>1101376104.1052501</v>
          </cell>
          <cell r="O170">
            <v>367125368.03508329</v>
          </cell>
          <cell r="P170">
            <v>0</v>
          </cell>
          <cell r="Q170">
            <v>248919486.3535766</v>
          </cell>
          <cell r="R170">
            <v>86549131.896048516</v>
          </cell>
          <cell r="T170">
            <v>68102271.340717003</v>
          </cell>
          <cell r="U170">
            <v>147089448.46346858</v>
          </cell>
          <cell r="V170">
            <v>65574262.77095855</v>
          </cell>
          <cell r="W170">
            <v>30630051.268689428</v>
          </cell>
          <cell r="X170">
            <v>6726149.9828443872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-189.30131451225739</v>
          </cell>
          <cell r="G202">
            <v>-95.596112765057143</v>
          </cell>
          <cell r="H202">
            <v>-45.416106852338743</v>
          </cell>
          <cell r="I202">
            <v>-48.289094894861499</v>
          </cell>
          <cell r="J202">
            <v>0</v>
          </cell>
          <cell r="K202">
            <v>0</v>
          </cell>
          <cell r="M202">
            <v>0.75</v>
          </cell>
          <cell r="N202">
            <v>-71.697084573792864</v>
          </cell>
          <cell r="O202">
            <v>-23.899028191264286</v>
          </cell>
          <cell r="P202">
            <v>0.75</v>
          </cell>
          <cell r="Q202">
            <v>-34.062080139254057</v>
          </cell>
          <cell r="R202">
            <v>-11.354026713084686</v>
          </cell>
          <cell r="S202" t="str">
            <v>PLNT</v>
          </cell>
          <cell r="T202">
            <v>-8.4701523213925274</v>
          </cell>
          <cell r="U202">
            <v>-24.341364177183589</v>
          </cell>
          <cell r="V202">
            <v>-9.0422716073761844</v>
          </cell>
          <cell r="W202">
            <v>-4.9775402478171031</v>
          </cell>
          <cell r="X202">
            <v>-1.457766541092093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-445927.96634228964</v>
          </cell>
          <cell r="G204">
            <v>-390040.63114054233</v>
          </cell>
          <cell r="H204">
            <v>-45.416106852338743</v>
          </cell>
          <cell r="I204">
            <v>-55841.919094894984</v>
          </cell>
          <cell r="J204">
            <v>0</v>
          </cell>
          <cell r="K204">
            <v>0</v>
          </cell>
          <cell r="N204">
            <v>-292530.47335540672</v>
          </cell>
          <cell r="O204">
            <v>-97510.157785135583</v>
          </cell>
          <cell r="Q204">
            <v>-34.062080139254057</v>
          </cell>
          <cell r="R204">
            <v>-11.354026713084686</v>
          </cell>
          <cell r="T204">
            <v>-9794.9560181748147</v>
          </cell>
          <cell r="U204">
            <v>-28148.560083827586</v>
          </cell>
          <cell r="V204">
            <v>-10456.55961522066</v>
          </cell>
          <cell r="W204">
            <v>-5756.0697796339055</v>
          </cell>
          <cell r="X204">
            <v>-1685.7735980380098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-457639.14230749843</v>
          </cell>
          <cell r="G206">
            <v>-401751.80710575113</v>
          </cell>
          <cell r="H206">
            <v>-45.416106852338743</v>
          </cell>
          <cell r="I206">
            <v>-55841.919094894984</v>
          </cell>
          <cell r="J206">
            <v>0</v>
          </cell>
          <cell r="K206">
            <v>0</v>
          </cell>
          <cell r="N206">
            <v>-301313.85532931332</v>
          </cell>
          <cell r="O206">
            <v>-100437.95177643778</v>
          </cell>
          <cell r="P206">
            <v>0</v>
          </cell>
          <cell r="Q206">
            <v>-34.062080139254057</v>
          </cell>
          <cell r="R206">
            <v>-11.354026713084686</v>
          </cell>
          <cell r="T206">
            <v>-9794.9560181748147</v>
          </cell>
          <cell r="U206">
            <v>-28148.560083827586</v>
          </cell>
          <cell r="V206">
            <v>-10456.55961522066</v>
          </cell>
          <cell r="W206">
            <v>-5756.0697796339055</v>
          </cell>
          <cell r="X206">
            <v>-1685.7735980380098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525804.35769250151</v>
          </cell>
          <cell r="G222">
            <v>-401751.80710575113</v>
          </cell>
          <cell r="H222">
            <v>-45.416106852338743</v>
          </cell>
          <cell r="I222">
            <v>-55841.919094894984</v>
          </cell>
          <cell r="J222">
            <v>983443.5</v>
          </cell>
          <cell r="K222">
            <v>0</v>
          </cell>
          <cell r="N222">
            <v>-301313.85532931332</v>
          </cell>
          <cell r="O222">
            <v>-100437.95177643778</v>
          </cell>
          <cell r="Q222">
            <v>-34.062080139254057</v>
          </cell>
          <cell r="R222">
            <v>-11.354026713084686</v>
          </cell>
          <cell r="T222">
            <v>-9794.9560181748147</v>
          </cell>
          <cell r="U222">
            <v>-28148.560083827586</v>
          </cell>
          <cell r="V222">
            <v>-10456.55961522066</v>
          </cell>
          <cell r="W222">
            <v>-5756.0697796339055</v>
          </cell>
          <cell r="X222">
            <v>-1685.7735980380098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-551326.34702692064</v>
          </cell>
          <cell r="G459">
            <v>-551326.34702692064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0.75</v>
          </cell>
          <cell r="N459">
            <v>-413494.76027019048</v>
          </cell>
          <cell r="O459">
            <v>-137831.58675673016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551326.34702692064</v>
          </cell>
          <cell r="G460">
            <v>551326.34702692064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0.75</v>
          </cell>
          <cell r="N460">
            <v>413494.76027019048</v>
          </cell>
          <cell r="O460">
            <v>137831.58675673016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  <cell r="N472">
            <v>0</v>
          </cell>
          <cell r="O472">
            <v>4068.7870950473052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14005614.400925608</v>
          </cell>
          <cell r="O475">
            <v>4672606.9207369164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191717449.07543087</v>
          </cell>
          <cell r="O494">
            <v>68769380.352944657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324450847.76786828</v>
          </cell>
          <cell r="O496">
            <v>592582838.1998049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856539.87681823375</v>
          </cell>
          <cell r="G656">
            <v>0</v>
          </cell>
          <cell r="H656">
            <v>0</v>
          </cell>
          <cell r="I656">
            <v>0</v>
          </cell>
          <cell r="J656">
            <v>856539.87681823375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856539.87681823375</v>
          </cell>
          <cell r="G657">
            <v>0</v>
          </cell>
          <cell r="H657">
            <v>0</v>
          </cell>
          <cell r="I657">
            <v>0</v>
          </cell>
          <cell r="J657">
            <v>856539.87681823375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743320.78467258229</v>
          </cell>
          <cell r="G661">
            <v>0</v>
          </cell>
          <cell r="H661">
            <v>0</v>
          </cell>
          <cell r="I661">
            <v>0</v>
          </cell>
          <cell r="J661">
            <v>743320.78467258229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4305421.224672582</v>
          </cell>
          <cell r="G662">
            <v>0</v>
          </cell>
          <cell r="H662">
            <v>0</v>
          </cell>
          <cell r="I662">
            <v>0</v>
          </cell>
          <cell r="J662">
            <v>4305421.224672582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21901612.746455591</v>
          </cell>
          <cell r="G666">
            <v>0</v>
          </cell>
          <cell r="H666">
            <v>0</v>
          </cell>
          <cell r="I666">
            <v>0</v>
          </cell>
          <cell r="J666">
            <v>21901612.746455591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24968547.836455591</v>
          </cell>
          <cell r="G667">
            <v>0</v>
          </cell>
          <cell r="H667">
            <v>0</v>
          </cell>
          <cell r="I667">
            <v>0</v>
          </cell>
          <cell r="J667">
            <v>24968547.836455591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1594.901481817833</v>
          </cell>
          <cell r="G672">
            <v>0</v>
          </cell>
          <cell r="H672">
            <v>0</v>
          </cell>
          <cell r="I672">
            <v>0</v>
          </cell>
          <cell r="J672">
            <v>1594.901481817833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3706320.7810583278</v>
          </cell>
          <cell r="G673">
            <v>0</v>
          </cell>
          <cell r="H673">
            <v>0</v>
          </cell>
          <cell r="I673">
            <v>0</v>
          </cell>
          <cell r="J673">
            <v>3706320.7810583278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16198.284854594942</v>
          </cell>
          <cell r="G677">
            <v>0</v>
          </cell>
          <cell r="H677">
            <v>0</v>
          </cell>
          <cell r="I677">
            <v>0</v>
          </cell>
          <cell r="J677">
            <v>16198.284854594942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16198.284854594942</v>
          </cell>
          <cell r="G678">
            <v>0</v>
          </cell>
          <cell r="H678">
            <v>0</v>
          </cell>
          <cell r="I678">
            <v>0</v>
          </cell>
          <cell r="J678">
            <v>16198.284854594942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33853028.003859334</v>
          </cell>
          <cell r="G680">
            <v>0</v>
          </cell>
          <cell r="H680">
            <v>0</v>
          </cell>
          <cell r="I680">
            <v>0</v>
          </cell>
          <cell r="J680">
            <v>33853028.003859334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133923.99338040134</v>
          </cell>
          <cell r="G684">
            <v>0</v>
          </cell>
          <cell r="H684">
            <v>0</v>
          </cell>
          <cell r="I684">
            <v>0</v>
          </cell>
          <cell r="J684">
            <v>133923.99338040134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133923.99338040134</v>
          </cell>
          <cell r="G685">
            <v>0</v>
          </cell>
          <cell r="H685">
            <v>0</v>
          </cell>
          <cell r="I685">
            <v>0</v>
          </cell>
          <cell r="J685">
            <v>133923.99338040134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760306.11019865843</v>
          </cell>
          <cell r="G689">
            <v>0</v>
          </cell>
          <cell r="H689">
            <v>0</v>
          </cell>
          <cell r="I689">
            <v>0</v>
          </cell>
          <cell r="J689">
            <v>760306.11019865843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3105312.6801986513</v>
          </cell>
          <cell r="G690">
            <v>0</v>
          </cell>
          <cell r="H690">
            <v>0</v>
          </cell>
          <cell r="I690">
            <v>0</v>
          </cell>
          <cell r="J690">
            <v>3105312.6801986513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953237.00856362469</v>
          </cell>
          <cell r="G694">
            <v>0</v>
          </cell>
          <cell r="H694">
            <v>0</v>
          </cell>
          <cell r="I694">
            <v>0</v>
          </cell>
          <cell r="J694">
            <v>953237.00856362469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1220669.5885636248</v>
          </cell>
          <cell r="G695">
            <v>0</v>
          </cell>
          <cell r="H695">
            <v>0</v>
          </cell>
          <cell r="I695">
            <v>0</v>
          </cell>
          <cell r="J695">
            <v>1220669.5885636248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8056.8960248342482</v>
          </cell>
          <cell r="G699">
            <v>0</v>
          </cell>
          <cell r="H699">
            <v>0</v>
          </cell>
          <cell r="I699">
            <v>0</v>
          </cell>
          <cell r="J699">
            <v>8056.8960248342482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8056.8960248342482</v>
          </cell>
          <cell r="G700">
            <v>0</v>
          </cell>
          <cell r="H700">
            <v>0</v>
          </cell>
          <cell r="I700">
            <v>0</v>
          </cell>
          <cell r="J700">
            <v>8056.8960248342482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4467963.1581675112</v>
          </cell>
          <cell r="G702">
            <v>0</v>
          </cell>
          <cell r="H702">
            <v>0</v>
          </cell>
          <cell r="I702">
            <v>0</v>
          </cell>
          <cell r="J702">
            <v>4467963.1581675112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283718.00056696293</v>
          </cell>
          <cell r="H728">
            <v>134789.65469389909</v>
          </cell>
          <cell r="I728">
            <v>143316.344739138</v>
          </cell>
          <cell r="J728">
            <v>0</v>
          </cell>
          <cell r="K728">
            <v>0</v>
          </cell>
          <cell r="M728">
            <v>0.75</v>
          </cell>
          <cell r="N728">
            <v>212788.50042522221</v>
          </cell>
          <cell r="O728">
            <v>70929.500141740733</v>
          </cell>
          <cell r="P728">
            <v>0.75</v>
          </cell>
          <cell r="Q728">
            <v>101092.24102042432</v>
          </cell>
          <cell r="R728">
            <v>33697.413673474774</v>
          </cell>
          <cell r="S728" t="str">
            <v>PLNT</v>
          </cell>
          <cell r="T728">
            <v>25138.414226415229</v>
          </cell>
          <cell r="U728">
            <v>72242.301236616564</v>
          </cell>
          <cell r="V728">
            <v>26836.396866190666</v>
          </cell>
          <cell r="W728">
            <v>14772.753054541103</v>
          </cell>
          <cell r="X728">
            <v>4326.479355374433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33939571.549016602</v>
          </cell>
          <cell r="G730">
            <v>17139295.188504532</v>
          </cell>
          <cell r="H730">
            <v>8142591.148742008</v>
          </cell>
          <cell r="I730">
            <v>8657685.2117700614</v>
          </cell>
          <cell r="J730">
            <v>0</v>
          </cell>
          <cell r="K730">
            <v>0</v>
          </cell>
          <cell r="M730">
            <v>0.75</v>
          </cell>
          <cell r="N730">
            <v>12854471.391378399</v>
          </cell>
          <cell r="O730">
            <v>4284823.797126133</v>
          </cell>
          <cell r="P730">
            <v>0.75</v>
          </cell>
          <cell r="Q730">
            <v>6106943.3615565058</v>
          </cell>
          <cell r="R730">
            <v>2035647.787185502</v>
          </cell>
          <cell r="S730" t="str">
            <v>PLNT</v>
          </cell>
          <cell r="T730">
            <v>1518601.9256319355</v>
          </cell>
          <cell r="U730">
            <v>4364129.6058654636</v>
          </cell>
          <cell r="V730">
            <v>1621176.4032114735</v>
          </cell>
          <cell r="W730">
            <v>892416.32481088606</v>
          </cell>
          <cell r="X730">
            <v>261360.95225030219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34501395.549016602</v>
          </cell>
          <cell r="G731">
            <v>17423013.189071495</v>
          </cell>
          <cell r="H731">
            <v>8277380.8034359068</v>
          </cell>
          <cell r="I731">
            <v>8801001.5565091986</v>
          </cell>
          <cell r="J731">
            <v>0</v>
          </cell>
          <cell r="K731">
            <v>0</v>
          </cell>
          <cell r="N731">
            <v>13067259.89180362</v>
          </cell>
          <cell r="O731">
            <v>4355753.2972678738</v>
          </cell>
          <cell r="Q731">
            <v>6208035.6025769301</v>
          </cell>
          <cell r="R731">
            <v>2069345.2008589767</v>
          </cell>
          <cell r="T731">
            <v>1543740.3398583508</v>
          </cell>
          <cell r="U731">
            <v>4436371.9071020801</v>
          </cell>
          <cell r="V731">
            <v>1648012.8000776642</v>
          </cell>
          <cell r="W731">
            <v>907189.07786542713</v>
          </cell>
          <cell r="X731">
            <v>265687.4316056766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63970.111059086048</v>
          </cell>
          <cell r="H734">
            <v>30391.124860438686</v>
          </cell>
          <cell r="I734">
            <v>32313.644080475267</v>
          </cell>
          <cell r="J734">
            <v>0</v>
          </cell>
          <cell r="K734">
            <v>0</v>
          </cell>
          <cell r="M734">
            <v>0.75</v>
          </cell>
          <cell r="N734">
            <v>47977.583294314536</v>
          </cell>
          <cell r="O734">
            <v>15992.527764771512</v>
          </cell>
          <cell r="P734">
            <v>0.75</v>
          </cell>
          <cell r="Q734">
            <v>22793.343645329012</v>
          </cell>
          <cell r="R734">
            <v>7597.7812151096714</v>
          </cell>
          <cell r="S734" t="str">
            <v>PLNT</v>
          </cell>
          <cell r="T734">
            <v>5667.9771699347875</v>
          </cell>
          <cell r="U734">
            <v>16288.526015393172</v>
          </cell>
          <cell r="V734">
            <v>6050.8225932980404</v>
          </cell>
          <cell r="W734">
            <v>3330.8237463220289</v>
          </cell>
          <cell r="X734">
            <v>975.49455552723555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41084.037518183279</v>
          </cell>
          <cell r="G735">
            <v>0</v>
          </cell>
          <cell r="H735">
            <v>0</v>
          </cell>
          <cell r="I735">
            <v>0</v>
          </cell>
          <cell r="J735">
            <v>41084.037518183279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3528517.1660941788</v>
          </cell>
          <cell r="G736">
            <v>1781881.5773808998</v>
          </cell>
          <cell r="H736">
            <v>846541.99606875062</v>
          </cell>
          <cell r="I736">
            <v>900093.59264452849</v>
          </cell>
          <cell r="J736">
            <v>0</v>
          </cell>
          <cell r="K736">
            <v>0</v>
          </cell>
          <cell r="M736">
            <v>0.75</v>
          </cell>
          <cell r="N736">
            <v>1336411.183035675</v>
          </cell>
          <cell r="O736">
            <v>445470.39434522495</v>
          </cell>
          <cell r="P736">
            <v>0.75</v>
          </cell>
          <cell r="Q736">
            <v>634906.497051563</v>
          </cell>
          <cell r="R736">
            <v>211635.49901718766</v>
          </cell>
          <cell r="S736" t="str">
            <v>PLNT</v>
          </cell>
          <cell r="T736">
            <v>157880.98430521347</v>
          </cell>
          <cell r="U736">
            <v>453715.39847273921</v>
          </cell>
          <cell r="V736">
            <v>168545.1084654087</v>
          </cell>
          <cell r="W736">
            <v>92779.790011495585</v>
          </cell>
          <cell r="X736">
            <v>27172.311389671431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3696276.0836123619</v>
          </cell>
          <cell r="G737">
            <v>1845851.6884399857</v>
          </cell>
          <cell r="H737">
            <v>876933.12092918926</v>
          </cell>
          <cell r="I737">
            <v>932407.23672500381</v>
          </cell>
          <cell r="J737">
            <v>41084.037518183279</v>
          </cell>
          <cell r="K737">
            <v>0</v>
          </cell>
          <cell r="N737">
            <v>1384388.7663299895</v>
          </cell>
          <cell r="O737">
            <v>461462.92210999643</v>
          </cell>
          <cell r="Q737">
            <v>657699.840696892</v>
          </cell>
          <cell r="R737">
            <v>219233.28023229731</v>
          </cell>
          <cell r="T737">
            <v>163548.96147514824</v>
          </cell>
          <cell r="U737">
            <v>470003.92448813235</v>
          </cell>
          <cell r="V737">
            <v>174595.93105870674</v>
          </cell>
          <cell r="W737">
            <v>96110.613757817613</v>
          </cell>
          <cell r="X737">
            <v>28147.805945198666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-16345498.108166998</v>
          </cell>
          <cell r="G739">
            <v>-8254385.7890019221</v>
          </cell>
          <cell r="H739">
            <v>-3921519.9881094624</v>
          </cell>
          <cell r="I739">
            <v>-4169592.3310556142</v>
          </cell>
          <cell r="J739">
            <v>0</v>
          </cell>
          <cell r="K739">
            <v>0</v>
          </cell>
          <cell r="M739">
            <v>0.75</v>
          </cell>
          <cell r="N739">
            <v>-6190789.3417514414</v>
          </cell>
          <cell r="O739">
            <v>-2063596.4472504805</v>
          </cell>
          <cell r="P739">
            <v>0.75</v>
          </cell>
          <cell r="Q739">
            <v>-2941139.9910820969</v>
          </cell>
          <cell r="R739">
            <v>-980379.99702736561</v>
          </cell>
          <cell r="S739" t="str">
            <v>PLNT</v>
          </cell>
          <cell r="T739">
            <v>-731367.65638382919</v>
          </cell>
          <cell r="U739">
            <v>-2101790.5931265773</v>
          </cell>
          <cell r="V739">
            <v>-780768.13060022041</v>
          </cell>
          <cell r="W739">
            <v>-429792.97271996178</v>
          </cell>
          <cell r="X739">
            <v>-125872.97822502485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-16345498.108166998</v>
          </cell>
          <cell r="G740">
            <v>-8254385.7890019221</v>
          </cell>
          <cell r="H740">
            <v>-3921519.9881094624</v>
          </cell>
          <cell r="I740">
            <v>-4169592.3310556142</v>
          </cell>
          <cell r="J740">
            <v>0</v>
          </cell>
          <cell r="K740">
            <v>0</v>
          </cell>
          <cell r="N740">
            <v>-6190789.3417514414</v>
          </cell>
          <cell r="O740">
            <v>-2063596.4472504805</v>
          </cell>
          <cell r="Q740">
            <v>-2941139.9910820969</v>
          </cell>
          <cell r="R740">
            <v>-980379.99702736561</v>
          </cell>
          <cell r="T740">
            <v>-731367.65638382919</v>
          </cell>
          <cell r="U740">
            <v>-2101790.5931265773</v>
          </cell>
          <cell r="V740">
            <v>-780768.13060022041</v>
          </cell>
          <cell r="W740">
            <v>-429792.97271996178</v>
          </cell>
          <cell r="X740">
            <v>-125872.97822502485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4283.1861570683714</v>
          </cell>
          <cell r="H743">
            <v>2034.8697719116826</v>
          </cell>
          <cell r="I743">
            <v>2163.5940710199452</v>
          </cell>
          <cell r="J743">
            <v>0</v>
          </cell>
          <cell r="K743">
            <v>0</v>
          </cell>
          <cell r="M743">
            <v>0.75</v>
          </cell>
          <cell r="N743">
            <v>3212.3896178012783</v>
          </cell>
          <cell r="O743">
            <v>1070.7965392670928</v>
          </cell>
          <cell r="P743">
            <v>0.75</v>
          </cell>
          <cell r="Q743">
            <v>1526.152328933762</v>
          </cell>
          <cell r="R743">
            <v>508.71744297792065</v>
          </cell>
          <cell r="S743" t="str">
            <v>PLNT</v>
          </cell>
          <cell r="T743">
            <v>379.50538073039723</v>
          </cell>
          <cell r="U743">
            <v>1090.6154138725806</v>
          </cell>
          <cell r="V743">
            <v>405.13919925123531</v>
          </cell>
          <cell r="W743">
            <v>223.01881184329704</v>
          </cell>
          <cell r="X743">
            <v>65.315265322434698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7195270.9283328736</v>
          </cell>
          <cell r="G745">
            <v>3633571.8682793863</v>
          </cell>
          <cell r="H745">
            <v>1726248.9389186627</v>
          </cell>
          <cell r="I745">
            <v>1835450.1211348244</v>
          </cell>
          <cell r="J745">
            <v>0</v>
          </cell>
          <cell r="K745">
            <v>0</v>
          </cell>
          <cell r="M745">
            <v>0.75</v>
          </cell>
          <cell r="N745">
            <v>2725178.9012095397</v>
          </cell>
          <cell r="O745">
            <v>908392.96706984658</v>
          </cell>
          <cell r="P745">
            <v>0.75</v>
          </cell>
          <cell r="Q745">
            <v>1294686.7041889969</v>
          </cell>
          <cell r="R745">
            <v>431562.23472966568</v>
          </cell>
          <cell r="S745" t="str">
            <v>PLNT</v>
          </cell>
          <cell r="T745">
            <v>321947.26652424072</v>
          </cell>
          <cell r="U745">
            <v>925205.98956914106</v>
          </cell>
          <cell r="V745">
            <v>343693.30287154892</v>
          </cell>
          <cell r="W745">
            <v>189194.41067804195</v>
          </cell>
          <cell r="X745">
            <v>55409.151491851553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7203752.578332874</v>
          </cell>
          <cell r="G746">
            <v>3637855.0544364545</v>
          </cell>
          <cell r="H746">
            <v>1728283.8086905745</v>
          </cell>
          <cell r="I746">
            <v>1837613.7152058443</v>
          </cell>
          <cell r="J746">
            <v>0</v>
          </cell>
          <cell r="K746">
            <v>0</v>
          </cell>
          <cell r="N746">
            <v>2728391.2908273409</v>
          </cell>
          <cell r="O746">
            <v>909463.76360911364</v>
          </cell>
          <cell r="Q746">
            <v>1296212.8565179307</v>
          </cell>
          <cell r="R746">
            <v>432070.95217264362</v>
          </cell>
          <cell r="T746">
            <v>322326.7719049711</v>
          </cell>
          <cell r="U746">
            <v>926296.60498301359</v>
          </cell>
          <cell r="V746">
            <v>344098.44207080017</v>
          </cell>
          <cell r="W746">
            <v>189417.42948988525</v>
          </cell>
          <cell r="X746">
            <v>55474.466757173985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1456268.1241888814</v>
          </cell>
          <cell r="H749">
            <v>691848.51581111888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1092201.093141661</v>
          </cell>
          <cell r="O749">
            <v>364067.03104722034</v>
          </cell>
          <cell r="P749">
            <v>0.75</v>
          </cell>
          <cell r="Q749">
            <v>518886.38685833919</v>
          </cell>
          <cell r="R749">
            <v>172962.12895277972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2823086.9520242158</v>
          </cell>
          <cell r="G751">
            <v>1425643.2360578973</v>
          </cell>
          <cell r="H751">
            <v>677299.14605676534</v>
          </cell>
          <cell r="I751">
            <v>720144.56990955328</v>
          </cell>
          <cell r="J751">
            <v>0</v>
          </cell>
          <cell r="K751">
            <v>0</v>
          </cell>
          <cell r="M751">
            <v>0.75</v>
          </cell>
          <cell r="N751">
            <v>1069232.4270434231</v>
          </cell>
          <cell r="O751">
            <v>356410.80901447433</v>
          </cell>
          <cell r="P751">
            <v>0.75</v>
          </cell>
          <cell r="Q751">
            <v>507974.35954257404</v>
          </cell>
          <cell r="R751">
            <v>169324.78651419134</v>
          </cell>
          <cell r="S751" t="str">
            <v>PLNT</v>
          </cell>
          <cell r="T751">
            <v>126317.01244014631</v>
          </cell>
          <cell r="U751">
            <v>363007.45074132661</v>
          </cell>
          <cell r="V751">
            <v>134849.13750976537</v>
          </cell>
          <cell r="W751">
            <v>74231.016107803982</v>
          </cell>
          <cell r="X751">
            <v>21739.953110510945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4971203.5920242164</v>
          </cell>
          <cell r="G752">
            <v>2881911.3602467785</v>
          </cell>
          <cell r="H752">
            <v>1369147.6618678842</v>
          </cell>
          <cell r="I752">
            <v>720144.56990955328</v>
          </cell>
          <cell r="J752">
            <v>0</v>
          </cell>
          <cell r="K752">
            <v>0</v>
          </cell>
          <cell r="N752">
            <v>2161433.5201850841</v>
          </cell>
          <cell r="O752">
            <v>720477.84006169462</v>
          </cell>
          <cell r="Q752">
            <v>1026860.7464009132</v>
          </cell>
          <cell r="R752">
            <v>342286.91546697106</v>
          </cell>
          <cell r="T752">
            <v>126317.01244014631</v>
          </cell>
          <cell r="U752">
            <v>363007.45074132661</v>
          </cell>
          <cell r="V752">
            <v>134849.13750976537</v>
          </cell>
          <cell r="W752">
            <v>74231.016107803982</v>
          </cell>
          <cell r="X752">
            <v>21739.953110510945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4526209.7961688712</v>
          </cell>
          <cell r="G755">
            <v>2285710.8160485006</v>
          </cell>
          <cell r="H755">
            <v>1085902.8014071053</v>
          </cell>
          <cell r="I755">
            <v>1154596.1787132651</v>
          </cell>
          <cell r="J755">
            <v>0</v>
          </cell>
          <cell r="K755">
            <v>0</v>
          </cell>
          <cell r="M755">
            <v>0.75</v>
          </cell>
          <cell r="N755">
            <v>1714283.1120363753</v>
          </cell>
          <cell r="O755">
            <v>571427.70401212515</v>
          </cell>
          <cell r="P755">
            <v>0.75</v>
          </cell>
          <cell r="Q755">
            <v>814427.10105532897</v>
          </cell>
          <cell r="R755">
            <v>271475.70035177632</v>
          </cell>
          <cell r="S755" t="str">
            <v>PLNT</v>
          </cell>
          <cell r="T755">
            <v>202522.02955329698</v>
          </cell>
          <cell r="U755">
            <v>582003.99334125349</v>
          </cell>
          <cell r="V755">
            <v>216201.44812188117</v>
          </cell>
          <cell r="W755">
            <v>119013.39136784393</v>
          </cell>
          <cell r="X755">
            <v>34855.3163289894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4526209.7961688712</v>
          </cell>
          <cell r="G756">
            <v>2285710.8160485006</v>
          </cell>
          <cell r="H756">
            <v>1085902.8014071053</v>
          </cell>
          <cell r="I756">
            <v>1154596.1787132651</v>
          </cell>
          <cell r="J756">
            <v>0</v>
          </cell>
          <cell r="K756">
            <v>0</v>
          </cell>
          <cell r="N756">
            <v>1714283.1120363753</v>
          </cell>
          <cell r="O756">
            <v>571427.70401212515</v>
          </cell>
          <cell r="Q756">
            <v>814427.10105532897</v>
          </cell>
          <cell r="R756">
            <v>271475.70035177632</v>
          </cell>
          <cell r="T756">
            <v>202522.02955329698</v>
          </cell>
          <cell r="U756">
            <v>582003.99334125349</v>
          </cell>
          <cell r="V756">
            <v>216201.44812188117</v>
          </cell>
          <cell r="W756">
            <v>119013.39136784393</v>
          </cell>
          <cell r="X756">
            <v>34855.3163289894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603720.6254880965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603720.6254880965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8583948.3114234004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6582962.7987427758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-2288379.3302872269</v>
          </cell>
          <cell r="G780">
            <v>-1059733.9103372113</v>
          </cell>
          <cell r="H780">
            <v>-180359.85744032398</v>
          </cell>
          <cell r="I780">
            <v>-734183.42992224311</v>
          </cell>
          <cell r="J780">
            <v>-314102.1325874484</v>
          </cell>
          <cell r="K780">
            <v>0</v>
          </cell>
          <cell r="M780">
            <v>0.75</v>
          </cell>
          <cell r="N780">
            <v>-794800.43275290844</v>
          </cell>
          <cell r="O780">
            <v>-264933.47758430283</v>
          </cell>
          <cell r="P780">
            <v>0.75</v>
          </cell>
          <cell r="Q780">
            <v>-135269.89308024297</v>
          </cell>
          <cell r="R780">
            <v>-45089.964360080994</v>
          </cell>
          <cell r="S780" t="str">
            <v>DISom</v>
          </cell>
          <cell r="T780">
            <v>-69800.81700834223</v>
          </cell>
          <cell r="U780">
            <v>-611220.33165588544</v>
          </cell>
          <cell r="V780">
            <v>-5233.4257757914593</v>
          </cell>
          <cell r="W780">
            <v>0</v>
          </cell>
          <cell r="X780">
            <v>-47928.855482224011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-2288379.3302872269</v>
          </cell>
          <cell r="G781">
            <v>-1059733.9103372113</v>
          </cell>
          <cell r="H781">
            <v>-180359.85744032398</v>
          </cell>
          <cell r="I781">
            <v>-734183.42992224311</v>
          </cell>
          <cell r="J781">
            <v>-314102.1325874484</v>
          </cell>
          <cell r="K781">
            <v>0</v>
          </cell>
          <cell r="N781">
            <v>-794800.43275290844</v>
          </cell>
          <cell r="O781">
            <v>-264933.47758430283</v>
          </cell>
          <cell r="Q781">
            <v>-135269.89308024297</v>
          </cell>
          <cell r="R781">
            <v>-45089.964360080994</v>
          </cell>
          <cell r="T781">
            <v>-69800.81700834223</v>
          </cell>
          <cell r="U781">
            <v>-611220.33165588544</v>
          </cell>
          <cell r="V781">
            <v>-5233.4257757914593</v>
          </cell>
          <cell r="W781">
            <v>0</v>
          </cell>
          <cell r="X781">
            <v>-47928.855482224011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22977.267568699157</v>
          </cell>
          <cell r="H784">
            <v>10916.113729848843</v>
          </cell>
          <cell r="I784">
            <v>11606.658701451999</v>
          </cell>
          <cell r="J784">
            <v>0</v>
          </cell>
          <cell r="K784">
            <v>0</v>
          </cell>
          <cell r="M784">
            <v>0.75</v>
          </cell>
          <cell r="N784">
            <v>17232.950676524368</v>
          </cell>
          <cell r="O784">
            <v>5744.3168921747892</v>
          </cell>
          <cell r="P784">
            <v>0.75</v>
          </cell>
          <cell r="Q784">
            <v>8187.0852973866322</v>
          </cell>
          <cell r="R784">
            <v>2729.0284324622107</v>
          </cell>
          <cell r="S784" t="str">
            <v>PLNT</v>
          </cell>
          <cell r="T784">
            <v>2035.8668423535873</v>
          </cell>
          <cell r="U784">
            <v>5850.6357791018227</v>
          </cell>
          <cell r="V784">
            <v>2173.3801526235079</v>
          </cell>
          <cell r="W784">
            <v>1196.3904263465822</v>
          </cell>
          <cell r="X784">
            <v>350.38550102649742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960348.10500953044</v>
          </cell>
          <cell r="G786">
            <v>444731.09817809</v>
          </cell>
          <cell r="H786">
            <v>75690.356498222638</v>
          </cell>
          <cell r="I786">
            <v>308109.61116605008</v>
          </cell>
          <cell r="J786">
            <v>131817.03916716771</v>
          </cell>
          <cell r="K786">
            <v>0</v>
          </cell>
          <cell r="M786">
            <v>0.75</v>
          </cell>
          <cell r="N786">
            <v>333548.32363356749</v>
          </cell>
          <cell r="O786">
            <v>111182.7745445225</v>
          </cell>
          <cell r="P786">
            <v>0.75</v>
          </cell>
          <cell r="Q786">
            <v>56767.767373666982</v>
          </cell>
          <cell r="R786">
            <v>18922.58912455566</v>
          </cell>
          <cell r="S786" t="str">
            <v>DISom</v>
          </cell>
          <cell r="T786">
            <v>29292.819356861073</v>
          </cell>
          <cell r="U786">
            <v>256506.55006368668</v>
          </cell>
          <cell r="V786">
            <v>2196.2750930190105</v>
          </cell>
          <cell r="W786">
            <v>0</v>
          </cell>
          <cell r="X786">
            <v>20113.966652483356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1005848.1450095305</v>
          </cell>
          <cell r="G787">
            <v>467708.36574678915</v>
          </cell>
          <cell r="H787">
            <v>86606.470228071485</v>
          </cell>
          <cell r="I787">
            <v>319716.26986750209</v>
          </cell>
          <cell r="J787">
            <v>131817.03916716771</v>
          </cell>
          <cell r="K787">
            <v>0</v>
          </cell>
          <cell r="N787">
            <v>350781.27431009186</v>
          </cell>
          <cell r="O787">
            <v>116927.09143669729</v>
          </cell>
          <cell r="Q787">
            <v>64954.852671053617</v>
          </cell>
          <cell r="R787">
            <v>21651.617557017871</v>
          </cell>
          <cell r="T787">
            <v>31328.686199214659</v>
          </cell>
          <cell r="U787">
            <v>262357.18584278849</v>
          </cell>
          <cell r="V787">
            <v>4369.6552456425179</v>
          </cell>
          <cell r="W787">
            <v>1196.3904263465822</v>
          </cell>
          <cell r="X787">
            <v>20464.352153509852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2363.0710184204418</v>
          </cell>
          <cell r="H790">
            <v>1122.6553336536556</v>
          </cell>
          <cell r="I790">
            <v>1193.6736479259025</v>
          </cell>
          <cell r="J790">
            <v>0</v>
          </cell>
          <cell r="K790">
            <v>0</v>
          </cell>
          <cell r="M790">
            <v>0.75</v>
          </cell>
          <cell r="N790">
            <v>1772.3032638153313</v>
          </cell>
          <cell r="O790">
            <v>590.76775460511044</v>
          </cell>
          <cell r="P790">
            <v>0.75</v>
          </cell>
          <cell r="Q790">
            <v>841.99150024024175</v>
          </cell>
          <cell r="R790">
            <v>280.6638334134139</v>
          </cell>
          <cell r="S790" t="str">
            <v>PLNT</v>
          </cell>
          <cell r="T790">
            <v>209.37641597918105</v>
          </cell>
          <cell r="U790">
            <v>601.70199992635321</v>
          </cell>
          <cell r="V790">
            <v>223.51881638316016</v>
          </cell>
          <cell r="W790">
            <v>123.04141625031971</v>
          </cell>
          <cell r="X790">
            <v>36.034999386888273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1992711.7465591952</v>
          </cell>
          <cell r="G791">
            <v>1006308.3678163899</v>
          </cell>
          <cell r="H791">
            <v>478080.19633050653</v>
          </cell>
          <cell r="I791">
            <v>508323.18241229886</v>
          </cell>
          <cell r="J791">
            <v>0</v>
          </cell>
          <cell r="K791">
            <v>0</v>
          </cell>
          <cell r="M791">
            <v>0.75</v>
          </cell>
          <cell r="N791">
            <v>754731.27586229239</v>
          </cell>
          <cell r="O791">
            <v>251577.09195409747</v>
          </cell>
          <cell r="P791">
            <v>0.75</v>
          </cell>
          <cell r="Q791">
            <v>358560.14724787988</v>
          </cell>
          <cell r="R791">
            <v>119520.04908262663</v>
          </cell>
          <cell r="S791" t="str">
            <v>PLNT</v>
          </cell>
          <cell r="T791">
            <v>89162.46603713691</v>
          </cell>
          <cell r="U791">
            <v>256233.41522020006</v>
          </cell>
          <cell r="V791">
            <v>95184.974779615164</v>
          </cell>
          <cell r="W791">
            <v>52396.904619244255</v>
          </cell>
          <cell r="X791">
            <v>15345.421756102422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1997391.1465591951</v>
          </cell>
          <cell r="G792">
            <v>1008671.4388348103</v>
          </cell>
          <cell r="H792">
            <v>479202.8516641602</v>
          </cell>
          <cell r="I792">
            <v>509516.85606022476</v>
          </cell>
          <cell r="J792">
            <v>0</v>
          </cell>
          <cell r="K792">
            <v>0</v>
          </cell>
          <cell r="N792">
            <v>756503.57912610774</v>
          </cell>
          <cell r="O792">
            <v>252167.85970870257</v>
          </cell>
          <cell r="Q792">
            <v>359402.13874812011</v>
          </cell>
          <cell r="R792">
            <v>119800.71291604005</v>
          </cell>
          <cell r="T792">
            <v>89371.842453116085</v>
          </cell>
          <cell r="U792">
            <v>256835.11722012641</v>
          </cell>
          <cell r="V792">
            <v>95408.493595998327</v>
          </cell>
          <cell r="W792">
            <v>52519.946035494577</v>
          </cell>
          <cell r="X792">
            <v>15381.456755489309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7215.4462854227613</v>
          </cell>
          <cell r="W795">
            <v>3971.9194303294985</v>
          </cell>
          <cell r="X795">
            <v>1163.2515180539558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31223.151611144574</v>
          </cell>
          <cell r="G796">
            <v>0</v>
          </cell>
          <cell r="H796">
            <v>0</v>
          </cell>
          <cell r="I796">
            <v>0</v>
          </cell>
          <cell r="J796">
            <v>31223.151611144574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9604597.9867019728</v>
          </cell>
          <cell r="G797">
            <v>2116693.0481058583</v>
          </cell>
          <cell r="H797">
            <v>3265500.9908907306</v>
          </cell>
          <cell r="I797">
            <v>4056953.1008648779</v>
          </cell>
          <cell r="J797">
            <v>165450.84684050537</v>
          </cell>
          <cell r="K797">
            <v>0</v>
          </cell>
          <cell r="M797">
            <v>0.75</v>
          </cell>
          <cell r="N797">
            <v>1587519.7860793937</v>
          </cell>
          <cell r="O797">
            <v>529173.26202646457</v>
          </cell>
          <cell r="P797">
            <v>0.75</v>
          </cell>
          <cell r="Q797">
            <v>2449125.7431680481</v>
          </cell>
          <cell r="R797">
            <v>816375.24772268266</v>
          </cell>
          <cell r="S797" t="str">
            <v>GENL</v>
          </cell>
          <cell r="T797">
            <v>711610.1637417078</v>
          </cell>
          <cell r="U797">
            <v>2045011.8829710041</v>
          </cell>
          <cell r="V797">
            <v>759676.1114756543</v>
          </cell>
          <cell r="W797">
            <v>418182.35332487384</v>
          </cell>
          <cell r="X797">
            <v>122472.58935163765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9727046.1483131181</v>
          </cell>
          <cell r="G798">
            <v>2136797.5173140164</v>
          </cell>
          <cell r="H798">
            <v>3296516.9023283012</v>
          </cell>
          <cell r="I798">
            <v>4095486.2688026037</v>
          </cell>
          <cell r="J798">
            <v>198245.45986819552</v>
          </cell>
          <cell r="K798">
            <v>0</v>
          </cell>
          <cell r="N798">
            <v>1602598.1379855124</v>
          </cell>
          <cell r="O798">
            <v>534199.37932850409</v>
          </cell>
          <cell r="Q798">
            <v>2472387.6767462259</v>
          </cell>
          <cell r="R798">
            <v>824129.22558207531</v>
          </cell>
          <cell r="T798">
            <v>718369.07696153433</v>
          </cell>
          <cell r="U798">
            <v>2064435.5204550971</v>
          </cell>
          <cell r="V798">
            <v>766891.55776107707</v>
          </cell>
          <cell r="W798">
            <v>422154.27275520336</v>
          </cell>
          <cell r="X798">
            <v>123635.8408696916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57579193.912005946</v>
          </cell>
          <cell r="G800">
            <v>23499315.901159365</v>
          </cell>
          <cell r="H800">
            <v>13973163.917322362</v>
          </cell>
          <cell r="I800">
            <v>13466706.89081534</v>
          </cell>
          <cell r="J800">
            <v>57044.403966098122</v>
          </cell>
          <cell r="K800">
            <v>6582962.7987427758</v>
          </cell>
          <cell r="N800">
            <v>17624486.925869524</v>
          </cell>
          <cell r="O800">
            <v>5874828.9752898412</v>
          </cell>
          <cell r="Q800">
            <v>10479872.937991772</v>
          </cell>
          <cell r="R800">
            <v>3493290.9793305905</v>
          </cell>
          <cell r="T800">
            <v>2396356.2474536076</v>
          </cell>
          <cell r="U800">
            <v>6648300.7793913549</v>
          </cell>
          <cell r="V800">
            <v>2598425.9090655232</v>
          </cell>
          <cell r="W800">
            <v>1432039.1650858608</v>
          </cell>
          <cell r="X800">
            <v>391584.78981899144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1193141009.3890157</v>
          </cell>
          <cell r="G803">
            <v>940533001.86883247</v>
          </cell>
          <cell r="H803">
            <v>108277267.82182859</v>
          </cell>
          <cell r="I803">
            <v>99369741.333618969</v>
          </cell>
          <cell r="J803">
            <v>38378035.565992944</v>
          </cell>
          <cell r="K803">
            <v>6582962.7987427758</v>
          </cell>
          <cell r="N803">
            <v>342075334.6937378</v>
          </cell>
          <cell r="O803">
            <v>598457667.17509472</v>
          </cell>
          <cell r="Q803">
            <v>79752199.573163286</v>
          </cell>
          <cell r="R803">
            <v>28525068.248665307</v>
          </cell>
          <cell r="T803">
            <v>17004626.300325204</v>
          </cell>
          <cell r="U803">
            <v>70765136.743703842</v>
          </cell>
          <cell r="V803">
            <v>4549044.2250803839</v>
          </cell>
          <cell r="W803">
            <v>2262597.4077630034</v>
          </cell>
          <cell r="X803">
            <v>4788336.6567465365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589072.95034084131</v>
          </cell>
          <cell r="G858">
            <v>0</v>
          </cell>
          <cell r="H858">
            <v>0</v>
          </cell>
          <cell r="I858">
            <v>0</v>
          </cell>
          <cell r="J858">
            <v>589072.95034084131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6265358.2997344397</v>
          </cell>
          <cell r="G860">
            <v>3163971.1540202652</v>
          </cell>
          <cell r="H860">
            <v>1503149.5303774134</v>
          </cell>
          <cell r="I860">
            <v>1598237.6153367611</v>
          </cell>
          <cell r="J860">
            <v>0</v>
          </cell>
          <cell r="K860">
            <v>0</v>
          </cell>
          <cell r="M860">
            <v>0.75</v>
          </cell>
          <cell r="N860">
            <v>2372978.365515199</v>
          </cell>
          <cell r="O860">
            <v>790992.7885050663</v>
          </cell>
          <cell r="P860">
            <v>0.75</v>
          </cell>
          <cell r="Q860">
            <v>1127362.1477830601</v>
          </cell>
          <cell r="R860">
            <v>375787.38259435334</v>
          </cell>
          <cell r="S860" t="str">
            <v>PLNT</v>
          </cell>
          <cell r="T860">
            <v>280338.98910625564</v>
          </cell>
          <cell r="U860">
            <v>805632.90575829998</v>
          </cell>
          <cell r="V860">
            <v>299274.5803677931</v>
          </cell>
          <cell r="W860">
            <v>164743.03511454901</v>
          </cell>
          <cell r="X860">
            <v>48248.104989863219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15573074.036226479</v>
          </cell>
          <cell r="G863">
            <v>4937696.8339811871</v>
          </cell>
          <cell r="H863">
            <v>5099704.5661173593</v>
          </cell>
          <cell r="I863">
            <v>4946599.685787091</v>
          </cell>
          <cell r="J863">
            <v>589072.95034084131</v>
          </cell>
          <cell r="K863">
            <v>0</v>
          </cell>
          <cell r="N863">
            <v>3687271.4010523031</v>
          </cell>
          <cell r="O863">
            <v>1250425.4329288842</v>
          </cell>
          <cell r="Q863">
            <v>3824778.4245880204</v>
          </cell>
          <cell r="R863">
            <v>1274926.1415293398</v>
          </cell>
          <cell r="T863">
            <v>867658.68987176917</v>
          </cell>
          <cell r="U863">
            <v>2493461.1976605537</v>
          </cell>
          <cell r="V863">
            <v>926264.9877624478</v>
          </cell>
          <cell r="W863">
            <v>509885.28733978665</v>
          </cell>
          <cell r="X863">
            <v>149329.52315253299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281043548.28964108</v>
          </cell>
          <cell r="G878">
            <v>180343012.51838422</v>
          </cell>
          <cell r="H878">
            <v>48370194.62512897</v>
          </cell>
          <cell r="I878">
            <v>51741268.19578708</v>
          </cell>
          <cell r="J878">
            <v>589072.95034084131</v>
          </cell>
          <cell r="K878">
            <v>0</v>
          </cell>
          <cell r="N878">
            <v>135241258.16435459</v>
          </cell>
          <cell r="O878">
            <v>45101754.354029641</v>
          </cell>
          <cell r="Q878">
            <v>36277645.968846723</v>
          </cell>
          <cell r="R878">
            <v>12092548.656282242</v>
          </cell>
          <cell r="T878">
            <v>-10782725.296522273</v>
          </cell>
          <cell r="U878">
            <v>40718628.094054587</v>
          </cell>
          <cell r="V878">
            <v>12128721.637762448</v>
          </cell>
          <cell r="W878">
            <v>6508508.4073397871</v>
          </cell>
          <cell r="X878">
            <v>3168135.3531525331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254305.35901646171</v>
          </cell>
          <cell r="G883">
            <v>128422.79431568283</v>
          </cell>
          <cell r="H883">
            <v>61011.511663148798</v>
          </cell>
          <cell r="I883">
            <v>64871.053037630074</v>
          </cell>
          <cell r="J883">
            <v>0</v>
          </cell>
          <cell r="K883">
            <v>0</v>
          </cell>
          <cell r="M883">
            <v>0.75</v>
          </cell>
          <cell r="N883">
            <v>96317.095736762116</v>
          </cell>
          <cell r="O883">
            <v>32105.698578920706</v>
          </cell>
          <cell r="P883">
            <v>0.75</v>
          </cell>
          <cell r="Q883">
            <v>45758.6337473616</v>
          </cell>
          <cell r="R883">
            <v>15252.8779157872</v>
          </cell>
          <cell r="S883" t="str">
            <v>PLNT</v>
          </cell>
          <cell r="T883">
            <v>11378.711936394766</v>
          </cell>
          <cell r="U883">
            <v>32699.928006196154</v>
          </cell>
          <cell r="V883">
            <v>12147.29085935251</v>
          </cell>
          <cell r="W883">
            <v>6686.7742730759201</v>
          </cell>
          <cell r="X883">
            <v>1958.3479626107194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1111.4504658307965</v>
          </cell>
          <cell r="G885">
            <v>0</v>
          </cell>
          <cell r="H885">
            <v>0</v>
          </cell>
          <cell r="I885">
            <v>0</v>
          </cell>
          <cell r="J885">
            <v>1111.4504658307965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256144.68948229251</v>
          </cell>
          <cell r="G887">
            <v>129774.83303500319</v>
          </cell>
          <cell r="H887">
            <v>60703.323050316918</v>
          </cell>
          <cell r="I887">
            <v>64555.082931141595</v>
          </cell>
          <cell r="J887">
            <v>1111.4504658307965</v>
          </cell>
          <cell r="K887">
            <v>0</v>
          </cell>
          <cell r="N887">
            <v>97331.124776252385</v>
          </cell>
          <cell r="O887">
            <v>32443.708258750798</v>
          </cell>
          <cell r="Q887">
            <v>45527.492287737688</v>
          </cell>
          <cell r="R887">
            <v>15175.830762579229</v>
          </cell>
          <cell r="T887">
            <v>11323.289176105076</v>
          </cell>
          <cell r="U887">
            <v>32540.655121751224</v>
          </cell>
          <cell r="V887">
            <v>12088.124550087425</v>
          </cell>
          <cell r="W887">
            <v>6654.2047265648962</v>
          </cell>
          <cell r="X887">
            <v>1948.8093566329705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3911794.6287040352</v>
          </cell>
          <cell r="G897">
            <v>1975434.5679153863</v>
          </cell>
          <cell r="H897">
            <v>938495.76955855591</v>
          </cell>
          <cell r="I897">
            <v>997864.29123009311</v>
          </cell>
          <cell r="J897">
            <v>0</v>
          </cell>
          <cell r="K897">
            <v>0</v>
          </cell>
          <cell r="M897">
            <v>0.75</v>
          </cell>
          <cell r="N897">
            <v>1481575.9259365397</v>
          </cell>
          <cell r="O897">
            <v>493858.64197884657</v>
          </cell>
          <cell r="P897">
            <v>0.75</v>
          </cell>
          <cell r="Q897">
            <v>703871.82716891693</v>
          </cell>
          <cell r="R897">
            <v>234623.94238963898</v>
          </cell>
          <cell r="S897" t="str">
            <v>PLNT</v>
          </cell>
          <cell r="T897">
            <v>175030.46104301026</v>
          </cell>
          <cell r="U897">
            <v>502999.24165328557</v>
          </cell>
          <cell r="V897">
            <v>186852.95237464836</v>
          </cell>
          <cell r="W897">
            <v>102857.79185283116</v>
          </cell>
          <cell r="X897">
            <v>30123.844306317642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1648146.7817304758</v>
          </cell>
          <cell r="G898">
            <v>0</v>
          </cell>
          <cell r="H898">
            <v>0</v>
          </cell>
          <cell r="I898">
            <v>0</v>
          </cell>
          <cell r="J898">
            <v>1648146.7817304758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16550427.455910807</v>
          </cell>
          <cell r="G905">
            <v>15780809.199620416</v>
          </cell>
          <cell r="H905">
            <v>70750.152797885821</v>
          </cell>
          <cell r="I905">
            <v>-949278.67823797197</v>
          </cell>
          <cell r="J905">
            <v>1648146.7817304758</v>
          </cell>
          <cell r="K905">
            <v>0</v>
          </cell>
          <cell r="N905">
            <v>11819836.007995719</v>
          </cell>
          <cell r="O905">
            <v>3960973.1916246996</v>
          </cell>
          <cell r="Q905">
            <v>53062.614598414264</v>
          </cell>
          <cell r="R905">
            <v>17687.538199471455</v>
          </cell>
          <cell r="T905">
            <v>-166508.29794246962</v>
          </cell>
          <cell r="U905">
            <v>-478508.40987878561</v>
          </cell>
          <cell r="V905">
            <v>-177755.1569025619</v>
          </cell>
          <cell r="W905">
            <v>-97849.687131471335</v>
          </cell>
          <cell r="X905">
            <v>-28657.126382683495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16929765.175502546</v>
          </cell>
          <cell r="G916">
            <v>16033777.062764868</v>
          </cell>
          <cell r="H916">
            <v>131453.47584820274</v>
          </cell>
          <cell r="I916">
            <v>-884723.59530683036</v>
          </cell>
          <cell r="J916">
            <v>1649258.2321963066</v>
          </cell>
          <cell r="K916">
            <v>0</v>
          </cell>
          <cell r="N916">
            <v>12009561.905354057</v>
          </cell>
          <cell r="O916">
            <v>4024215.1574108126</v>
          </cell>
          <cell r="Q916">
            <v>98590.106886151945</v>
          </cell>
          <cell r="R916">
            <v>32863.368962050685</v>
          </cell>
          <cell r="T916">
            <v>-155185.00876636454</v>
          </cell>
          <cell r="U916">
            <v>-445967.75475703436</v>
          </cell>
          <cell r="V916">
            <v>-165667.03235247446</v>
          </cell>
          <cell r="W916">
            <v>-91195.482404906434</v>
          </cell>
          <cell r="X916">
            <v>-26708.317026050525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14468980.630997345</v>
          </cell>
          <cell r="G941">
            <v>13572992.518259667</v>
          </cell>
          <cell r="H941">
            <v>131453.47584820274</v>
          </cell>
          <cell r="I941">
            <v>-884723.59530683036</v>
          </cell>
          <cell r="J941">
            <v>1649258.2321963066</v>
          </cell>
          <cell r="K941">
            <v>0</v>
          </cell>
          <cell r="N941">
            <v>10163973.496975154</v>
          </cell>
          <cell r="O941">
            <v>3409019.0212845113</v>
          </cell>
          <cell r="Q941">
            <v>98590.106886151945</v>
          </cell>
          <cell r="R941">
            <v>32863.368962050685</v>
          </cell>
          <cell r="T941">
            <v>-155185.00876636454</v>
          </cell>
          <cell r="U941">
            <v>-445967.75475703436</v>
          </cell>
          <cell r="V941">
            <v>-165667.03235247446</v>
          </cell>
          <cell r="W941">
            <v>-91195.482404906434</v>
          </cell>
          <cell r="X941">
            <v>-26708.317026050525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60082400.982661881</v>
          </cell>
          <cell r="G945">
            <v>29310587.761380412</v>
          </cell>
          <cell r="H945">
            <v>14604615.056919677</v>
          </cell>
          <cell r="I945">
            <v>15814196.445481969</v>
          </cell>
          <cell r="J945">
            <v>353001.71887984709</v>
          </cell>
          <cell r="K945">
            <v>0</v>
          </cell>
          <cell r="M945">
            <v>0.75</v>
          </cell>
          <cell r="N945">
            <v>21982940.821035311</v>
          </cell>
          <cell r="O945">
            <v>7327646.9403451029</v>
          </cell>
          <cell r="P945">
            <v>0.75</v>
          </cell>
          <cell r="Q945">
            <v>10953461.292689757</v>
          </cell>
          <cell r="R945">
            <v>3651153.7642299193</v>
          </cell>
          <cell r="S945" t="str">
            <v>PLNT</v>
          </cell>
          <cell r="T945">
            <v>2773890.3167536939</v>
          </cell>
          <cell r="U945">
            <v>7971553.7366586812</v>
          </cell>
          <cell r="V945">
            <v>2961253.6707054204</v>
          </cell>
          <cell r="W945">
            <v>1630094.7339281961</v>
          </cell>
          <cell r="X945">
            <v>477403.98743597622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4614260.2696217047</v>
          </cell>
          <cell r="G946">
            <v>2251019.9055731189</v>
          </cell>
          <cell r="H946">
            <v>1121617.8765843618</v>
          </cell>
          <cell r="I946">
            <v>1214512.355713574</v>
          </cell>
          <cell r="J946">
            <v>27110.131750651697</v>
          </cell>
          <cell r="K946">
            <v>0</v>
          </cell>
          <cell r="M946">
            <v>0.75</v>
          </cell>
          <cell r="N946">
            <v>1688264.9291798393</v>
          </cell>
          <cell r="O946">
            <v>562754.97639327974</v>
          </cell>
          <cell r="P946">
            <v>0.75</v>
          </cell>
          <cell r="Q946">
            <v>841213.40743827133</v>
          </cell>
          <cell r="R946">
            <v>280404.46914609044</v>
          </cell>
          <cell r="S946" t="str">
            <v>PLNT</v>
          </cell>
          <cell r="T946">
            <v>213031.63108575676</v>
          </cell>
          <cell r="U946">
            <v>612206.2882412622</v>
          </cell>
          <cell r="V946">
            <v>227420.92422289361</v>
          </cell>
          <cell r="W946">
            <v>125189.42724434379</v>
          </cell>
          <cell r="X946">
            <v>36664.084919317567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65837020.677934341</v>
          </cell>
          <cell r="G952">
            <v>32701357.372604284</v>
          </cell>
          <cell r="H952">
            <v>15726232.933504039</v>
          </cell>
          <cell r="I952">
            <v>17028708.801195543</v>
          </cell>
          <cell r="J952">
            <v>380111.85063049878</v>
          </cell>
          <cell r="K952">
            <v>609.72</v>
          </cell>
          <cell r="N952">
            <v>24526018.029453218</v>
          </cell>
          <cell r="O952">
            <v>8175339.3431510711</v>
          </cell>
          <cell r="Q952">
            <v>11794674.700128028</v>
          </cell>
          <cell r="R952">
            <v>3931558.2333760099</v>
          </cell>
          <cell r="T952">
            <v>2986921.9478394506</v>
          </cell>
          <cell r="U952">
            <v>8583760.0248999428</v>
          </cell>
          <cell r="V952">
            <v>3188674.594928314</v>
          </cell>
          <cell r="W952">
            <v>1755284.1611725399</v>
          </cell>
          <cell r="X952">
            <v>514068.07235529379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-2008894.2665835032</v>
          </cell>
          <cell r="H955">
            <v>-954391.91016516136</v>
          </cell>
          <cell r="I955">
            <v>-1014766.0094841513</v>
          </cell>
          <cell r="J955">
            <v>0</v>
          </cell>
          <cell r="K955">
            <v>0</v>
          </cell>
          <cell r="M955">
            <v>0.75</v>
          </cell>
          <cell r="N955">
            <v>-1506670.6999376274</v>
          </cell>
          <cell r="O955">
            <v>-502223.56664587581</v>
          </cell>
          <cell r="P955">
            <v>0.75</v>
          </cell>
          <cell r="Q955">
            <v>-715793.93262387102</v>
          </cell>
          <cell r="R955">
            <v>-238597.97754129034</v>
          </cell>
          <cell r="S955" t="str">
            <v>PLNT</v>
          </cell>
          <cell r="T955">
            <v>-177995.10820437933</v>
          </cell>
          <cell r="U955">
            <v>-511518.98881644808</v>
          </cell>
          <cell r="V955">
            <v>-190017.84762516597</v>
          </cell>
          <cell r="W955">
            <v>-104599.98609047449</v>
          </cell>
          <cell r="X955">
            <v>-30634.07874768327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-2008894.2665835032</v>
          </cell>
          <cell r="H957">
            <v>-954391.91016516136</v>
          </cell>
          <cell r="I957">
            <v>-1014766.0094841513</v>
          </cell>
          <cell r="J957">
            <v>0</v>
          </cell>
          <cell r="K957">
            <v>0</v>
          </cell>
          <cell r="N957">
            <v>-1506670.6999376274</v>
          </cell>
          <cell r="O957">
            <v>-502223.56664587581</v>
          </cell>
          <cell r="Q957">
            <v>-715793.93262387102</v>
          </cell>
          <cell r="R957">
            <v>-238597.97754129034</v>
          </cell>
          <cell r="T957">
            <v>-177995.10820437933</v>
          </cell>
          <cell r="U957">
            <v>-511518.98881644808</v>
          </cell>
          <cell r="V957">
            <v>-190017.84762516597</v>
          </cell>
          <cell r="W957">
            <v>-104599.98609047449</v>
          </cell>
          <cell r="X957">
            <v>-30634.07874768327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-2008894.2665835032</v>
          </cell>
          <cell r="H964">
            <v>-954391.91016516136</v>
          </cell>
          <cell r="I964">
            <v>-1014766.0094841513</v>
          </cell>
          <cell r="J964">
            <v>0</v>
          </cell>
          <cell r="K964">
            <v>0</v>
          </cell>
          <cell r="N964">
            <v>-1506670.6999376274</v>
          </cell>
          <cell r="O964">
            <v>-502223.56664587581</v>
          </cell>
          <cell r="Q964">
            <v>-715793.93262387102</v>
          </cell>
          <cell r="R964">
            <v>-238597.97754129034</v>
          </cell>
          <cell r="T964">
            <v>-177995.10820437933</v>
          </cell>
          <cell r="U964">
            <v>-511518.98881644808</v>
          </cell>
          <cell r="V964">
            <v>-190017.84762516597</v>
          </cell>
          <cell r="W964">
            <v>-104599.98609047449</v>
          </cell>
          <cell r="X964">
            <v>-30634.07874768327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155295150.76665568</v>
          </cell>
          <cell r="G967">
            <v>79336197.935477406</v>
          </cell>
          <cell r="H967">
            <v>37994416.584545866</v>
          </cell>
          <cell r="I967">
            <v>37421244.452920131</v>
          </cell>
          <cell r="J967">
            <v>370593.50739793509</v>
          </cell>
          <cell r="K967">
            <v>172698.28631434657</v>
          </cell>
          <cell r="N967">
            <v>55934356.232901059</v>
          </cell>
          <cell r="O967">
            <v>23401841.702576354</v>
          </cell>
          <cell r="Q967">
            <v>28495812.438409407</v>
          </cell>
          <cell r="R967">
            <v>9498604.1461364664</v>
          </cell>
          <cell r="S967" t="str">
            <v>PLNT</v>
          </cell>
          <cell r="T967">
            <v>6563876.1973570799</v>
          </cell>
          <cell r="U967">
            <v>18863143.763103921</v>
          </cell>
          <cell r="V967">
            <v>7007235.4217044963</v>
          </cell>
          <cell r="W967">
            <v>3857304.652186248</v>
          </cell>
          <cell r="X967">
            <v>1129684.4185683825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155295150.76665568</v>
          </cell>
          <cell r="G969">
            <v>79336197.935477406</v>
          </cell>
          <cell r="H969">
            <v>37994416.584545866</v>
          </cell>
          <cell r="I969">
            <v>37421244.452920131</v>
          </cell>
          <cell r="J969">
            <v>370593.50739793509</v>
          </cell>
          <cell r="K969">
            <v>172698.28631434657</v>
          </cell>
          <cell r="N969">
            <v>55934356.232901059</v>
          </cell>
          <cell r="O969">
            <v>23401841.702576354</v>
          </cell>
          <cell r="Q969">
            <v>28495812.438409407</v>
          </cell>
          <cell r="R969">
            <v>9498604.1461364664</v>
          </cell>
          <cell r="T969">
            <v>6563876.1973570799</v>
          </cell>
          <cell r="U969">
            <v>18863143.763103921</v>
          </cell>
          <cell r="V969">
            <v>7007235.4217044963</v>
          </cell>
          <cell r="W969">
            <v>3857304.652186248</v>
          </cell>
          <cell r="X969">
            <v>1129684.4185683825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2189359.3959768424</v>
          </cell>
          <cell r="G972">
            <v>1068056.6965940683</v>
          </cell>
          <cell r="H972">
            <v>532181.64847837866</v>
          </cell>
          <cell r="I972">
            <v>576257.92264411598</v>
          </cell>
          <cell r="J972">
            <v>12863.128260280271</v>
          </cell>
          <cell r="K972">
            <v>0</v>
          </cell>
          <cell r="M972">
            <v>0.75</v>
          </cell>
          <cell r="N972">
            <v>801042.52244555124</v>
          </cell>
          <cell r="O972">
            <v>267014.17414851708</v>
          </cell>
          <cell r="P972">
            <v>0.75</v>
          </cell>
          <cell r="Q972">
            <v>399136.23635878402</v>
          </cell>
          <cell r="R972">
            <v>133045.41211959466</v>
          </cell>
          <cell r="S972" t="str">
            <v>PLNT</v>
          </cell>
          <cell r="T972">
            <v>101078.56425621857</v>
          </cell>
          <cell r="U972">
            <v>290477.67380208935</v>
          </cell>
          <cell r="V972">
            <v>107905.94985877333</v>
          </cell>
          <cell r="W972">
            <v>59399.477445782206</v>
          </cell>
          <cell r="X972">
            <v>17396.257281252514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2189359.3959768424</v>
          </cell>
          <cell r="G973">
            <v>1068056.6965940683</v>
          </cell>
          <cell r="H973">
            <v>532181.64847837866</v>
          </cell>
          <cell r="I973">
            <v>576257.92264411598</v>
          </cell>
          <cell r="J973">
            <v>12863.128260280271</v>
          </cell>
          <cell r="K973">
            <v>0</v>
          </cell>
          <cell r="N973">
            <v>801042.52244555124</v>
          </cell>
          <cell r="O973">
            <v>267014.17414851708</v>
          </cell>
          <cell r="Q973">
            <v>399136.23635878402</v>
          </cell>
          <cell r="R973">
            <v>133045.41211959466</v>
          </cell>
          <cell r="T973">
            <v>101078.56425621857</v>
          </cell>
          <cell r="U973">
            <v>290477.67380208935</v>
          </cell>
          <cell r="V973">
            <v>107905.94985877333</v>
          </cell>
          <cell r="W973">
            <v>59399.477445782206</v>
          </cell>
          <cell r="X973">
            <v>17396.257281252514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-4905.5480863182693</v>
          </cell>
          <cell r="G976">
            <v>-2393.121702030443</v>
          </cell>
          <cell r="H976">
            <v>-1192.423076843445</v>
          </cell>
          <cell r="I976">
            <v>-1291.181774379854</v>
          </cell>
          <cell r="J976">
            <v>-28.821533064529241</v>
          </cell>
          <cell r="K976">
            <v>0</v>
          </cell>
          <cell r="M976">
            <v>0.75</v>
          </cell>
          <cell r="N976">
            <v>-1794.8412765228322</v>
          </cell>
          <cell r="O976">
            <v>-598.28042550761074</v>
          </cell>
          <cell r="P976">
            <v>0.75</v>
          </cell>
          <cell r="Q976">
            <v>-894.31730763258372</v>
          </cell>
          <cell r="R976">
            <v>-298.10576921086124</v>
          </cell>
          <cell r="S976" t="str">
            <v>PLNT</v>
          </cell>
          <cell r="T976">
            <v>-226.47983623248669</v>
          </cell>
          <cell r="U976">
            <v>-650.85348684939902</v>
          </cell>
          <cell r="V976">
            <v>-241.7774929071808</v>
          </cell>
          <cell r="W976">
            <v>-133.09235269819732</v>
          </cell>
          <cell r="X976">
            <v>-38.978605692590079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-4905.5480863182693</v>
          </cell>
          <cell r="G977">
            <v>-2393.121702030443</v>
          </cell>
          <cell r="H977">
            <v>-1192.423076843445</v>
          </cell>
          <cell r="I977">
            <v>-1291.181774379854</v>
          </cell>
          <cell r="J977">
            <v>-28.821533064529241</v>
          </cell>
          <cell r="K977">
            <v>0</v>
          </cell>
          <cell r="N977">
            <v>-1794.8412765228322</v>
          </cell>
          <cell r="O977">
            <v>-598.28042550761074</v>
          </cell>
          <cell r="Q977">
            <v>-894.31730763258372</v>
          </cell>
          <cell r="R977">
            <v>-298.10576921086124</v>
          </cell>
          <cell r="T977">
            <v>-226.47983623248669</v>
          </cell>
          <cell r="U977">
            <v>-650.85348684939902</v>
          </cell>
          <cell r="V977">
            <v>-241.7774929071808</v>
          </cell>
          <cell r="W977">
            <v>-133.09235269819732</v>
          </cell>
          <cell r="X977">
            <v>-38.978605692590079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6427141.9368966147</v>
          </cell>
          <cell r="G982">
            <v>3135415.7742567398</v>
          </cell>
          <cell r="H982">
            <v>1562286.6658016432</v>
          </cell>
          <cell r="I982">
            <v>1691678.1538475645</v>
          </cell>
          <cell r="J982">
            <v>37761.342990669851</v>
          </cell>
          <cell r="K982">
            <v>0</v>
          </cell>
          <cell r="M982">
            <v>0.75</v>
          </cell>
          <cell r="N982">
            <v>2351561.8306925548</v>
          </cell>
          <cell r="O982">
            <v>783853.94356418494</v>
          </cell>
          <cell r="P982">
            <v>0.75</v>
          </cell>
          <cell r="Q982">
            <v>1171714.9993512323</v>
          </cell>
          <cell r="R982">
            <v>390571.66645041079</v>
          </cell>
          <cell r="S982" t="str">
            <v>PLNT</v>
          </cell>
          <cell r="T982">
            <v>296728.93379050918</v>
          </cell>
          <cell r="U982">
            <v>852734.02003173484</v>
          </cell>
          <cell r="V982">
            <v>316771.58937559882</v>
          </cell>
          <cell r="W982">
            <v>174374.69299150625</v>
          </cell>
          <cell r="X982">
            <v>51068.917658215199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6427141.9368966147</v>
          </cell>
          <cell r="G983">
            <v>3135415.7742567398</v>
          </cell>
          <cell r="H983">
            <v>1562286.6658016432</v>
          </cell>
          <cell r="I983">
            <v>1691678.1538475645</v>
          </cell>
          <cell r="J983">
            <v>37761.342990669851</v>
          </cell>
          <cell r="K983">
            <v>0</v>
          </cell>
          <cell r="N983">
            <v>2351561.8306925548</v>
          </cell>
          <cell r="O983">
            <v>783853.94356418494</v>
          </cell>
          <cell r="Q983">
            <v>1171714.9993512323</v>
          </cell>
          <cell r="R983">
            <v>390571.66645041079</v>
          </cell>
          <cell r="T983">
            <v>296728.93379050918</v>
          </cell>
          <cell r="U983">
            <v>852734.02003173484</v>
          </cell>
          <cell r="V983">
            <v>316771.58937559882</v>
          </cell>
          <cell r="W983">
            <v>174374.69299150625</v>
          </cell>
          <cell r="X983">
            <v>51068.917658215199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-7826474.3656951785</v>
          </cell>
          <cell r="G986">
            <v>-3818065.8563245614</v>
          </cell>
          <cell r="H986">
            <v>-1902431.3858031782</v>
          </cell>
          <cell r="I986">
            <v>-2059994.2923444232</v>
          </cell>
          <cell r="J986">
            <v>-45982.831223018446</v>
          </cell>
          <cell r="K986">
            <v>0</v>
          </cell>
          <cell r="M986">
            <v>0.75</v>
          </cell>
          <cell r="N986">
            <v>-2863549.3922434212</v>
          </cell>
          <cell r="O986">
            <v>-954516.46408114035</v>
          </cell>
          <cell r="P986">
            <v>0.75</v>
          </cell>
          <cell r="Q986">
            <v>-1426823.5393523837</v>
          </cell>
          <cell r="R986">
            <v>-475607.84645079455</v>
          </cell>
          <cell r="S986" t="str">
            <v>PLNT</v>
          </cell>
          <cell r="T986">
            <v>-361333.45376107236</v>
          </cell>
          <cell r="U986">
            <v>-1038393.2724779851</v>
          </cell>
          <cell r="V986">
            <v>-385739.84336585895</v>
          </cell>
          <cell r="W986">
            <v>-212339.96045572989</v>
          </cell>
          <cell r="X986">
            <v>-62187.762283776741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-7826474.3656951785</v>
          </cell>
          <cell r="G987">
            <v>-3818065.8563245614</v>
          </cell>
          <cell r="H987">
            <v>-1902431.3858031782</v>
          </cell>
          <cell r="I987">
            <v>-2059994.2923444232</v>
          </cell>
          <cell r="J987">
            <v>-45982.831223018446</v>
          </cell>
          <cell r="K987">
            <v>0</v>
          </cell>
          <cell r="N987">
            <v>-2863549.3922434212</v>
          </cell>
          <cell r="O987">
            <v>-954516.46408114035</v>
          </cell>
          <cell r="Q987">
            <v>-1426823.5393523837</v>
          </cell>
          <cell r="R987">
            <v>-475607.84645079455</v>
          </cell>
          <cell r="T987">
            <v>-361333.45376107236</v>
          </cell>
          <cell r="U987">
            <v>-1038393.2724779851</v>
          </cell>
          <cell r="V987">
            <v>-385739.84336585895</v>
          </cell>
          <cell r="W987">
            <v>-212339.96045572989</v>
          </cell>
          <cell r="X987">
            <v>-62187.762283776741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785121.41909196042</v>
          </cell>
          <cell r="G989">
            <v>383013.49282421591</v>
          </cell>
          <cell r="H989">
            <v>190844.50540000014</v>
          </cell>
          <cell r="I989">
            <v>206650.60237287753</v>
          </cell>
          <cell r="J989">
            <v>4612.8184948671478</v>
          </cell>
          <cell r="K989">
            <v>0</v>
          </cell>
          <cell r="N989">
            <v>287260.11961816205</v>
          </cell>
          <cell r="O989">
            <v>95753.373206053977</v>
          </cell>
          <cell r="Q989">
            <v>143133.37905000011</v>
          </cell>
          <cell r="R989">
            <v>47711.126350000035</v>
          </cell>
          <cell r="T989">
            <v>36247.564449422876</v>
          </cell>
          <cell r="U989">
            <v>104167.56786898966</v>
          </cell>
          <cell r="V989">
            <v>38695.918375606008</v>
          </cell>
          <cell r="W989">
            <v>21301.117628860375</v>
          </cell>
          <cell r="X989">
            <v>6238.4340499983809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156080272.18574765</v>
          </cell>
          <cell r="G991">
            <v>79719211.428301618</v>
          </cell>
          <cell r="H991">
            <v>38185261.089945868</v>
          </cell>
          <cell r="I991">
            <v>37627895.055293016</v>
          </cell>
          <cell r="J991">
            <v>375206.32589280221</v>
          </cell>
          <cell r="K991">
            <v>172698.28631434657</v>
          </cell>
          <cell r="N991">
            <v>56221616.352519214</v>
          </cell>
          <cell r="O991">
            <v>23497595.075782407</v>
          </cell>
          <cell r="Q991">
            <v>28638945.817459408</v>
          </cell>
          <cell r="R991">
            <v>9546315.2724864669</v>
          </cell>
          <cell r="T991">
            <v>6600123.7618065029</v>
          </cell>
          <cell r="U991">
            <v>18967311.33097291</v>
          </cell>
          <cell r="V991">
            <v>7045931.3400801029</v>
          </cell>
          <cell r="W991">
            <v>3878605.7698151083</v>
          </cell>
          <cell r="X991">
            <v>1135922.8526183809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-14645519.840252023</v>
          </cell>
          <cell r="G995">
            <v>-7144667.7823780719</v>
          </cell>
          <cell r="H995">
            <v>-3559980.5613141847</v>
          </cell>
          <cell r="I995">
            <v>-3854824.7741761287</v>
          </cell>
          <cell r="J995">
            <v>-86046.72238364369</v>
          </cell>
          <cell r="K995">
            <v>0</v>
          </cell>
          <cell r="M995">
            <v>0.75</v>
          </cell>
          <cell r="N995">
            <v>-5358500.8367835544</v>
          </cell>
          <cell r="O995">
            <v>-1786166.945594518</v>
          </cell>
          <cell r="P995">
            <v>0.75</v>
          </cell>
          <cell r="Q995">
            <v>-2669985.4209856386</v>
          </cell>
          <cell r="R995">
            <v>-889995.14032854617</v>
          </cell>
          <cell r="S995" t="str">
            <v>PLNT</v>
          </cell>
          <cell r="T995">
            <v>-676155.82939873624</v>
          </cell>
          <cell r="U995">
            <v>-1943123.8848387564</v>
          </cell>
          <cell r="V995">
            <v>-721827.00220070244</v>
          </cell>
          <cell r="W995">
            <v>-397347.38254093734</v>
          </cell>
          <cell r="X995">
            <v>-116370.67519699597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-14645519.840252023</v>
          </cell>
          <cell r="G996">
            <v>-7144667.7823780719</v>
          </cell>
          <cell r="H996">
            <v>-3559980.5613141847</v>
          </cell>
          <cell r="I996">
            <v>-3854824.7741761287</v>
          </cell>
          <cell r="J996">
            <v>-86046.72238364369</v>
          </cell>
          <cell r="K996">
            <v>0</v>
          </cell>
          <cell r="N996">
            <v>-5358500.8367835544</v>
          </cell>
          <cell r="O996">
            <v>-1786166.945594518</v>
          </cell>
          <cell r="Q996">
            <v>-2669985.4209856386</v>
          </cell>
          <cell r="R996">
            <v>-889995.14032854617</v>
          </cell>
          <cell r="T996">
            <v>-676155.82939873624</v>
          </cell>
          <cell r="U996">
            <v>-1943123.8848387564</v>
          </cell>
          <cell r="V996">
            <v>-721827.00220070244</v>
          </cell>
          <cell r="W996">
            <v>-397347.38254093734</v>
          </cell>
          <cell r="X996">
            <v>-116370.67519699597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21604.635919156426</v>
          </cell>
          <cell r="H1001">
            <v>10263.999497780178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16203.47693936732</v>
          </cell>
          <cell r="O1001">
            <v>5401.1589797891065</v>
          </cell>
          <cell r="P1001">
            <v>0.75</v>
          </cell>
          <cell r="Q1001">
            <v>7697.9996233351339</v>
          </cell>
          <cell r="R1001">
            <v>2565.9998744450445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8691343.2290154751</v>
          </cell>
          <cell r="G1002">
            <v>4024905.7594010662</v>
          </cell>
          <cell r="H1002">
            <v>685012.92814657697</v>
          </cell>
          <cell r="I1002">
            <v>2788453.8625460868</v>
          </cell>
          <cell r="J1002">
            <v>1192970.6789217449</v>
          </cell>
          <cell r="K1002">
            <v>0</v>
          </cell>
          <cell r="M1002">
            <v>0.75</v>
          </cell>
          <cell r="N1002">
            <v>3018679.3195507997</v>
          </cell>
          <cell r="O1002">
            <v>1006226.4398502666</v>
          </cell>
          <cell r="P1002">
            <v>0.75</v>
          </cell>
          <cell r="Q1002">
            <v>513759.69610993273</v>
          </cell>
          <cell r="R1002">
            <v>171253.23203664424</v>
          </cell>
          <cell r="S1002" t="str">
            <v>DISom</v>
          </cell>
          <cell r="T1002">
            <v>265105.89842159511</v>
          </cell>
          <cell r="U1002">
            <v>2321435.795483782</v>
          </cell>
          <cell r="V1002">
            <v>19876.730697122242</v>
          </cell>
          <cell r="W1002">
            <v>0</v>
          </cell>
          <cell r="X1002">
            <v>182035.43794358752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8478246.7583246753</v>
          </cell>
          <cell r="G1003">
            <v>4136026.3839027551</v>
          </cell>
          <cell r="H1003">
            <v>2060861.8869715354</v>
          </cell>
          <cell r="I1003">
            <v>2231546.3023541272</v>
          </cell>
          <cell r="J1003">
            <v>49812.185096260575</v>
          </cell>
          <cell r="K1003">
            <v>0</v>
          </cell>
          <cell r="M1003">
            <v>0.75</v>
          </cell>
          <cell r="N1003">
            <v>3102019.7879270664</v>
          </cell>
          <cell r="O1003">
            <v>1034006.5959756888</v>
          </cell>
          <cell r="P1003">
            <v>0.75</v>
          </cell>
          <cell r="Q1003">
            <v>1545646.4152286516</v>
          </cell>
          <cell r="R1003">
            <v>515215.47174288385</v>
          </cell>
          <cell r="S1003" t="str">
            <v>PLNT</v>
          </cell>
          <cell r="T1003">
            <v>391424.54697760456</v>
          </cell>
          <cell r="U1003">
            <v>1124868.4892959008</v>
          </cell>
          <cell r="V1003">
            <v>417863.44958951022</v>
          </cell>
          <cell r="W1003">
            <v>230023.18761657047</v>
          </cell>
          <cell r="X1003">
            <v>67366.628874540984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23222788.541990068</v>
          </cell>
          <cell r="H1005">
            <v>11032756.618716873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17417091.40649255</v>
          </cell>
          <cell r="O1005">
            <v>5805697.135497517</v>
          </cell>
          <cell r="P1005">
            <v>0.75</v>
          </cell>
          <cell r="Q1005">
            <v>8274567.4640376549</v>
          </cell>
          <cell r="R1005">
            <v>2758189.1546792183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-6571082.3935501929</v>
          </cell>
          <cell r="G1006">
            <v>-3205635.6609149869</v>
          </cell>
          <cell r="H1006">
            <v>-1597275.196988161</v>
          </cell>
          <cell r="I1006">
            <v>-1729564.5002775106</v>
          </cell>
          <cell r="J1006">
            <v>-38607.035369536767</v>
          </cell>
          <cell r="K1006">
            <v>0</v>
          </cell>
          <cell r="M1006">
            <v>0.75</v>
          </cell>
          <cell r="N1006">
            <v>-2404226.74568624</v>
          </cell>
          <cell r="O1006">
            <v>-801408.91522874672</v>
          </cell>
          <cell r="P1006">
            <v>0.75</v>
          </cell>
          <cell r="Q1006">
            <v>-1197956.3977411208</v>
          </cell>
          <cell r="R1006">
            <v>-399318.79924704024</v>
          </cell>
          <cell r="S1006" t="str">
            <v>PLNT</v>
          </cell>
          <cell r="T1006">
            <v>-303374.39123512234</v>
          </cell>
          <cell r="U1006">
            <v>-871831.61044634401</v>
          </cell>
          <cell r="V1006">
            <v>-323865.91647733073</v>
          </cell>
          <cell r="W1006">
            <v>-178279.93939565588</v>
          </cell>
          <cell r="X1006">
            <v>-52212.642723057455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242334085.24665657</v>
          </cell>
          <cell r="G1015">
            <v>105921326.92403287</v>
          </cell>
          <cell r="H1015">
            <v>81623901.188227996</v>
          </cell>
          <cell r="I1015">
            <v>52572091.134250745</v>
          </cell>
          <cell r="J1015">
            <v>2216766.0001449669</v>
          </cell>
          <cell r="K1015">
            <v>0</v>
          </cell>
          <cell r="N1015">
            <v>79440995.19302465</v>
          </cell>
          <cell r="O1015">
            <v>26480331.731008217</v>
          </cell>
          <cell r="Q1015">
            <v>61217925.891170993</v>
          </cell>
          <cell r="R1015">
            <v>20405975.297056999</v>
          </cell>
          <cell r="T1015">
            <v>8997408.5378144849</v>
          </cell>
          <cell r="U1015">
            <v>27416162.618046835</v>
          </cell>
          <cell r="V1015">
            <v>9342005.6874308232</v>
          </cell>
          <cell r="W1015">
            <v>5131594.591743038</v>
          </cell>
          <cell r="X1015">
            <v>1684919.6992155644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-159653.61248712346</v>
          </cell>
          <cell r="H1035">
            <v>-75848.748598148595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-119740.2093653426</v>
          </cell>
          <cell r="O1035">
            <v>-39913.403121780866</v>
          </cell>
          <cell r="P1035">
            <v>0.75</v>
          </cell>
          <cell r="Q1035">
            <v>-56886.56144861145</v>
          </cell>
          <cell r="R1035">
            <v>-18962.187149537149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-4049153.794952393</v>
          </cell>
          <cell r="G1036">
            <v>-1975338.4639293512</v>
          </cell>
          <cell r="H1036">
            <v>-984253.81666438864</v>
          </cell>
          <cell r="I1036">
            <v>-1065771.5488071861</v>
          </cell>
          <cell r="J1036">
            <v>-23789.965551468624</v>
          </cell>
          <cell r="K1036">
            <v>0</v>
          </cell>
          <cell r="M1036">
            <v>0.75</v>
          </cell>
          <cell r="N1036">
            <v>-1481503.8479470133</v>
          </cell>
          <cell r="O1036">
            <v>-493834.6159823378</v>
          </cell>
          <cell r="P1036">
            <v>0.75</v>
          </cell>
          <cell r="Q1036">
            <v>-738190.36249829154</v>
          </cell>
          <cell r="R1036">
            <v>-246063.45416609716</v>
          </cell>
          <cell r="S1036" t="str">
            <v>PLNT</v>
          </cell>
          <cell r="T1036">
            <v>-186941.73866497332</v>
          </cell>
          <cell r="U1036">
            <v>-537229.64689398778</v>
          </cell>
          <cell r="V1036">
            <v>-199568.781247835</v>
          </cell>
          <cell r="W1036">
            <v>-109857.53182403595</v>
          </cell>
          <cell r="X1036">
            <v>-32173.850176353997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913090.56522130826</v>
          </cell>
          <cell r="H1037">
            <v>433793.98467665847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684817.9239159812</v>
          </cell>
          <cell r="O1037">
            <v>228272.64130532707</v>
          </cell>
          <cell r="P1037">
            <v>0.75</v>
          </cell>
          <cell r="Q1037">
            <v>325345.48850749386</v>
          </cell>
          <cell r="R1037">
            <v>108448.49616916462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-37946.808558969897</v>
          </cell>
          <cell r="G1038">
            <v>-18511.964308033414</v>
          </cell>
          <cell r="H1038">
            <v>-9223.9744513922906</v>
          </cell>
          <cell r="I1038">
            <v>-9987.921175184365</v>
          </cell>
          <cell r="J1038">
            <v>-222.94862435984169</v>
          </cell>
          <cell r="K1038">
            <v>0</v>
          </cell>
          <cell r="M1038">
            <v>0.75</v>
          </cell>
          <cell r="N1038">
            <v>-13883.97323102506</v>
          </cell>
          <cell r="O1038">
            <v>-4627.9910770083534</v>
          </cell>
          <cell r="P1038">
            <v>0.75</v>
          </cell>
          <cell r="Q1038">
            <v>-6917.9808385442175</v>
          </cell>
          <cell r="R1038">
            <v>-2305.9936128480726</v>
          </cell>
          <cell r="S1038" t="str">
            <v>PLNT</v>
          </cell>
          <cell r="T1038">
            <v>-1751.9320648289004</v>
          </cell>
          <cell r="U1038">
            <v>-5034.6693643255003</v>
          </cell>
          <cell r="V1038">
            <v>-1870.2669050997542</v>
          </cell>
          <cell r="W1038">
            <v>-1029.5343027188349</v>
          </cell>
          <cell r="X1038">
            <v>-301.5185382113745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-6885646.8622154966</v>
          </cell>
          <cell r="G1039">
            <v>-3188699.2588684577</v>
          </cell>
          <cell r="H1039">
            <v>-542695.99013452197</v>
          </cell>
          <cell r="I1039">
            <v>-2209130.1750659421</v>
          </cell>
          <cell r="J1039">
            <v>-945121.438146575</v>
          </cell>
          <cell r="K1039">
            <v>0</v>
          </cell>
          <cell r="M1039">
            <v>0.75</v>
          </cell>
          <cell r="N1039">
            <v>-2391524.4441513433</v>
          </cell>
          <cell r="O1039">
            <v>-797174.81471711444</v>
          </cell>
          <cell r="P1039">
            <v>0.75</v>
          </cell>
          <cell r="Q1039">
            <v>-407021.99260089151</v>
          </cell>
          <cell r="R1039">
            <v>-135673.99753363049</v>
          </cell>
          <cell r="S1039" t="str">
            <v>DISom</v>
          </cell>
          <cell r="T1039">
            <v>-210028.01862978027</v>
          </cell>
          <cell r="U1039">
            <v>-1839138.8626379585</v>
          </cell>
          <cell r="V1039">
            <v>-15747.180240084215</v>
          </cell>
          <cell r="W1039">
            <v>0</v>
          </cell>
          <cell r="X1039">
            <v>-144216.11355811934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-170886.50258070632</v>
          </cell>
          <cell r="H1040">
            <v>-81185.305932906776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-128164.87693552974</v>
          </cell>
          <cell r="O1040">
            <v>-42721.62564517658</v>
          </cell>
          <cell r="P1040">
            <v>0.75</v>
          </cell>
          <cell r="Q1040">
            <v>-60888.979449680082</v>
          </cell>
          <cell r="R1040">
            <v>-20296.326483226694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13111.522391044804</v>
          </cell>
          <cell r="G1041">
            <v>0</v>
          </cell>
          <cell r="H1041">
            <v>0</v>
          </cell>
          <cell r="I1041">
            <v>0</v>
          </cell>
          <cell r="J1041">
            <v>13111.522391044804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-120964305.6308576</v>
          </cell>
          <cell r="G1047">
            <v>-59011205.248119786</v>
          </cell>
          <cell r="H1047">
            <v>-29403570.604244981</v>
          </cell>
          <cell r="I1047">
            <v>-31838829.022324327</v>
          </cell>
          <cell r="J1047">
            <v>-710700.75616855116</v>
          </cell>
          <cell r="K1047">
            <v>0</v>
          </cell>
          <cell r="M1047">
            <v>0.75</v>
          </cell>
          <cell r="N1047">
            <v>-44258403.936089844</v>
          </cell>
          <cell r="O1047">
            <v>-14752801.312029947</v>
          </cell>
          <cell r="P1047">
            <v>0.75</v>
          </cell>
          <cell r="Q1047">
            <v>-22052677.953183737</v>
          </cell>
          <cell r="R1047">
            <v>-7350892.6510612452</v>
          </cell>
          <cell r="S1047" t="str">
            <v>PLNT</v>
          </cell>
          <cell r="T1047">
            <v>-5584692.1989535382</v>
          </cell>
          <cell r="U1047">
            <v>-16049183.234742038</v>
          </cell>
          <cell r="V1047">
            <v>-5961912.1109537175</v>
          </cell>
          <cell r="W1047">
            <v>-3281880.7900011097</v>
          </cell>
          <cell r="X1047">
            <v>-961160.68767392053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-138802111.30178279</v>
          </cell>
          <cell r="G1049">
            <v>-51762957.405337863</v>
          </cell>
          <cell r="H1049">
            <v>-30612117.534603499</v>
          </cell>
          <cell r="I1049">
            <v>-54761542.257681862</v>
          </cell>
          <cell r="J1049">
            <v>-1665494.1041596089</v>
          </cell>
          <cell r="K1049">
            <v>0</v>
          </cell>
          <cell r="N1049">
            <v>-38822218.054003395</v>
          </cell>
          <cell r="O1049">
            <v>-12940739.351334466</v>
          </cell>
          <cell r="Q1049">
            <v>-22959088.150952626</v>
          </cell>
          <cell r="R1049">
            <v>-7653029.3836508747</v>
          </cell>
          <cell r="T1049">
            <v>-9427987.8119435366</v>
          </cell>
          <cell r="U1049">
            <v>-28329538.065139845</v>
          </cell>
          <cell r="V1049">
            <v>-9856337.1666209828</v>
          </cell>
          <cell r="W1049">
            <v>-5416994.1853460958</v>
          </cell>
          <cell r="X1049">
            <v>-1730685.028631394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103531973.94487378</v>
          </cell>
          <cell r="G1066">
            <v>54158369.518695004</v>
          </cell>
          <cell r="H1066">
            <v>51011783.653624497</v>
          </cell>
          <cell r="I1066">
            <v>-2189451.1234311163</v>
          </cell>
          <cell r="J1066">
            <v>551271.89598535793</v>
          </cell>
          <cell r="K1066">
            <v>0</v>
          </cell>
          <cell r="N1066">
            <v>40618777.139021255</v>
          </cell>
          <cell r="O1066">
            <v>13539592.379673751</v>
          </cell>
          <cell r="Q1066">
            <v>38258837.740218371</v>
          </cell>
          <cell r="R1066">
            <v>12752945.913406124</v>
          </cell>
          <cell r="T1066">
            <v>-430579.27412905172</v>
          </cell>
          <cell r="U1066">
            <v>-913375.44709300995</v>
          </cell>
          <cell r="V1066">
            <v>-514331.47919015959</v>
          </cell>
          <cell r="W1066">
            <v>-285399.59360305779</v>
          </cell>
          <cell r="X1066">
            <v>-45765.329415829619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331740.75671437476</v>
          </cell>
          <cell r="G1081">
            <v>331740.75671437476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248805.56753578107</v>
          </cell>
          <cell r="O1081">
            <v>82935.18917859369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24656.698403500912</v>
          </cell>
          <cell r="G1083">
            <v>15321.131492264671</v>
          </cell>
          <cell r="H1083">
            <v>3882.8089957549778</v>
          </cell>
          <cell r="I1083">
            <v>5407.4551725562187</v>
          </cell>
          <cell r="J1083">
            <v>45.302742925049834</v>
          </cell>
          <cell r="K1083">
            <v>0</v>
          </cell>
          <cell r="M1083">
            <v>0.75</v>
          </cell>
          <cell r="N1083">
            <v>11490.848619198503</v>
          </cell>
          <cell r="O1083">
            <v>3830.2828730661677</v>
          </cell>
          <cell r="P1083">
            <v>0.75</v>
          </cell>
          <cell r="Q1083">
            <v>2912.1067468162332</v>
          </cell>
          <cell r="R1083">
            <v>970.70224893874445</v>
          </cell>
          <cell r="S1083" t="str">
            <v>PLNT</v>
          </cell>
          <cell r="T1083">
            <v>948.49508118502604</v>
          </cell>
          <cell r="U1083">
            <v>2725.7672961891112</v>
          </cell>
          <cell r="V1083">
            <v>1012.5615003019581</v>
          </cell>
          <cell r="W1083">
            <v>557.38931985096087</v>
          </cell>
          <cell r="X1083">
            <v>163.24197502916223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383973.59189227119</v>
          </cell>
          <cell r="G1084">
            <v>374638.02498103498</v>
          </cell>
          <cell r="H1084">
            <v>3882.8089957549778</v>
          </cell>
          <cell r="I1084">
            <v>5407.4551725562187</v>
          </cell>
          <cell r="J1084">
            <v>45.302742925049834</v>
          </cell>
          <cell r="K1084">
            <v>0</v>
          </cell>
          <cell r="N1084">
            <v>260296.41615497958</v>
          </cell>
          <cell r="O1084">
            <v>114341.60882605538</v>
          </cell>
          <cell r="Q1084">
            <v>2912.1067468162332</v>
          </cell>
          <cell r="R1084">
            <v>970.70224893874445</v>
          </cell>
          <cell r="T1084">
            <v>948.49508118502604</v>
          </cell>
          <cell r="U1084">
            <v>2725.7672961891112</v>
          </cell>
          <cell r="V1084">
            <v>1012.5615003019581</v>
          </cell>
          <cell r="W1084">
            <v>557.38931985096087</v>
          </cell>
          <cell r="X1084">
            <v>163.24197502916223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10669426.718210384</v>
          </cell>
          <cell r="G1090">
            <v>5264744.2915055389</v>
          </cell>
          <cell r="H1090">
            <v>2593947.6248917249</v>
          </cell>
          <cell r="I1090">
            <v>2808559.4124413058</v>
          </cell>
          <cell r="J1090">
            <v>2175.3893718152722</v>
          </cell>
          <cell r="K1090">
            <v>0</v>
          </cell>
          <cell r="M1090">
            <v>0.75</v>
          </cell>
          <cell r="N1090">
            <v>3948558.2186291544</v>
          </cell>
          <cell r="O1090">
            <v>1316186.0728763847</v>
          </cell>
          <cell r="P1090">
            <v>0.75</v>
          </cell>
          <cell r="Q1090">
            <v>1945460.7186687938</v>
          </cell>
          <cell r="R1090">
            <v>648486.90622293123</v>
          </cell>
          <cell r="S1090" t="str">
            <v>DISom</v>
          </cell>
          <cell r="T1090">
            <v>267017.38777410873</v>
          </cell>
          <cell r="U1090">
            <v>2338174.0115401992</v>
          </cell>
          <cell r="V1090">
            <v>20020.047610538884</v>
          </cell>
          <cell r="W1090">
            <v>0</v>
          </cell>
          <cell r="X1090">
            <v>183347.96551645943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99988.79335044176</v>
          </cell>
          <cell r="G1095">
            <v>39667.554713184341</v>
          </cell>
          <cell r="H1095">
            <v>22016.612388302034</v>
          </cell>
          <cell r="I1095">
            <v>36788.075395415086</v>
          </cell>
          <cell r="J1095">
            <v>1042.2838132123579</v>
          </cell>
          <cell r="K1095">
            <v>474.26704032795607</v>
          </cell>
          <cell r="M1095">
            <v>0.75</v>
          </cell>
          <cell r="N1095">
            <v>29750.666034888258</v>
          </cell>
          <cell r="O1095">
            <v>9916.8886782960853</v>
          </cell>
          <cell r="P1095">
            <v>0.75</v>
          </cell>
          <cell r="Q1095">
            <v>16512.459291226525</v>
          </cell>
          <cell r="R1095">
            <v>5504.1530970755084</v>
          </cell>
          <cell r="S1095" t="str">
            <v>PLNT</v>
          </cell>
          <cell r="T1095">
            <v>6452.8151312108394</v>
          </cell>
          <cell r="U1095">
            <v>18543.978563424553</v>
          </cell>
          <cell r="V1095">
            <v>6888.6726985096939</v>
          </cell>
          <cell r="W1095">
            <v>3792.038892406204</v>
          </cell>
          <cell r="X1095">
            <v>1110.5701098637915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18143515.819774065</v>
          </cell>
          <cell r="G1096">
            <v>8508170.9510299396</v>
          </cell>
          <cell r="H1096">
            <v>2000218.7606604348</v>
          </cell>
          <cell r="I1096">
            <v>5621117.1984763378</v>
          </cell>
          <cell r="J1096">
            <v>2014008.9096073522</v>
          </cell>
          <cell r="K1096">
            <v>0</v>
          </cell>
          <cell r="M1096">
            <v>0.75</v>
          </cell>
          <cell r="N1096">
            <v>6381128.2132724542</v>
          </cell>
          <cell r="O1096">
            <v>2127042.7377574849</v>
          </cell>
          <cell r="P1096">
            <v>0.75</v>
          </cell>
          <cell r="Q1096">
            <v>1500164.0704953261</v>
          </cell>
          <cell r="R1096">
            <v>500054.69016510871</v>
          </cell>
          <cell r="S1096" t="str">
            <v>DISom</v>
          </cell>
          <cell r="T1096">
            <v>534414.9118086833</v>
          </cell>
          <cell r="U1096">
            <v>4679676.7378598917</v>
          </cell>
          <cell r="V1096">
            <v>40068.596533656928</v>
          </cell>
          <cell r="W1096">
            <v>0</v>
          </cell>
          <cell r="X1096">
            <v>366956.95227410638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-34548.424848260307</v>
          </cell>
          <cell r="G1098">
            <v>0</v>
          </cell>
          <cell r="H1098">
            <v>0</v>
          </cell>
          <cell r="I1098">
            <v>0</v>
          </cell>
          <cell r="J1098">
            <v>-34548.424848260307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318738123.63086534</v>
          </cell>
          <cell r="G1100">
            <v>198056877.84431109</v>
          </cell>
          <cell r="H1100">
            <v>50193226.743944928</v>
          </cell>
          <cell r="I1100">
            <v>69902388.678034216</v>
          </cell>
          <cell r="J1100">
            <v>585630.36457515345</v>
          </cell>
          <cell r="K1100">
            <v>0</v>
          </cell>
          <cell r="M1100">
            <v>0.75</v>
          </cell>
          <cell r="N1100">
            <v>148542658.38323331</v>
          </cell>
          <cell r="O1100">
            <v>49514219.461077772</v>
          </cell>
          <cell r="P1100">
            <v>0.75</v>
          </cell>
          <cell r="Q1100">
            <v>37644920.057958692</v>
          </cell>
          <cell r="R1100">
            <v>12548306.685986232</v>
          </cell>
          <cell r="S1100" t="str">
            <v>PLNT</v>
          </cell>
          <cell r="T1100">
            <v>12261233.742758317</v>
          </cell>
          <cell r="U1100">
            <v>35236102.548033603</v>
          </cell>
          <cell r="V1100">
            <v>13089422.897806752</v>
          </cell>
          <cell r="W1100">
            <v>7205393.9677484995</v>
          </cell>
          <cell r="X1100">
            <v>2110235.5216870396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374103757.66267979</v>
          </cell>
          <cell r="G1101">
            <v>183763354.91552761</v>
          </cell>
          <cell r="H1101">
            <v>55037876.112578258</v>
          </cell>
          <cell r="I1101">
            <v>132106638.13315967</v>
          </cell>
          <cell r="J1101">
            <v>3195414.2343739904</v>
          </cell>
          <cell r="K1101">
            <v>474.26704032795607</v>
          </cell>
          <cell r="N1101">
            <v>161392477.79016852</v>
          </cell>
          <cell r="O1101">
            <v>22370877.125359103</v>
          </cell>
          <cell r="Q1101">
            <v>41278407.08443369</v>
          </cell>
          <cell r="R1101">
            <v>13759469.028144564</v>
          </cell>
          <cell r="T1101">
            <v>22480953.625773646</v>
          </cell>
          <cell r="U1101">
            <v>69417839.27336815</v>
          </cell>
          <cell r="V1101">
            <v>23187461.41822429</v>
          </cell>
          <cell r="W1101">
            <v>12730343.685593918</v>
          </cell>
          <cell r="X1101">
            <v>4290040.1301996466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374487731.25457203</v>
          </cell>
          <cell r="G1103">
            <v>184137992.94050863</v>
          </cell>
          <cell r="H1103">
            <v>55041758.921574011</v>
          </cell>
          <cell r="I1103">
            <v>132112045.58833222</v>
          </cell>
          <cell r="J1103">
            <v>3195459.5371169155</v>
          </cell>
          <cell r="K1103">
            <v>474.26704032795607</v>
          </cell>
          <cell r="N1103">
            <v>161652774.2063235</v>
          </cell>
          <cell r="O1103">
            <v>22485218.734185159</v>
          </cell>
          <cell r="Q1103">
            <v>41281319.191180505</v>
          </cell>
          <cell r="R1103">
            <v>13760439.730393503</v>
          </cell>
          <cell r="T1103">
            <v>22481902.120854832</v>
          </cell>
          <cell r="U1103">
            <v>69420565.040664345</v>
          </cell>
          <cell r="V1103">
            <v>23188473.979724593</v>
          </cell>
          <cell r="W1103">
            <v>12730901.074913768</v>
          </cell>
          <cell r="X1103">
            <v>4290203.3721746756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28812.459216025098</v>
          </cell>
          <cell r="G1113">
            <v>14550.131927770626</v>
          </cell>
          <cell r="H1113">
            <v>6912.5231898425009</v>
          </cell>
          <cell r="I1113">
            <v>7349.8040984119698</v>
          </cell>
          <cell r="J1113">
            <v>0</v>
          </cell>
          <cell r="K1113">
            <v>0</v>
          </cell>
          <cell r="M1113">
            <v>0.75</v>
          </cell>
          <cell r="N1113">
            <v>10912.598945827969</v>
          </cell>
          <cell r="O1113">
            <v>3637.5329819426565</v>
          </cell>
          <cell r="P1113">
            <v>0.75</v>
          </cell>
          <cell r="Q1113">
            <v>5184.3923923818757</v>
          </cell>
          <cell r="R1113">
            <v>1728.1307974606252</v>
          </cell>
          <cell r="S1113" t="str">
            <v>DISom</v>
          </cell>
          <cell r="T1113">
            <v>698.76588058484447</v>
          </cell>
          <cell r="U1113">
            <v>6118.8383114461358</v>
          </cell>
          <cell r="V1113">
            <v>52.391068291640245</v>
          </cell>
          <cell r="W1113">
            <v>0</v>
          </cell>
          <cell r="X1113">
            <v>479.80883808934982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-7118.4350049039322</v>
          </cell>
          <cell r="G1114">
            <v>-3419.3226180505085</v>
          </cell>
          <cell r="H1114">
            <v>105.30125060187268</v>
          </cell>
          <cell r="I1114">
            <v>-3825.7568053126015</v>
          </cell>
          <cell r="J1114">
            <v>40.718756761627844</v>
          </cell>
          <cell r="K1114">
            <v>-19.375588904321894</v>
          </cell>
          <cell r="M1114">
            <v>0.75</v>
          </cell>
          <cell r="N1114">
            <v>-2564.4919635378815</v>
          </cell>
          <cell r="O1114">
            <v>-854.83065451262712</v>
          </cell>
          <cell r="P1114">
            <v>0.75</v>
          </cell>
          <cell r="Q1114">
            <v>78.975937951404518</v>
          </cell>
          <cell r="R1114">
            <v>26.32531265046817</v>
          </cell>
          <cell r="S1114" t="str">
            <v>DISom</v>
          </cell>
          <cell r="T1114">
            <v>-363.72511255712624</v>
          </cell>
          <cell r="U1114">
            <v>-3185.008334532401</v>
          </cell>
          <cell r="V1114">
            <v>-27.270861014873429</v>
          </cell>
          <cell r="W1114">
            <v>0</v>
          </cell>
          <cell r="X1114">
            <v>-249.75249720820133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-12952.855683479065</v>
          </cell>
          <cell r="G1116">
            <v>-5998.3850674634195</v>
          </cell>
          <cell r="H1116">
            <v>-1020.8863423985515</v>
          </cell>
          <cell r="I1116">
            <v>-4155.6799115952772</v>
          </cell>
          <cell r="J1116">
            <v>-1777.9043620218174</v>
          </cell>
          <cell r="K1116">
            <v>0</v>
          </cell>
          <cell r="M1116">
            <v>0.75</v>
          </cell>
          <cell r="N1116">
            <v>-4498.7888005975647</v>
          </cell>
          <cell r="O1116">
            <v>-1499.5962668658549</v>
          </cell>
          <cell r="P1116">
            <v>0.75</v>
          </cell>
          <cell r="Q1116">
            <v>-765.66475679891369</v>
          </cell>
          <cell r="R1116">
            <v>-255.22158559963788</v>
          </cell>
          <cell r="S1116" t="str">
            <v>DISom</v>
          </cell>
          <cell r="T1116">
            <v>-395.09180026744389</v>
          </cell>
          <cell r="U1116">
            <v>-3459.6749944220069</v>
          </cell>
          <cell r="V1116">
            <v>-29.622627641684669</v>
          </cell>
          <cell r="W1116">
            <v>0</v>
          </cell>
          <cell r="X1116">
            <v>-271.29048926414237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7201688.5202272367</v>
          </cell>
          <cell r="G1117">
            <v>7198079.7759418515</v>
          </cell>
          <cell r="H1117">
            <v>5996.9380980458227</v>
          </cell>
          <cell r="I1117">
            <v>-631.6326184959089</v>
          </cell>
          <cell r="J1117">
            <v>-1737.1856052601895</v>
          </cell>
          <cell r="K1117">
            <v>-19.375588904321894</v>
          </cell>
          <cell r="N1117">
            <v>5190223.0142478254</v>
          </cell>
          <cell r="O1117">
            <v>2007856.7616940266</v>
          </cell>
          <cell r="Q1117">
            <v>4497.7035735343661</v>
          </cell>
          <cell r="R1117">
            <v>1499.2345245114557</v>
          </cell>
          <cell r="T1117">
            <v>-60.051032239725657</v>
          </cell>
          <cell r="U1117">
            <v>-525.84501750827212</v>
          </cell>
          <cell r="V1117">
            <v>-4.5024203649178531</v>
          </cell>
          <cell r="W1117">
            <v>0</v>
          </cell>
          <cell r="X1117">
            <v>-41.23414838299388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22339980.060364291</v>
          </cell>
          <cell r="G1122">
            <v>11027985.983115919</v>
          </cell>
          <cell r="H1122">
            <v>5431323.5788084809</v>
          </cell>
          <cell r="I1122">
            <v>5880670.4984398931</v>
          </cell>
          <cell r="J1122">
            <v>0</v>
          </cell>
          <cell r="K1122">
            <v>0</v>
          </cell>
          <cell r="M1122">
            <v>0.75</v>
          </cell>
          <cell r="N1122">
            <v>8270989.4873369392</v>
          </cell>
          <cell r="O1122">
            <v>2756996.4957789797</v>
          </cell>
          <cell r="P1122">
            <v>0.75</v>
          </cell>
          <cell r="Q1122">
            <v>4073492.6841063607</v>
          </cell>
          <cell r="R1122">
            <v>1357830.8947021202</v>
          </cell>
          <cell r="S1122" t="str">
            <v>DISom</v>
          </cell>
          <cell r="T1122">
            <v>559091.35049729038</v>
          </cell>
          <cell r="U1122">
            <v>4895759.3237920012</v>
          </cell>
          <cell r="V1122">
            <v>41918.751242766702</v>
          </cell>
          <cell r="W1122">
            <v>0</v>
          </cell>
          <cell r="X1122">
            <v>383901.07290783565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-17314651.18652527</v>
          </cell>
          <cell r="G1128">
            <v>-8547265.0410426725</v>
          </cell>
          <cell r="H1128">
            <v>-4209559.4084735923</v>
          </cell>
          <cell r="I1128">
            <v>-4557826.7370090066</v>
          </cell>
          <cell r="J1128">
            <v>0</v>
          </cell>
          <cell r="K1128">
            <v>0</v>
          </cell>
          <cell r="M1128">
            <v>0.75</v>
          </cell>
          <cell r="N1128">
            <v>-6410448.7807820048</v>
          </cell>
          <cell r="O1128">
            <v>-2136816.2602606681</v>
          </cell>
          <cell r="P1128">
            <v>0.75</v>
          </cell>
          <cell r="Q1128">
            <v>-3157169.5563551942</v>
          </cell>
          <cell r="R1128">
            <v>-1052389.8521183981</v>
          </cell>
          <cell r="S1128" t="str">
            <v>PLNT</v>
          </cell>
          <cell r="T1128">
            <v>-799465.94155546743</v>
          </cell>
          <cell r="U1128">
            <v>-2297490.1621907651</v>
          </cell>
          <cell r="V1128">
            <v>-853466.13733657112</v>
          </cell>
          <cell r="W1128">
            <v>-469811.37408838357</v>
          </cell>
          <cell r="X1128">
            <v>-137593.12183781897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22901486.177617844</v>
          </cell>
          <cell r="G1129">
            <v>10173323.446617402</v>
          </cell>
          <cell r="H1129">
            <v>2152664.4575807098</v>
          </cell>
          <cell r="I1129">
            <v>7945256.0505923592</v>
          </cell>
          <cell r="J1129">
            <v>2630242.2228273717</v>
          </cell>
          <cell r="K1129">
            <v>0</v>
          </cell>
          <cell r="M1129">
            <v>0.75</v>
          </cell>
          <cell r="N1129">
            <v>7629992.5849630516</v>
          </cell>
          <cell r="O1129">
            <v>2543330.8616543505</v>
          </cell>
          <cell r="P1129">
            <v>0.75</v>
          </cell>
          <cell r="Q1129">
            <v>1614498.3431855324</v>
          </cell>
          <cell r="R1129">
            <v>538166.11439517746</v>
          </cell>
          <cell r="S1129" t="str">
            <v>DISom</v>
          </cell>
          <cell r="T1129">
            <v>755377.11840017547</v>
          </cell>
          <cell r="U1129">
            <v>6614562.3020235151</v>
          </cell>
          <cell r="V1129">
            <v>56635.584672398436</v>
          </cell>
          <cell r="W1129">
            <v>0</v>
          </cell>
          <cell r="X1129">
            <v>518681.04549627076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638544661.94083714</v>
          </cell>
          <cell r="G1132">
            <v>307697384.84543526</v>
          </cell>
          <cell r="H1132">
            <v>186404958.57822126</v>
          </cell>
          <cell r="I1132">
            <v>139143103.44354445</v>
          </cell>
          <cell r="J1132">
            <v>5299040.6363534424</v>
          </cell>
          <cell r="K1132">
            <v>174.43728294580649</v>
          </cell>
          <cell r="N1132">
            <v>220952185.79237348</v>
          </cell>
          <cell r="O1132">
            <v>86745199.053061724</v>
          </cell>
          <cell r="Q1132">
            <v>139803718.93366596</v>
          </cell>
          <cell r="R1132">
            <v>46601239.644555315</v>
          </cell>
          <cell r="T1132">
            <v>12958505.832855349</v>
          </cell>
          <cell r="U1132">
            <v>116943779.52786456</v>
          </cell>
          <cell r="V1132">
            <v>385972.19720090664</v>
          </cell>
          <cell r="W1132">
            <v>-346715.29754551832</v>
          </cell>
          <cell r="X1132">
            <v>9201561.1831691694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645746350.46106434</v>
          </cell>
          <cell r="G1134">
            <v>314895464.62137711</v>
          </cell>
          <cell r="H1134">
            <v>186410955.5163193</v>
          </cell>
          <cell r="I1134">
            <v>139142471.81092596</v>
          </cell>
          <cell r="J1134">
            <v>5297303.4507481819</v>
          </cell>
          <cell r="K1134">
            <v>155.0616940414846</v>
          </cell>
          <cell r="N1134">
            <v>226142408.80662131</v>
          </cell>
          <cell r="O1134">
            <v>88753055.814755753</v>
          </cell>
          <cell r="Q1134">
            <v>139808216.63723949</v>
          </cell>
          <cell r="R1134">
            <v>46602738.879079826</v>
          </cell>
          <cell r="T1134">
            <v>12958445.78182311</v>
          </cell>
          <cell r="U1134">
            <v>116943253.68284705</v>
          </cell>
          <cell r="V1134">
            <v>385967.6947805417</v>
          </cell>
          <cell r="W1134">
            <v>-346715.29754551832</v>
          </cell>
          <cell r="X1134">
            <v>9201519.9490207862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-271258619.2064923</v>
          </cell>
          <cell r="G1136">
            <v>-130757471.68086848</v>
          </cell>
          <cell r="H1136">
            <v>-131369196.59474529</v>
          </cell>
          <cell r="I1136">
            <v>-7030426.2225937396</v>
          </cell>
          <cell r="J1136">
            <v>-2101843.9136312664</v>
          </cell>
          <cell r="K1136">
            <v>319.20534628647147</v>
          </cell>
          <cell r="N1136">
            <v>-64489634.600297809</v>
          </cell>
          <cell r="O1136">
            <v>-66267837.080570593</v>
          </cell>
          <cell r="Q1136">
            <v>-98526897.446058989</v>
          </cell>
          <cell r="R1136">
            <v>-32842299.148686323</v>
          </cell>
          <cell r="T1136">
            <v>9523456.3390317224</v>
          </cell>
          <cell r="U1136">
            <v>-47522688.642182708</v>
          </cell>
          <cell r="V1136">
            <v>22802506.28494405</v>
          </cell>
          <cell r="W1136">
            <v>13077616.372459287</v>
          </cell>
          <cell r="X1136">
            <v>-4911316.5768461106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9302236.6613306943</v>
          </cell>
          <cell r="G1139">
            <v>4468306.3331525009</v>
          </cell>
          <cell r="H1139">
            <v>-137605.68905354929</v>
          </cell>
          <cell r="I1139">
            <v>4999426.8666072581</v>
          </cell>
          <cell r="J1139">
            <v>-53210.503669820828</v>
          </cell>
          <cell r="K1139">
            <v>25319.654294306194</v>
          </cell>
          <cell r="M1139">
            <v>0.75</v>
          </cell>
          <cell r="N1139">
            <v>3351229.7498643757</v>
          </cell>
          <cell r="O1139">
            <v>1117076.5832881252</v>
          </cell>
          <cell r="P1139">
            <v>0.75</v>
          </cell>
          <cell r="Q1139">
            <v>-158874.92902586909</v>
          </cell>
          <cell r="R1139">
            <v>21269.239972320131</v>
          </cell>
          <cell r="S1139" t="str">
            <v>DRB</v>
          </cell>
          <cell r="T1139">
            <v>2844669.4209259339</v>
          </cell>
          <cell r="U1139">
            <v>-1682107.962239027</v>
          </cell>
          <cell r="V1139">
            <v>2831250.5924907764</v>
          </cell>
          <cell r="W1139">
            <v>1352782.4756721826</v>
          </cell>
          <cell r="X1139">
            <v>-347167.66024262365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9302236.6613306943</v>
          </cell>
          <cell r="G1143">
            <v>4468306.3331525009</v>
          </cell>
          <cell r="H1143">
            <v>-137605.68905354929</v>
          </cell>
          <cell r="I1143">
            <v>4999426.8666072581</v>
          </cell>
          <cell r="J1143">
            <v>-53210.503669820828</v>
          </cell>
          <cell r="K1143">
            <v>25319.654294306194</v>
          </cell>
          <cell r="N1143">
            <v>3351229.7498643757</v>
          </cell>
          <cell r="O1143">
            <v>1117076.5832881252</v>
          </cell>
          <cell r="Q1143">
            <v>-158874.92902586909</v>
          </cell>
          <cell r="R1143">
            <v>21269.239972320131</v>
          </cell>
          <cell r="T1143">
            <v>2844669.4209259339</v>
          </cell>
          <cell r="U1143">
            <v>-1682107.962239027</v>
          </cell>
          <cell r="V1143">
            <v>2831250.5924907764</v>
          </cell>
          <cell r="W1143">
            <v>1352782.4756721826</v>
          </cell>
          <cell r="X1143">
            <v>-347167.66024262365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2172604815.5433197</v>
          </cell>
          <cell r="G1146">
            <v>1468501472.1403332</v>
          </cell>
          <cell r="H1146">
            <v>335468618.24962509</v>
          </cell>
          <cell r="I1146">
            <v>318122183.82667828</v>
          </cell>
          <cell r="J1146">
            <v>43198888.090534046</v>
          </cell>
          <cell r="K1146">
            <v>7313653.236149298</v>
          </cell>
          <cell r="N1146">
            <v>1101376104.1052501</v>
          </cell>
          <cell r="O1146">
            <v>367125368.03508329</v>
          </cell>
          <cell r="Q1146">
            <v>248919486.3535766</v>
          </cell>
          <cell r="R1146">
            <v>86549131.896048516</v>
          </cell>
          <cell r="T1146">
            <v>68102271.340717003</v>
          </cell>
          <cell r="U1146">
            <v>147089448.46346858</v>
          </cell>
          <cell r="V1146">
            <v>65574262.77095855</v>
          </cell>
          <cell r="W1146">
            <v>30630051.268689428</v>
          </cell>
          <cell r="X1146">
            <v>6726149.9828443872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1193141009.3890157</v>
          </cell>
          <cell r="G1148">
            <v>940533001.86883247</v>
          </cell>
          <cell r="H1148">
            <v>108277267.82182859</v>
          </cell>
          <cell r="I1148">
            <v>99369741.333618969</v>
          </cell>
          <cell r="J1148">
            <v>38378035.565992944</v>
          </cell>
          <cell r="K1148">
            <v>6582962.7987427758</v>
          </cell>
          <cell r="N1148">
            <v>342075334.6937378</v>
          </cell>
          <cell r="O1148">
            <v>598457667.17509472</v>
          </cell>
          <cell r="Q1148">
            <v>79752199.573163286</v>
          </cell>
          <cell r="R1148">
            <v>28525068.248665307</v>
          </cell>
          <cell r="T1148">
            <v>17004626.300325204</v>
          </cell>
          <cell r="U1148">
            <v>70765136.743703842</v>
          </cell>
          <cell r="V1148">
            <v>4549044.2250803839</v>
          </cell>
          <cell r="W1148">
            <v>2262597.4077630034</v>
          </cell>
          <cell r="X1148">
            <v>4788336.6567465365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281043548.28964108</v>
          </cell>
          <cell r="G1149">
            <v>180343012.51838422</v>
          </cell>
          <cell r="H1149">
            <v>48370194.62512897</v>
          </cell>
          <cell r="I1149">
            <v>51741268.19578708</v>
          </cell>
          <cell r="J1149">
            <v>589072.95034084131</v>
          </cell>
          <cell r="K1149">
            <v>0</v>
          </cell>
          <cell r="N1149">
            <v>135241258.16435459</v>
          </cell>
          <cell r="O1149">
            <v>45101754.354029641</v>
          </cell>
          <cell r="Q1149">
            <v>36277645.968846723</v>
          </cell>
          <cell r="R1149">
            <v>12092548.656282242</v>
          </cell>
          <cell r="T1149">
            <v>-10782725.296522273</v>
          </cell>
          <cell r="U1149">
            <v>40718628.094054587</v>
          </cell>
          <cell r="V1149">
            <v>12128721.637762448</v>
          </cell>
          <cell r="W1149">
            <v>6508508.4073397871</v>
          </cell>
          <cell r="X1149">
            <v>3168135.3531525331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14468980.630997345</v>
          </cell>
          <cell r="G1150">
            <v>13572992.518259667</v>
          </cell>
          <cell r="H1150">
            <v>131453.47584820274</v>
          </cell>
          <cell r="I1150">
            <v>-884723.59530683036</v>
          </cell>
          <cell r="J1150">
            <v>1649258.2321963066</v>
          </cell>
          <cell r="K1150">
            <v>0</v>
          </cell>
          <cell r="N1150">
            <v>10163973.496975154</v>
          </cell>
          <cell r="O1150">
            <v>3409019.0212845113</v>
          </cell>
          <cell r="Q1150">
            <v>98590.106886151945</v>
          </cell>
          <cell r="R1150">
            <v>32863.368962050685</v>
          </cell>
          <cell r="T1150">
            <v>-155185.00876636454</v>
          </cell>
          <cell r="U1150">
            <v>-445967.75475703436</v>
          </cell>
          <cell r="V1150">
            <v>-165667.03235247446</v>
          </cell>
          <cell r="W1150">
            <v>-91195.482404906434</v>
          </cell>
          <cell r="X1150">
            <v>-26708.317026050525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65837020.677934341</v>
          </cell>
          <cell r="G1151">
            <v>32701357.372604284</v>
          </cell>
          <cell r="H1151">
            <v>15726232.933504039</v>
          </cell>
          <cell r="I1151">
            <v>17028708.801195543</v>
          </cell>
          <cell r="J1151">
            <v>380111.85063049878</v>
          </cell>
          <cell r="K1151">
            <v>609.72</v>
          </cell>
          <cell r="N1151">
            <v>24526018.029453218</v>
          </cell>
          <cell r="O1151">
            <v>8175339.3431510711</v>
          </cell>
          <cell r="Q1151">
            <v>11794674.700128028</v>
          </cell>
          <cell r="R1151">
            <v>3931558.2333760099</v>
          </cell>
          <cell r="T1151">
            <v>2986921.9478394506</v>
          </cell>
          <cell r="U1151">
            <v>8583760.0248999428</v>
          </cell>
          <cell r="V1151">
            <v>3188674.594928314</v>
          </cell>
          <cell r="W1151">
            <v>1755284.1611725399</v>
          </cell>
          <cell r="X1151">
            <v>514068.07235529379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-14645519.840252023</v>
          </cell>
          <cell r="G1152">
            <v>-7144667.7823780719</v>
          </cell>
          <cell r="H1152">
            <v>-3559980.5613141847</v>
          </cell>
          <cell r="I1152">
            <v>-3854824.7741761287</v>
          </cell>
          <cell r="J1152">
            <v>-86046.72238364369</v>
          </cell>
          <cell r="K1152">
            <v>0</v>
          </cell>
          <cell r="N1152">
            <v>-5358500.8367835544</v>
          </cell>
          <cell r="O1152">
            <v>-1786166.945594518</v>
          </cell>
          <cell r="Q1152">
            <v>-2669985.4209856386</v>
          </cell>
          <cell r="R1152">
            <v>-889995.14032854617</v>
          </cell>
          <cell r="T1152">
            <v>-676155.82939873624</v>
          </cell>
          <cell r="U1152">
            <v>-1943123.8848387564</v>
          </cell>
          <cell r="V1152">
            <v>-721827.00220070244</v>
          </cell>
          <cell r="W1152">
            <v>-397347.38254093734</v>
          </cell>
          <cell r="X1152">
            <v>-116370.67519699597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525804.35769250151</v>
          </cell>
          <cell r="G1153">
            <v>-401751.80710575113</v>
          </cell>
          <cell r="H1153">
            <v>-45.416106852338743</v>
          </cell>
          <cell r="I1153">
            <v>-55841.919094894984</v>
          </cell>
          <cell r="J1153">
            <v>983443.5</v>
          </cell>
          <cell r="K1153">
            <v>0</v>
          </cell>
          <cell r="N1153">
            <v>-301313.85532931332</v>
          </cell>
          <cell r="O1153">
            <v>-100437.95177643778</v>
          </cell>
          <cell r="Q1153">
            <v>-34.062080139254057</v>
          </cell>
          <cell r="R1153">
            <v>-11.354026713084686</v>
          </cell>
          <cell r="T1153">
            <v>-9794.9560181748147</v>
          </cell>
          <cell r="U1153">
            <v>-28148.560083827586</v>
          </cell>
          <cell r="V1153">
            <v>-10456.55961522066</v>
          </cell>
          <cell r="W1153">
            <v>-5756.0697796339055</v>
          </cell>
          <cell r="X1153">
            <v>-1685.7735980380098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1540370843.5050292</v>
          </cell>
          <cell r="G1154">
            <v>1159603944.688597</v>
          </cell>
          <cell r="H1154">
            <v>168945122.87888876</v>
          </cell>
          <cell r="I1154">
            <v>163344328.04202372</v>
          </cell>
          <cell r="J1154">
            <v>41893875.376776956</v>
          </cell>
          <cell r="K1154">
            <v>6583572.5187427755</v>
          </cell>
          <cell r="N1154">
            <v>506346769.69240797</v>
          </cell>
          <cell r="O1154">
            <v>653257174.996189</v>
          </cell>
          <cell r="Q1154">
            <v>125253090.86595841</v>
          </cell>
          <cell r="R1154">
            <v>43692032.012930349</v>
          </cell>
          <cell r="T1154">
            <v>8367687.1574591054</v>
          </cell>
          <cell r="U1154">
            <v>117650284.66297875</v>
          </cell>
          <cell r="V1154">
            <v>18968489.863602746</v>
          </cell>
          <cell r="W1154">
            <v>10032091.04154985</v>
          </cell>
          <cell r="X1154">
            <v>8325775.3164332788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156080272.18574765</v>
          </cell>
          <cell r="G1156">
            <v>79719211.428301618</v>
          </cell>
          <cell r="H1156">
            <v>38185261.089945868</v>
          </cell>
          <cell r="I1156">
            <v>37627895.055293016</v>
          </cell>
          <cell r="J1156">
            <v>375206.32589280221</v>
          </cell>
          <cell r="K1156">
            <v>172698.28631434657</v>
          </cell>
          <cell r="N1156">
            <v>56221616.352519214</v>
          </cell>
          <cell r="O1156">
            <v>23497595.075782407</v>
          </cell>
          <cell r="Q1156">
            <v>28638945.817459408</v>
          </cell>
          <cell r="R1156">
            <v>9546315.2724864669</v>
          </cell>
          <cell r="T1156">
            <v>6600123.7618065029</v>
          </cell>
          <cell r="U1156">
            <v>18967311.33097291</v>
          </cell>
          <cell r="V1156">
            <v>7045931.3400801029</v>
          </cell>
          <cell r="W1156">
            <v>3878605.7698151083</v>
          </cell>
          <cell r="X1156">
            <v>1135922.8526183809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-271258619.2064923</v>
          </cell>
          <cell r="G1158">
            <v>-130757471.68086848</v>
          </cell>
          <cell r="H1158">
            <v>-131369196.59474529</v>
          </cell>
          <cell r="I1158">
            <v>-7030426.2225937396</v>
          </cell>
          <cell r="J1158">
            <v>-2101843.9136312664</v>
          </cell>
          <cell r="K1158">
            <v>319.20534628647147</v>
          </cell>
          <cell r="N1158">
            <v>-64489634.600297809</v>
          </cell>
          <cell r="O1158">
            <v>-66267837.080570593</v>
          </cell>
          <cell r="Q1158">
            <v>-98526897.446058989</v>
          </cell>
          <cell r="R1158">
            <v>-32842299.148686323</v>
          </cell>
          <cell r="T1158">
            <v>9523456.3390317224</v>
          </cell>
          <cell r="U1158">
            <v>-47522688.642182708</v>
          </cell>
          <cell r="V1158">
            <v>22802506.28494405</v>
          </cell>
          <cell r="W1158">
            <v>13077616.372459287</v>
          </cell>
          <cell r="X1158">
            <v>-4911316.5768461106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204895080.64605057</v>
          </cell>
          <cell r="G1160">
            <v>98420844.342566103</v>
          </cell>
          <cell r="H1160">
            <v>-3030962.3139548302</v>
          </cell>
          <cell r="I1160">
            <v>110119534.50676779</v>
          </cell>
          <cell r="J1160">
            <v>-1172037.5257669785</v>
          </cell>
          <cell r="K1160">
            <v>557701.63643846242</v>
          </cell>
          <cell r="N1160">
            <v>474318083.46002519</v>
          </cell>
          <cell r="O1160">
            <v>-375897239.1174587</v>
          </cell>
          <cell r="Q1160">
            <v>-3499447.7759002</v>
          </cell>
          <cell r="R1160">
            <v>468485.46194537729</v>
          </cell>
          <cell r="T1160">
            <v>62657916.760483116</v>
          </cell>
          <cell r="U1160">
            <v>-37050836.17266579</v>
          </cell>
          <cell r="V1160">
            <v>62362347.852219746</v>
          </cell>
          <cell r="W1160">
            <v>29796970.829783756</v>
          </cell>
          <cell r="X1160">
            <v>-7646864.7630533837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9302236.6613306943</v>
          </cell>
          <cell r="G1162">
            <v>4468306.3331525009</v>
          </cell>
          <cell r="H1162">
            <v>-137605.68905354929</v>
          </cell>
          <cell r="I1162">
            <v>4999426.8666072581</v>
          </cell>
          <cell r="J1162">
            <v>-53210.503669820828</v>
          </cell>
          <cell r="K1162">
            <v>25319.654294306194</v>
          </cell>
          <cell r="M1162">
            <v>0.75</v>
          </cell>
          <cell r="N1162">
            <v>3351229.7498643757</v>
          </cell>
          <cell r="O1162">
            <v>1117076.5832881252</v>
          </cell>
          <cell r="P1162">
            <v>0.75</v>
          </cell>
          <cell r="Q1162">
            <v>-103204.26679016196</v>
          </cell>
          <cell r="R1162">
            <v>-34401.422263387321</v>
          </cell>
          <cell r="S1162" t="str">
            <v>DRB</v>
          </cell>
          <cell r="T1162">
            <v>1072389.2865162157</v>
          </cell>
          <cell r="U1162">
            <v>2309273.5775044789</v>
          </cell>
          <cell r="V1162">
            <v>1031568.8166576093</v>
          </cell>
          <cell r="W1162">
            <v>480989.71027325874</v>
          </cell>
          <cell r="X1162">
            <v>105205.47565569085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195592843.98471987</v>
          </cell>
          <cell r="G1164">
            <v>93952538.0094136</v>
          </cell>
          <cell r="H1164">
            <v>-2893356.6249012807</v>
          </cell>
          <cell r="I1164">
            <v>105120107.64016053</v>
          </cell>
          <cell r="J1164">
            <v>-1118827.0220971578</v>
          </cell>
          <cell r="K1164">
            <v>532381.98214415624</v>
          </cell>
          <cell r="N1164">
            <v>470966853.71016079</v>
          </cell>
          <cell r="O1164">
            <v>-377014315.70074683</v>
          </cell>
          <cell r="Q1164">
            <v>-3396243.5091100382</v>
          </cell>
          <cell r="R1164">
            <v>502886.88420876459</v>
          </cell>
          <cell r="T1164">
            <v>61585527.473966897</v>
          </cell>
          <cell r="U1164">
            <v>-39360109.750170268</v>
          </cell>
          <cell r="V1164">
            <v>61330779.035562135</v>
          </cell>
          <cell r="W1164">
            <v>29315981.119510498</v>
          </cell>
          <cell r="X1164">
            <v>-7752070.2387090744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68457495.394651949</v>
          </cell>
          <cell r="G1168">
            <v>32883388.303294759</v>
          </cell>
          <cell r="H1168">
            <v>-1012674.8187154481</v>
          </cell>
          <cell r="I1168">
            <v>36792037.67405618</v>
          </cell>
          <cell r="J1168">
            <v>-391589.45773400518</v>
          </cell>
          <cell r="K1168">
            <v>186333.69375045467</v>
          </cell>
          <cell r="N1168">
            <v>164838398.79855627</v>
          </cell>
          <cell r="O1168">
            <v>-131955010.49526139</v>
          </cell>
          <cell r="Q1168">
            <v>-1188685.2281885133</v>
          </cell>
          <cell r="R1168">
            <v>176010.40947306759</v>
          </cell>
          <cell r="T1168">
            <v>21554934.615888413</v>
          </cell>
          <cell r="U1168">
            <v>-13776038.412559593</v>
          </cell>
          <cell r="V1168">
            <v>21465772.662446745</v>
          </cell>
          <cell r="W1168">
            <v>10260593.391828673</v>
          </cell>
          <cell r="X1168">
            <v>-2713224.5835481761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-192.56408576314382</v>
          </cell>
          <cell r="G1173">
            <v>-192.56408576314382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-144.42306432235787</v>
          </cell>
          <cell r="O1173">
            <v>-48.141021440785956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-25909656.726473972</v>
          </cell>
          <cell r="G1175">
            <v>-25909656.726473972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-19432242.544855479</v>
          </cell>
          <cell r="O1175">
            <v>-6477414.1816184931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42547838.668177977</v>
          </cell>
          <cell r="G1180">
            <v>6973731.576820787</v>
          </cell>
          <cell r="H1180">
            <v>-1012674.8187154481</v>
          </cell>
          <cell r="I1180">
            <v>36792037.67405618</v>
          </cell>
          <cell r="J1180">
            <v>-391589.45773400518</v>
          </cell>
          <cell r="K1180">
            <v>186333.69375045467</v>
          </cell>
          <cell r="M1180">
            <v>0.75</v>
          </cell>
          <cell r="N1180">
            <v>5230298.6826155903</v>
          </cell>
          <cell r="O1180">
            <v>1743432.8942051968</v>
          </cell>
          <cell r="P1180">
            <v>0.75</v>
          </cell>
          <cell r="Q1180">
            <v>-759506.11403658614</v>
          </cell>
          <cell r="R1180">
            <v>-253168.70467886204</v>
          </cell>
          <cell r="S1180" t="str">
            <v>DRB</v>
          </cell>
          <cell r="T1180">
            <v>21554934.615888413</v>
          </cell>
          <cell r="U1180">
            <v>-13776038.412559593</v>
          </cell>
          <cell r="V1180">
            <v>21465772.662446745</v>
          </cell>
          <cell r="W1180">
            <v>10260593.391828673</v>
          </cell>
          <cell r="X1180">
            <v>-2713224.5835481761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1706420360.4334309</v>
          </cell>
          <cell r="G1182">
            <v>1230340125.63306</v>
          </cell>
          <cell r="H1182">
            <v>221412214.67589331</v>
          </cell>
          <cell r="I1182">
            <v>205786400.223948</v>
          </cell>
          <cell r="J1182">
            <v>42086394.03374213</v>
          </cell>
          <cell r="K1182">
            <v>6795225.866787537</v>
          </cell>
          <cell r="N1182">
            <v>559398905.40075517</v>
          </cell>
          <cell r="O1182">
            <v>670941220.23230469</v>
          </cell>
          <cell r="Q1182">
            <v>164603409.7137118</v>
          </cell>
          <cell r="R1182">
            <v>56808804.962181486</v>
          </cell>
          <cell r="T1182">
            <v>31062592.506929036</v>
          </cell>
          <cell r="U1182">
            <v>106701749.27685294</v>
          </cell>
          <cell r="V1182">
            <v>41483309.018092476</v>
          </cell>
          <cell r="W1182">
            <v>20781021.946499184</v>
          </cell>
          <cell r="X1182">
            <v>5757727.4755742764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556109.99400928908</v>
          </cell>
          <cell r="G1516">
            <v>0</v>
          </cell>
          <cell r="H1516">
            <v>0</v>
          </cell>
          <cell r="I1516">
            <v>0</v>
          </cell>
          <cell r="J1516">
            <v>556109.99400928908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98.549855306632026</v>
          </cell>
          <cell r="H1517">
            <v>46.819380301460598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73.912391479974019</v>
          </cell>
          <cell r="O1517">
            <v>24.637463826658006</v>
          </cell>
          <cell r="P1517">
            <v>0.75</v>
          </cell>
          <cell r="Q1517">
            <v>35.114535226095448</v>
          </cell>
          <cell r="R1517">
            <v>11.704845075365149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3252516.5426123748</v>
          </cell>
          <cell r="G1519">
            <v>1642502.794969517</v>
          </cell>
          <cell r="H1519">
            <v>780325.47855719319</v>
          </cell>
          <cell r="I1519">
            <v>829688.26908566442</v>
          </cell>
          <cell r="J1519">
            <v>0</v>
          </cell>
          <cell r="K1519">
            <v>0</v>
          </cell>
          <cell r="M1519">
            <v>0.75</v>
          </cell>
          <cell r="N1519">
            <v>1231877.0962271378</v>
          </cell>
          <cell r="O1519">
            <v>410625.69874237926</v>
          </cell>
          <cell r="P1519">
            <v>0.75</v>
          </cell>
          <cell r="Q1519">
            <v>585244.10891789489</v>
          </cell>
          <cell r="R1519">
            <v>195081.3696392983</v>
          </cell>
          <cell r="S1519" t="str">
            <v>PLNT</v>
          </cell>
          <cell r="T1519">
            <v>145531.5332318623</v>
          </cell>
          <cell r="U1519">
            <v>418225.77862192033</v>
          </cell>
          <cell r="V1519">
            <v>155361.50956775792</v>
          </cell>
          <cell r="W1519">
            <v>85522.554554135146</v>
          </cell>
          <cell r="X1519">
            <v>25046.893109988654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7877595.9222811125</v>
          </cell>
          <cell r="G1520">
            <v>1642838.7090580603</v>
          </cell>
          <cell r="H1520">
            <v>1986663.1476684227</v>
          </cell>
          <cell r="I1520">
            <v>3691984.0715453401</v>
          </cell>
          <cell r="J1520">
            <v>556109.99400928908</v>
          </cell>
          <cell r="K1520">
            <v>0</v>
          </cell>
          <cell r="N1520">
            <v>1232129.0317935452</v>
          </cell>
          <cell r="O1520">
            <v>410709.67726451508</v>
          </cell>
          <cell r="Q1520">
            <v>1489997.3607513169</v>
          </cell>
          <cell r="R1520">
            <v>496665.78691710567</v>
          </cell>
          <cell r="T1520">
            <v>647592.74370809656</v>
          </cell>
          <cell r="U1520">
            <v>1861039.8272635487</v>
          </cell>
          <cell r="V1520">
            <v>691334.61328495468</v>
          </cell>
          <cell r="W1520">
            <v>380562.09896723717</v>
          </cell>
          <cell r="X1520">
            <v>111454.78832150287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4077001.6675556633</v>
          </cell>
          <cell r="G1527">
            <v>0</v>
          </cell>
          <cell r="H1527">
            <v>0</v>
          </cell>
          <cell r="I1527">
            <v>0</v>
          </cell>
          <cell r="J1527">
            <v>4077001.6675556633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42316624.067258805</v>
          </cell>
          <cell r="G1529">
            <v>21369660.198045101</v>
          </cell>
          <cell r="H1529">
            <v>10152366.481028497</v>
          </cell>
          <cell r="I1529">
            <v>10794597.388185209</v>
          </cell>
          <cell r="J1529">
            <v>0</v>
          </cell>
          <cell r="K1529">
            <v>0</v>
          </cell>
          <cell r="M1529">
            <v>0.75</v>
          </cell>
          <cell r="N1529">
            <v>16027245.148533825</v>
          </cell>
          <cell r="O1529">
            <v>5342415.0495112753</v>
          </cell>
          <cell r="P1529">
            <v>0.75</v>
          </cell>
          <cell r="Q1529">
            <v>7614274.8607713729</v>
          </cell>
          <cell r="R1529">
            <v>2538091.6202571243</v>
          </cell>
          <cell r="S1529" t="str">
            <v>PLNT</v>
          </cell>
          <cell r="T1529">
            <v>1893427.1666326888</v>
          </cell>
          <cell r="U1529">
            <v>5441295.3223492922</v>
          </cell>
          <cell r="V1529">
            <v>2021319.3411216903</v>
          </cell>
          <cell r="W1529">
            <v>1112684.8220216029</v>
          </cell>
          <cell r="X1529">
            <v>325870.73605993349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92979167.645401984</v>
          </cell>
          <cell r="G1530">
            <v>23170786.196555041</v>
          </cell>
          <cell r="H1530">
            <v>24600196.55210292</v>
          </cell>
          <cell r="I1530">
            <v>41131183.22918836</v>
          </cell>
          <cell r="J1530">
            <v>4077001.6675556633</v>
          </cell>
          <cell r="K1530">
            <v>0</v>
          </cell>
          <cell r="N1530">
            <v>17378089.647416279</v>
          </cell>
          <cell r="O1530">
            <v>5792696.5491387602</v>
          </cell>
          <cell r="Q1530">
            <v>18450147.414077189</v>
          </cell>
          <cell r="R1530">
            <v>6150049.1380257299</v>
          </cell>
          <cell r="T1530">
            <v>7214618.2873972952</v>
          </cell>
          <cell r="U1530">
            <v>20733234.122528099</v>
          </cell>
          <cell r="V1530">
            <v>7701932.1049782969</v>
          </cell>
          <cell r="W1530">
            <v>4239717.485063293</v>
          </cell>
          <cell r="X1530">
            <v>1241681.2292213703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1095.9193481536593</v>
          </cell>
          <cell r="H1534">
            <v>520.65286733588925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821.93951111524439</v>
          </cell>
          <cell r="O1534">
            <v>273.97983703841481</v>
          </cell>
          <cell r="P1534">
            <v>0.75</v>
          </cell>
          <cell r="Q1534">
            <v>390.48965050191691</v>
          </cell>
          <cell r="R1534">
            <v>130.16321683397231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3218882.6594920564</v>
          </cell>
          <cell r="G1536">
            <v>0</v>
          </cell>
          <cell r="H1536">
            <v>0</v>
          </cell>
          <cell r="I1536">
            <v>0</v>
          </cell>
          <cell r="J1536">
            <v>3218882.6594920564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26294732.29886993</v>
          </cell>
          <cell r="G1539">
            <v>13278693.813861489</v>
          </cell>
          <cell r="H1539">
            <v>6308484.3061762992</v>
          </cell>
          <cell r="I1539">
            <v>6707554.1788321417</v>
          </cell>
          <cell r="J1539">
            <v>0</v>
          </cell>
          <cell r="K1539">
            <v>0</v>
          </cell>
          <cell r="M1539">
            <v>0.75</v>
          </cell>
          <cell r="N1539">
            <v>9959020.360396117</v>
          </cell>
          <cell r="O1539">
            <v>3319673.4534653723</v>
          </cell>
          <cell r="P1539">
            <v>0.75</v>
          </cell>
          <cell r="Q1539">
            <v>4731363.2296322249</v>
          </cell>
          <cell r="R1539">
            <v>1577121.0765440748</v>
          </cell>
          <cell r="S1539" t="str">
            <v>PLNT</v>
          </cell>
          <cell r="T1539">
            <v>1176539.045148822</v>
          </cell>
          <cell r="U1539">
            <v>3381115.7438470987</v>
          </cell>
          <cell r="V1539">
            <v>1256008.7704738767</v>
          </cell>
          <cell r="W1539">
            <v>691400.84241056151</v>
          </cell>
          <cell r="X1539">
            <v>202489.77695178211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33485433.368922222</v>
          </cell>
          <cell r="G1542">
            <v>14045584.51233582</v>
          </cell>
          <cell r="H1542">
            <v>7911886.0881282464</v>
          </cell>
          <cell r="I1542">
            <v>8309080.108966101</v>
          </cell>
          <cell r="J1542">
            <v>3218882.6594920564</v>
          </cell>
          <cell r="K1542">
            <v>0</v>
          </cell>
          <cell r="N1542">
            <v>10511298.897603614</v>
          </cell>
          <cell r="O1542">
            <v>3534285.6147322059</v>
          </cell>
          <cell r="Q1542">
            <v>5933914.5660961857</v>
          </cell>
          <cell r="R1542">
            <v>1977971.5220320616</v>
          </cell>
          <cell r="T1542">
            <v>1457454.8213593627</v>
          </cell>
          <cell r="U1542">
            <v>4188406.2095199525</v>
          </cell>
          <cell r="V1542">
            <v>1555899.0972248139</v>
          </cell>
          <cell r="W1542">
            <v>856482.83022832812</v>
          </cell>
          <cell r="X1542">
            <v>250837.15063364236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3129230.926752741</v>
          </cell>
          <cell r="G1546">
            <v>1580244.2434829983</v>
          </cell>
          <cell r="H1546">
            <v>750747.48688997235</v>
          </cell>
          <cell r="I1546">
            <v>798239.19637977041</v>
          </cell>
          <cell r="J1546">
            <v>0</v>
          </cell>
          <cell r="K1546">
            <v>0</v>
          </cell>
          <cell r="M1546">
            <v>0.75</v>
          </cell>
          <cell r="N1546">
            <v>1185183.1826122487</v>
          </cell>
          <cell r="O1546">
            <v>395061.06087074958</v>
          </cell>
          <cell r="P1546">
            <v>0.75</v>
          </cell>
          <cell r="Q1546">
            <v>563060.61516747926</v>
          </cell>
          <cell r="R1546">
            <v>187686.87172249309</v>
          </cell>
          <cell r="S1546" t="str">
            <v>PLNT</v>
          </cell>
          <cell r="T1546">
            <v>140015.20626890205</v>
          </cell>
          <cell r="U1546">
            <v>402373.06211448484</v>
          </cell>
          <cell r="V1546">
            <v>149472.5804456452</v>
          </cell>
          <cell r="W1546">
            <v>82280.849040893663</v>
          </cell>
          <cell r="X1546">
            <v>24097.498509844609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181138.48876141282</v>
          </cell>
          <cell r="H1549">
            <v>86055.852300999861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135853.86657105963</v>
          </cell>
          <cell r="O1549">
            <v>45284.622190353206</v>
          </cell>
          <cell r="P1549">
            <v>0.75</v>
          </cell>
          <cell r="Q1549">
            <v>64541.889225749896</v>
          </cell>
          <cell r="R1549">
            <v>21513.963075249965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45518405.796727329</v>
          </cell>
          <cell r="G1554">
            <v>5789214.1664218921</v>
          </cell>
          <cell r="H1554">
            <v>15463736.887136005</v>
          </cell>
          <cell r="I1554">
            <v>24265454.743169427</v>
          </cell>
          <cell r="J1554">
            <v>0</v>
          </cell>
          <cell r="K1554">
            <v>0</v>
          </cell>
          <cell r="N1554">
            <v>4152965.8645903124</v>
          </cell>
          <cell r="O1554">
            <v>1636248.3018315795</v>
          </cell>
          <cell r="Q1554">
            <v>11597802.665352004</v>
          </cell>
          <cell r="R1554">
            <v>3865934.2217840012</v>
          </cell>
          <cell r="T1554">
            <v>4256283.9139975831</v>
          </cell>
          <cell r="U1554">
            <v>12231628.530509196</v>
          </cell>
          <cell r="V1554">
            <v>4543776.0418156208</v>
          </cell>
          <cell r="W1554">
            <v>2501232.9984375592</v>
          </cell>
          <cell r="X1554">
            <v>732533.25840946636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82992.716659003272</v>
          </cell>
          <cell r="G1560">
            <v>41910.861109729885</v>
          </cell>
          <cell r="H1560">
            <v>19911.14587588935</v>
          </cell>
          <cell r="I1560">
            <v>21170.709673384037</v>
          </cell>
          <cell r="J1560">
            <v>0</v>
          </cell>
          <cell r="K1560">
            <v>0</v>
          </cell>
          <cell r="M1560">
            <v>0.75</v>
          </cell>
          <cell r="N1560">
            <v>31433.145832297414</v>
          </cell>
          <cell r="O1560">
            <v>10477.715277432471</v>
          </cell>
          <cell r="P1560">
            <v>0.75</v>
          </cell>
          <cell r="Q1560">
            <v>14933.359406917012</v>
          </cell>
          <cell r="R1560">
            <v>4977.7864689723374</v>
          </cell>
          <cell r="S1560" t="str">
            <v>PLNT</v>
          </cell>
          <cell r="T1560">
            <v>3713.4499223058037</v>
          </cell>
          <cell r="U1560">
            <v>10671.642431303895</v>
          </cell>
          <cell r="V1560">
            <v>3964.2761456689727</v>
          </cell>
          <cell r="W1560">
            <v>2182.2330632528242</v>
          </cell>
          <cell r="X1560">
            <v>639.10811085253999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6328620.0358644305</v>
          </cell>
          <cell r="G1563">
            <v>1145141.533992924</v>
          </cell>
          <cell r="H1563">
            <v>2515487.6429899004</v>
          </cell>
          <cell r="I1563">
            <v>2667990.8588816049</v>
          </cell>
          <cell r="J1563">
            <v>0</v>
          </cell>
          <cell r="K1563">
            <v>0</v>
          </cell>
          <cell r="N1563">
            <v>858856.15049469308</v>
          </cell>
          <cell r="O1563">
            <v>286285.38349823101</v>
          </cell>
          <cell r="Q1563">
            <v>1886615.7322424254</v>
          </cell>
          <cell r="R1563">
            <v>628871.91074747511</v>
          </cell>
          <cell r="T1563">
            <v>467979.13723611285</v>
          </cell>
          <cell r="U1563">
            <v>1344869.6286155609</v>
          </cell>
          <cell r="V1563">
            <v>499588.94538260385</v>
          </cell>
          <cell r="W1563">
            <v>275010.9918151407</v>
          </cell>
          <cell r="X1563">
            <v>80542.155832186152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37120.140811605073</v>
          </cell>
          <cell r="H1567">
            <v>17635.15516176866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27840.105608703805</v>
          </cell>
          <cell r="O1567">
            <v>9280.0352029012683</v>
          </cell>
          <cell r="P1567">
            <v>0.75</v>
          </cell>
          <cell r="Q1567">
            <v>13226.366371326494</v>
          </cell>
          <cell r="R1567">
            <v>4408.788790442165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1608997.963402292</v>
          </cell>
          <cell r="G1569">
            <v>812535.03782824101</v>
          </cell>
          <cell r="H1569">
            <v>386021.74326867814</v>
          </cell>
          <cell r="I1569">
            <v>410441.1823053729</v>
          </cell>
          <cell r="J1569">
            <v>0</v>
          </cell>
          <cell r="K1569">
            <v>0</v>
          </cell>
          <cell r="M1569">
            <v>0.75</v>
          </cell>
          <cell r="N1569">
            <v>609401.27837118076</v>
          </cell>
          <cell r="O1569">
            <v>203133.75945706025</v>
          </cell>
          <cell r="P1569">
            <v>0.75</v>
          </cell>
          <cell r="Q1569">
            <v>289516.30745150859</v>
          </cell>
          <cell r="R1569">
            <v>96505.435817169535</v>
          </cell>
          <cell r="S1569" t="str">
            <v>PLNT</v>
          </cell>
          <cell r="T1569">
            <v>71993.466447615821</v>
          </cell>
          <cell r="U1569">
            <v>206893.46763614748</v>
          </cell>
          <cell r="V1569">
            <v>76856.289341068434</v>
          </cell>
          <cell r="W1569">
            <v>42307.430046779104</v>
          </cell>
          <cell r="X1569">
            <v>12390.528833762039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3107.6258461332973</v>
          </cell>
          <cell r="H1571">
            <v>1476.3808213828165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2330.7193845999727</v>
          </cell>
          <cell r="O1571">
            <v>776.90646153332432</v>
          </cell>
          <cell r="P1571">
            <v>0.75</v>
          </cell>
          <cell r="Q1571">
            <v>1107.2856160371125</v>
          </cell>
          <cell r="R1571">
            <v>369.09520534570413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25695873.472820874</v>
          </cell>
          <cell r="G1574">
            <v>5668684.7710483782</v>
          </cell>
          <cell r="H1574">
            <v>10359228.657779273</v>
          </cell>
          <cell r="I1574">
            <v>9667960.0439932197</v>
          </cell>
          <cell r="J1574">
            <v>0</v>
          </cell>
          <cell r="K1574">
            <v>0</v>
          </cell>
          <cell r="N1574">
            <v>4236468.251405579</v>
          </cell>
          <cell r="O1574">
            <v>1432216.5196428008</v>
          </cell>
          <cell r="Q1574">
            <v>7769421.4933344554</v>
          </cell>
          <cell r="R1574">
            <v>2589807.1644448182</v>
          </cell>
          <cell r="T1574">
            <v>1695809.2585511119</v>
          </cell>
          <cell r="U1574">
            <v>4873384.7009077137</v>
          </cell>
          <cell r="V1574">
            <v>1810353.265004969</v>
          </cell>
          <cell r="W1574">
            <v>996553.36961771571</v>
          </cell>
          <cell r="X1574">
            <v>291859.44991170825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450.06964492588259</v>
          </cell>
          <cell r="H1578">
            <v>213.82052568584714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337.55223369441194</v>
          </cell>
          <cell r="O1578">
            <v>112.51741123147065</v>
          </cell>
          <cell r="P1578">
            <v>0.75</v>
          </cell>
          <cell r="Q1578">
            <v>160.36539426438537</v>
          </cell>
          <cell r="R1578">
            <v>53.455131421461786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1997886.6974894656</v>
          </cell>
          <cell r="G1580">
            <v>1008921.6893031339</v>
          </cell>
          <cell r="H1580">
            <v>479321.74145664746</v>
          </cell>
          <cell r="I1580">
            <v>509643.26672968431</v>
          </cell>
          <cell r="J1580">
            <v>0</v>
          </cell>
          <cell r="K1580">
            <v>0</v>
          </cell>
          <cell r="M1580">
            <v>0.75</v>
          </cell>
          <cell r="N1580">
            <v>756691.26697735046</v>
          </cell>
          <cell r="O1580">
            <v>252230.42232578347</v>
          </cell>
          <cell r="P1580">
            <v>0.75</v>
          </cell>
          <cell r="Q1580">
            <v>359491.30609248561</v>
          </cell>
          <cell r="R1580">
            <v>119830.43536416187</v>
          </cell>
          <cell r="S1580" t="str">
            <v>PLNT</v>
          </cell>
          <cell r="T1580">
            <v>89394.015526098781</v>
          </cell>
          <cell r="U1580">
            <v>256898.83777955905</v>
          </cell>
          <cell r="V1580">
            <v>95432.164356649606</v>
          </cell>
          <cell r="W1580">
            <v>52532.976186429449</v>
          </cell>
          <cell r="X1580">
            <v>15385.272880947374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12329106.134794747</v>
          </cell>
          <cell r="G1585">
            <v>2338724.3763319799</v>
          </cell>
          <cell r="H1585">
            <v>4224347.743521709</v>
          </cell>
          <cell r="I1585">
            <v>5766034.01494106</v>
          </cell>
          <cell r="J1585">
            <v>0</v>
          </cell>
          <cell r="K1585">
            <v>0</v>
          </cell>
          <cell r="N1585">
            <v>1666181.6533726468</v>
          </cell>
          <cell r="O1585">
            <v>672542.72295933322</v>
          </cell>
          <cell r="Q1585">
            <v>3168260.8076412817</v>
          </cell>
          <cell r="R1585">
            <v>1056086.9358804272</v>
          </cell>
          <cell r="T1585">
            <v>1011391.6299988121</v>
          </cell>
          <cell r="U1585">
            <v>2906518.2133004428</v>
          </cell>
          <cell r="V1585">
            <v>1079706.4176494831</v>
          </cell>
          <cell r="W1585">
            <v>594350.88692676334</v>
          </cell>
          <cell r="X1585">
            <v>174066.86706555821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846458.04706294276</v>
          </cell>
          <cell r="G1591">
            <v>427456.61395119166</v>
          </cell>
          <cell r="H1591">
            <v>203077.45464146466</v>
          </cell>
          <cell r="I1591">
            <v>215923.97847028641</v>
          </cell>
          <cell r="J1591">
            <v>0</v>
          </cell>
          <cell r="K1591">
            <v>0</v>
          </cell>
          <cell r="M1591">
            <v>0.75</v>
          </cell>
          <cell r="N1591">
            <v>320592.46046339371</v>
          </cell>
          <cell r="O1591">
            <v>106864.15348779791</v>
          </cell>
          <cell r="P1591">
            <v>0.75</v>
          </cell>
          <cell r="Q1591">
            <v>152308.0909810985</v>
          </cell>
          <cell r="R1591">
            <v>50769.363660366165</v>
          </cell>
          <cell r="S1591" t="str">
            <v>PLNT</v>
          </cell>
          <cell r="T1591">
            <v>37874.161681150559</v>
          </cell>
          <cell r="U1591">
            <v>108842.05235105524</v>
          </cell>
          <cell r="V1591">
            <v>40432.384664168538</v>
          </cell>
          <cell r="W1591">
            <v>22256.998099564957</v>
          </cell>
          <cell r="X1591">
            <v>6518.3816743470943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66651636.861176364</v>
          </cell>
          <cell r="G1596">
            <v>9135827.2948915735</v>
          </cell>
          <cell r="H1596">
            <v>24489746.54558856</v>
          </cell>
          <cell r="I1596">
            <v>33026063.020696245</v>
          </cell>
          <cell r="J1596">
            <v>0</v>
          </cell>
          <cell r="K1596">
            <v>0</v>
          </cell>
          <cell r="N1596">
            <v>6811727.2825395204</v>
          </cell>
          <cell r="O1596">
            <v>2324100.0123520535</v>
          </cell>
          <cell r="Q1596">
            <v>18367309.909191422</v>
          </cell>
          <cell r="R1596">
            <v>6122436.6363971401</v>
          </cell>
          <cell r="T1596">
            <v>5792939.0677184388</v>
          </cell>
          <cell r="U1596">
            <v>16647639.163162842</v>
          </cell>
          <cell r="V1596">
            <v>6184225.0844762847</v>
          </cell>
          <cell r="W1596">
            <v>3404258.4204648747</v>
          </cell>
          <cell r="X1596">
            <v>997001.28487380152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34276491.324972861</v>
          </cell>
          <cell r="G1602">
            <v>17309437.804672193</v>
          </cell>
          <cell r="H1602">
            <v>8223423.0467397617</v>
          </cell>
          <cell r="I1602">
            <v>8743630.4735609069</v>
          </cell>
          <cell r="J1602">
            <v>0</v>
          </cell>
          <cell r="K1602">
            <v>0</v>
          </cell>
          <cell r="M1602">
            <v>0.75</v>
          </cell>
          <cell r="N1602">
            <v>12982078.353504144</v>
          </cell>
          <cell r="O1602">
            <v>4327359.4511680482</v>
          </cell>
          <cell r="P1602">
            <v>0.75</v>
          </cell>
          <cell r="Q1602">
            <v>6167567.2850548215</v>
          </cell>
          <cell r="R1602">
            <v>2055855.7616849404</v>
          </cell>
          <cell r="S1602" t="str">
            <v>PLNT</v>
          </cell>
          <cell r="T1602">
            <v>1533677.1607394768</v>
          </cell>
          <cell r="U1602">
            <v>4407452.5325243548</v>
          </cell>
          <cell r="V1602">
            <v>1637269.9001422385</v>
          </cell>
          <cell r="W1602">
            <v>901275.38503151224</v>
          </cell>
          <cell r="X1602">
            <v>263955.49512332317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1727665.7777327956</v>
          </cell>
          <cell r="G1603">
            <v>0</v>
          </cell>
          <cell r="H1603">
            <v>0</v>
          </cell>
          <cell r="I1603">
            <v>0</v>
          </cell>
          <cell r="J1603">
            <v>1727665.7777327956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159201634.56763303</v>
          </cell>
          <cell r="G1608">
            <v>47418335.726444393</v>
          </cell>
          <cell r="H1608">
            <v>62119810.086088814</v>
          </cell>
          <cell r="I1608">
            <v>47935822.977367051</v>
          </cell>
          <cell r="J1608">
            <v>1727665.7777327956</v>
          </cell>
          <cell r="K1608">
            <v>0</v>
          </cell>
          <cell r="N1608">
            <v>35459344.734190665</v>
          </cell>
          <cell r="O1608">
            <v>11958990.99225373</v>
          </cell>
          <cell r="Q1608">
            <v>46589857.56456662</v>
          </cell>
          <cell r="R1608">
            <v>15529952.521522203</v>
          </cell>
          <cell r="T1608">
            <v>8408186.6341382228</v>
          </cell>
          <cell r="U1608">
            <v>24163288.352485962</v>
          </cell>
          <cell r="V1608">
            <v>8976120.4269451071</v>
          </cell>
          <cell r="W1608">
            <v>4941125.7076071296</v>
          </cell>
          <cell r="X1608">
            <v>1447101.8561906237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106680.14439828819</v>
          </cell>
          <cell r="G1614">
            <v>0</v>
          </cell>
          <cell r="H1614">
            <v>0</v>
          </cell>
          <cell r="I1614">
            <v>0</v>
          </cell>
          <cell r="J1614">
            <v>106680.14439828819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1093639.717918722</v>
          </cell>
          <cell r="G1615">
            <v>552281.98529880727</v>
          </cell>
          <cell r="H1615">
            <v>262379.89110076777</v>
          </cell>
          <cell r="I1615">
            <v>278977.84151914692</v>
          </cell>
          <cell r="J1615">
            <v>0</v>
          </cell>
          <cell r="K1615">
            <v>0</v>
          </cell>
          <cell r="M1615">
            <v>0.75</v>
          </cell>
          <cell r="N1615">
            <v>414211.48897410545</v>
          </cell>
          <cell r="O1615">
            <v>138070.49632470182</v>
          </cell>
          <cell r="P1615">
            <v>0.75</v>
          </cell>
          <cell r="Q1615">
            <v>196784.91832557583</v>
          </cell>
          <cell r="R1615">
            <v>65594.972775191942</v>
          </cell>
          <cell r="S1615" t="str">
            <v>PLNT</v>
          </cell>
          <cell r="T1615">
            <v>48934.129270911777</v>
          </cell>
          <cell r="U1615">
            <v>140625.9788585263</v>
          </cell>
          <cell r="V1615">
            <v>52239.401482840949</v>
          </cell>
          <cell r="W1615">
            <v>28756.460178723712</v>
          </cell>
          <cell r="X1615">
            <v>8421.8717281441677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3219656.7188804471</v>
          </cell>
          <cell r="G1619">
            <v>1011044.0282254745</v>
          </cell>
          <cell r="H1619">
            <v>1131725.2706817989</v>
          </cell>
          <cell r="I1619">
            <v>970207.27557488496</v>
          </cell>
          <cell r="J1619">
            <v>106680.14439828819</v>
          </cell>
          <cell r="K1619">
            <v>0</v>
          </cell>
          <cell r="N1619">
            <v>757709.04394616128</v>
          </cell>
          <cell r="O1619">
            <v>253334.9842793133</v>
          </cell>
          <cell r="Q1619">
            <v>848793.95301134919</v>
          </cell>
          <cell r="R1619">
            <v>282931.31767044973</v>
          </cell>
          <cell r="T1619">
            <v>170179.28013218977</v>
          </cell>
          <cell r="U1619">
            <v>489058.00934020849</v>
          </cell>
          <cell r="V1619">
            <v>181674.09681837124</v>
          </cell>
          <cell r="W1619">
            <v>100006.96375472663</v>
          </cell>
          <cell r="X1619">
            <v>29288.925529388714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894570.80535525328</v>
          </cell>
          <cell r="G1638">
            <v>451753.28975082986</v>
          </cell>
          <cell r="H1638">
            <v>214620.39705152824</v>
          </cell>
          <cell r="I1638">
            <v>228197.1185528952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451753.28975082986</v>
          </cell>
          <cell r="P1638">
            <v>0</v>
          </cell>
          <cell r="Q1638">
            <v>0</v>
          </cell>
          <cell r="R1638">
            <v>214620.39705152824</v>
          </cell>
          <cell r="S1638" t="str">
            <v>PLNT</v>
          </cell>
          <cell r="T1638">
            <v>40026.932740285622</v>
          </cell>
          <cell r="U1638">
            <v>115028.64526605642</v>
          </cell>
          <cell r="V1638">
            <v>42730.565368196047</v>
          </cell>
          <cell r="W1638">
            <v>23522.088051267143</v>
          </cell>
          <cell r="X1638">
            <v>6888.887127089949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13130921.943336055</v>
          </cell>
          <cell r="G1639">
            <v>5997370.4238854824</v>
          </cell>
          <cell r="H1639">
            <v>2198002.2238538833</v>
          </cell>
          <cell r="I1639">
            <v>4935549.2955966899</v>
          </cell>
          <cell r="J1639">
            <v>0</v>
          </cell>
          <cell r="K1639">
            <v>0</v>
          </cell>
          <cell r="N1639">
            <v>0</v>
          </cell>
          <cell r="O1639">
            <v>5997370.4238854824</v>
          </cell>
          <cell r="Q1639">
            <v>0</v>
          </cell>
          <cell r="R1639">
            <v>2198002.2238538833</v>
          </cell>
          <cell r="T1639">
            <v>865720.39534942817</v>
          </cell>
          <cell r="U1639">
            <v>2487890.9633765984</v>
          </cell>
          <cell r="V1639">
            <v>924195.77048499312</v>
          </cell>
          <cell r="W1639">
            <v>508746.2359235909</v>
          </cell>
          <cell r="X1639">
            <v>148995.93046207869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-13130921.943336055</v>
          </cell>
          <cell r="G1641">
            <v>-5997370.4238854824</v>
          </cell>
          <cell r="H1641">
            <v>-2198002.2238538833</v>
          </cell>
          <cell r="I1641">
            <v>-4935549.2955966899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-5997370.4238854824</v>
          </cell>
          <cell r="P1641">
            <v>0</v>
          </cell>
          <cell r="Q1641">
            <v>0</v>
          </cell>
          <cell r="R1641">
            <v>-2198002.2238538833</v>
          </cell>
          <cell r="T1641">
            <v>-865720.39534942817</v>
          </cell>
          <cell r="U1641">
            <v>-2487890.9633765984</v>
          </cell>
          <cell r="V1641">
            <v>-924195.77048499312</v>
          </cell>
          <cell r="W1641">
            <v>-508746.2359235909</v>
          </cell>
          <cell r="X1641">
            <v>-148995.93046207869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3105364.1371847074</v>
          </cell>
          <cell r="G1653">
            <v>1568191.6472674666</v>
          </cell>
          <cell r="H1653">
            <v>745021.50095037697</v>
          </cell>
          <cell r="I1653">
            <v>792150.98896686395</v>
          </cell>
          <cell r="J1653">
            <v>0</v>
          </cell>
          <cell r="K1653">
            <v>0</v>
          </cell>
          <cell r="M1653">
            <v>0.75</v>
          </cell>
          <cell r="N1653">
            <v>1176143.7354506</v>
          </cell>
          <cell r="O1653">
            <v>392047.91181686666</v>
          </cell>
          <cell r="P1653">
            <v>0.75</v>
          </cell>
          <cell r="Q1653">
            <v>558766.12571278273</v>
          </cell>
          <cell r="R1653">
            <v>186255.37523759424</v>
          </cell>
          <cell r="S1653" t="str">
            <v>PLNT</v>
          </cell>
          <cell r="T1653">
            <v>138947.30378980553</v>
          </cell>
          <cell r="U1653">
            <v>399304.14408762089</v>
          </cell>
          <cell r="V1653">
            <v>148332.54613459832</v>
          </cell>
          <cell r="W1653">
            <v>81653.289184972135</v>
          </cell>
          <cell r="X1653">
            <v>23913.705769867032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3250531.2833898114</v>
          </cell>
          <cell r="G1658">
            <v>1632361.1095013656</v>
          </cell>
          <cell r="H1658">
            <v>826019.184921582</v>
          </cell>
          <cell r="I1658">
            <v>792150.98896686395</v>
          </cell>
          <cell r="J1658">
            <v>0</v>
          </cell>
          <cell r="K1658">
            <v>0</v>
          </cell>
          <cell r="N1658">
            <v>1224270.8321260242</v>
          </cell>
          <cell r="O1658">
            <v>408090.27737534139</v>
          </cell>
          <cell r="Q1658">
            <v>619514.38869118656</v>
          </cell>
          <cell r="R1658">
            <v>206504.7962303955</v>
          </cell>
          <cell r="T1658">
            <v>138947.30378980553</v>
          </cell>
          <cell r="U1658">
            <v>399304.14408762089</v>
          </cell>
          <cell r="V1658">
            <v>148332.54613459832</v>
          </cell>
          <cell r="W1658">
            <v>81653.289184972135</v>
          </cell>
          <cell r="X1658">
            <v>23913.705769867032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600775344.07160234</v>
          </cell>
          <cell r="G1668">
            <v>257236224.68851691</v>
          </cell>
          <cell r="H1668">
            <v>155628847.80660722</v>
          </cell>
          <cell r="I1668">
            <v>178223931.33329016</v>
          </cell>
          <cell r="J1668">
            <v>9686340.2431880925</v>
          </cell>
          <cell r="K1668">
            <v>0</v>
          </cell>
          <cell r="M1668">
            <v>0</v>
          </cell>
          <cell r="N1668">
            <v>84289041.389479026</v>
          </cell>
          <cell r="O1668">
            <v>172947183.29903784</v>
          </cell>
          <cell r="Q1668">
            <v>116721635.85495545</v>
          </cell>
          <cell r="R1668">
            <v>38907211.951651804</v>
          </cell>
          <cell r="T1668">
            <v>31261382.078027032</v>
          </cell>
          <cell r="U1668">
            <v>89838370.90172115</v>
          </cell>
          <cell r="V1668">
            <v>33372942.639715105</v>
          </cell>
          <cell r="W1668">
            <v>18370955.042067744</v>
          </cell>
          <cell r="X1668">
            <v>5380280.6717591155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158177536.27571261</v>
          </cell>
          <cell r="G1687">
            <v>79878777.565133259</v>
          </cell>
          <cell r="H1687">
            <v>37949065.000667468</v>
          </cell>
          <cell r="I1687">
            <v>40349693.709911883</v>
          </cell>
          <cell r="J1687">
            <v>0</v>
          </cell>
          <cell r="K1687">
            <v>0</v>
          </cell>
          <cell r="M1687">
            <v>0.75</v>
          </cell>
          <cell r="N1687">
            <v>59909083.17384994</v>
          </cell>
          <cell r="O1687">
            <v>19969694.391283315</v>
          </cell>
          <cell r="P1687">
            <v>0.75</v>
          </cell>
          <cell r="Q1687">
            <v>28461798.750500601</v>
          </cell>
          <cell r="R1687">
            <v>9487266.2501668669</v>
          </cell>
          <cell r="S1687" t="str">
            <v>PLNT</v>
          </cell>
          <cell r="T1687">
            <v>7077541.0595002789</v>
          </cell>
          <cell r="U1687">
            <v>20339304.167311955</v>
          </cell>
          <cell r="V1687">
            <v>7555595.9496413358</v>
          </cell>
          <cell r="W1687">
            <v>4159163.1581719886</v>
          </cell>
          <cell r="X1687">
            <v>1218089.3752863193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66224183.250553362</v>
          </cell>
          <cell r="G1689">
            <v>0</v>
          </cell>
          <cell r="H1689">
            <v>0</v>
          </cell>
          <cell r="I1689">
            <v>0</v>
          </cell>
          <cell r="J1689">
            <v>66224183.250553362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298607859.27262938</v>
          </cell>
          <cell r="G1692">
            <v>145654995.0657559</v>
          </cell>
          <cell r="H1692">
            <v>47797244.978259996</v>
          </cell>
          <cell r="I1692">
            <v>38931435.978060134</v>
          </cell>
          <cell r="J1692">
            <v>66224183.250553362</v>
          </cell>
          <cell r="K1692">
            <v>0</v>
          </cell>
          <cell r="N1692">
            <v>108650474.8215355</v>
          </cell>
          <cell r="O1692">
            <v>37004520.244220406</v>
          </cell>
          <cell r="Q1692">
            <v>35847933.733695</v>
          </cell>
          <cell r="R1692">
            <v>11949311.244564999</v>
          </cell>
          <cell r="T1692">
            <v>6828771.455391271</v>
          </cell>
          <cell r="U1692">
            <v>19624394.765442353</v>
          </cell>
          <cell r="V1692">
            <v>7290023.1189931994</v>
          </cell>
          <cell r="W1692">
            <v>4012972.0780235576</v>
          </cell>
          <cell r="X1692">
            <v>1175274.5602097448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350663054.10220844</v>
          </cell>
          <cell r="G1704">
            <v>189418030.77747887</v>
          </cell>
          <cell r="H1704">
            <v>56089404.096116081</v>
          </cell>
          <cell r="I1704">
            <v>38931435.978060134</v>
          </cell>
          <cell r="J1704">
            <v>66224183.250553362</v>
          </cell>
          <cell r="K1704">
            <v>0</v>
          </cell>
          <cell r="N1704">
            <v>141472751.60532773</v>
          </cell>
          <cell r="O1704">
            <v>47945279.172151148</v>
          </cell>
          <cell r="Q1704">
            <v>42067053.072087064</v>
          </cell>
          <cell r="R1704">
            <v>14022351.02402902</v>
          </cell>
          <cell r="T1704">
            <v>6828771.455391271</v>
          </cell>
          <cell r="U1704">
            <v>19624394.765442353</v>
          </cell>
          <cell r="V1704">
            <v>7290023.1189931994</v>
          </cell>
          <cell r="W1704">
            <v>4012972.0780235576</v>
          </cell>
          <cell r="X1704">
            <v>1175274.5602097448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11340055641.354292</v>
          </cell>
          <cell r="G1707">
            <v>5678810201.4133339</v>
          </cell>
          <cell r="H1707">
            <v>2697078606.9127893</v>
          </cell>
          <cell r="I1707">
            <v>2888256309.5344276</v>
          </cell>
          <cell r="J1707">
            <v>75910523.493741453</v>
          </cell>
          <cell r="K1707">
            <v>0</v>
          </cell>
          <cell r="N1707">
            <v>4149878752.4553103</v>
          </cell>
          <cell r="O1707">
            <v>1528931448.9580235</v>
          </cell>
          <cell r="Q1707">
            <v>2022808955.1845918</v>
          </cell>
          <cell r="R1707">
            <v>674269651.72819734</v>
          </cell>
          <cell r="T1707">
            <v>515374794.29315168</v>
          </cell>
          <cell r="U1707">
            <v>1481074375.0081992</v>
          </cell>
          <cell r="V1707">
            <v>521009306.29563129</v>
          </cell>
          <cell r="W1707">
            <v>286802355.00316828</v>
          </cell>
          <cell r="X1707">
            <v>83995478.934276566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-1927.2376249942831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-1927.2376249942831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2158810.6116057755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2158810.6116057755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2158810.6116057755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2158810.6116057755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49358.927869108469</v>
          </cell>
          <cell r="G1783">
            <v>42622.469115258129</v>
          </cell>
          <cell r="H1783">
            <v>327.95746163588274</v>
          </cell>
          <cell r="I1783">
            <v>6408.501292214456</v>
          </cell>
          <cell r="J1783">
            <v>0</v>
          </cell>
          <cell r="K1783">
            <v>0</v>
          </cell>
          <cell r="M1783">
            <v>0.75</v>
          </cell>
          <cell r="N1783">
            <v>31966.851836443595</v>
          </cell>
          <cell r="O1783">
            <v>10655.617278814532</v>
          </cell>
          <cell r="P1783">
            <v>0.75</v>
          </cell>
          <cell r="Q1783">
            <v>245.96809622691205</v>
          </cell>
          <cell r="R1783">
            <v>81.989365408970684</v>
          </cell>
          <cell r="S1783" t="str">
            <v>PLNT</v>
          </cell>
          <cell r="T1783">
            <v>1124.0836510827496</v>
          </cell>
          <cell r="U1783">
            <v>3230.3704205551999</v>
          </cell>
          <cell r="V1783">
            <v>1200.0102591815325</v>
          </cell>
          <cell r="W1783">
            <v>660.57508801184292</v>
          </cell>
          <cell r="X1783">
            <v>193.46187338313067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101226333.90961851</v>
          </cell>
          <cell r="G1793">
            <v>87411061.726358593</v>
          </cell>
          <cell r="H1793">
            <v>672582.10323652229</v>
          </cell>
          <cell r="I1793">
            <v>13142690.080023397</v>
          </cell>
          <cell r="J1793">
            <v>0</v>
          </cell>
          <cell r="K1793">
            <v>0</v>
          </cell>
          <cell r="N1793">
            <v>65558296.294768937</v>
          </cell>
          <cell r="O1793">
            <v>21852765.431589648</v>
          </cell>
          <cell r="Q1793">
            <v>504436.57742739178</v>
          </cell>
          <cell r="R1793">
            <v>168145.52580913057</v>
          </cell>
          <cell r="T1793">
            <v>2305294.5418220805</v>
          </cell>
          <cell r="U1793">
            <v>6624912.0262502506</v>
          </cell>
          <cell r="V1793">
            <v>2461006.4366268762</v>
          </cell>
          <cell r="W1793">
            <v>1354721.3709500339</v>
          </cell>
          <cell r="X1793">
            <v>396755.70437415264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101106913.46751148</v>
          </cell>
          <cell r="G1805">
            <v>87307939.670730978</v>
          </cell>
          <cell r="H1805">
            <v>671788.63330612355</v>
          </cell>
          <cell r="I1805">
            <v>13127185.163474374</v>
          </cell>
          <cell r="J1805">
            <v>0</v>
          </cell>
          <cell r="K1805">
            <v>0</v>
          </cell>
          <cell r="N1805">
            <v>65480954.753048226</v>
          </cell>
          <cell r="O1805">
            <v>21826984.917682745</v>
          </cell>
          <cell r="Q1805">
            <v>503841.47497959272</v>
          </cell>
          <cell r="R1805">
            <v>167947.15832653089</v>
          </cell>
          <cell r="T1805">
            <v>2302574.9007688235</v>
          </cell>
          <cell r="U1805">
            <v>6617096.3730250597</v>
          </cell>
          <cell r="V1805">
            <v>2458103.0965044075</v>
          </cell>
          <cell r="W1805">
            <v>1353123.1561495734</v>
          </cell>
          <cell r="X1805">
            <v>396287.63702650816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2279984.4968047412</v>
          </cell>
          <cell r="G1809">
            <v>1112267.2295913531</v>
          </cell>
          <cell r="H1809">
            <v>554210.47373234842</v>
          </cell>
          <cell r="I1809">
            <v>600111.21618672216</v>
          </cell>
          <cell r="J1809">
            <v>13395.577294318366</v>
          </cell>
          <cell r="K1809">
            <v>0</v>
          </cell>
          <cell r="M1809">
            <v>0.75</v>
          </cell>
          <cell r="N1809">
            <v>834200.42219351488</v>
          </cell>
          <cell r="O1809">
            <v>278066.80739783827</v>
          </cell>
          <cell r="P1809">
            <v>0.75</v>
          </cell>
          <cell r="Q1809">
            <v>415657.85529926128</v>
          </cell>
          <cell r="R1809">
            <v>138552.6184330871</v>
          </cell>
          <cell r="S1809" t="str">
            <v>PLNT</v>
          </cell>
          <cell r="T1809">
            <v>105262.55300383667</v>
          </cell>
          <cell r="U1809">
            <v>302501.54184538173</v>
          </cell>
          <cell r="V1809">
            <v>112372.54753289268</v>
          </cell>
          <cell r="W1809">
            <v>61858.225718240552</v>
          </cell>
          <cell r="X1809">
            <v>18116.348086370494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1185573.9445969225</v>
          </cell>
          <cell r="H1810">
            <v>563246.25962033891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889180.45844769187</v>
          </cell>
          <cell r="O1810">
            <v>296393.48614923062</v>
          </cell>
          <cell r="P1810">
            <v>0.75</v>
          </cell>
          <cell r="Q1810">
            <v>422434.69471525418</v>
          </cell>
          <cell r="R1810">
            <v>140811.56490508473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8991938.998373406</v>
          </cell>
          <cell r="G1812">
            <v>4540879.267953313</v>
          </cell>
          <cell r="H1812">
            <v>2157295.4388195523</v>
          </cell>
          <cell r="I1812">
            <v>2293764.2916005407</v>
          </cell>
          <cell r="J1812">
            <v>0</v>
          </cell>
          <cell r="K1812">
            <v>0</v>
          </cell>
          <cell r="M1812">
            <v>0.75</v>
          </cell>
          <cell r="N1812">
            <v>3405659.4509649845</v>
          </cell>
          <cell r="O1812">
            <v>1135219.8169883282</v>
          </cell>
          <cell r="P1812">
            <v>0.75</v>
          </cell>
          <cell r="Q1812">
            <v>1617971.5791146643</v>
          </cell>
          <cell r="R1812">
            <v>539323.85970488808</v>
          </cell>
          <cell r="S1812" t="str">
            <v>PLNT</v>
          </cell>
          <cell r="T1812">
            <v>402337.8980601895</v>
          </cell>
          <cell r="U1812">
            <v>1156231.0720470676</v>
          </cell>
          <cell r="V1812">
            <v>429513.94663974066</v>
          </cell>
          <cell r="W1812">
            <v>236436.48954916126</v>
          </cell>
          <cell r="X1812">
            <v>69244.885304381431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16122675.871446818</v>
          </cell>
          <cell r="G1813">
            <v>7021916.7618853096</v>
          </cell>
          <cell r="H1813">
            <v>3274752.1721722395</v>
          </cell>
          <cell r="I1813">
            <v>2893875.507787263</v>
          </cell>
          <cell r="J1813">
            <v>13395.577294318366</v>
          </cell>
          <cell r="K1813">
            <v>2918735.8523076898</v>
          </cell>
          <cell r="N1813">
            <v>5266437.5714139817</v>
          </cell>
          <cell r="O1813">
            <v>1755479.1904713274</v>
          </cell>
          <cell r="Q1813">
            <v>2456064.1291291798</v>
          </cell>
          <cell r="R1813">
            <v>818688.04304305988</v>
          </cell>
          <cell r="T1813">
            <v>507600.45106402616</v>
          </cell>
          <cell r="U1813">
            <v>1458732.6138924493</v>
          </cell>
          <cell r="V1813">
            <v>541886.49417263339</v>
          </cell>
          <cell r="W1813">
            <v>298294.71526740183</v>
          </cell>
          <cell r="X1813">
            <v>87361.233390751921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214326478.16675803</v>
          </cell>
          <cell r="G1822">
            <v>97281589.903527647</v>
          </cell>
          <cell r="H1822">
            <v>16916253.359812707</v>
          </cell>
          <cell r="I1822">
            <v>70277700.851280347</v>
          </cell>
          <cell r="J1822">
            <v>28180736.208587747</v>
          </cell>
          <cell r="K1822">
            <v>1670197.8435495808</v>
          </cell>
          <cell r="M1822">
            <v>0.75</v>
          </cell>
          <cell r="N1822">
            <v>72961192.427645743</v>
          </cell>
          <cell r="O1822">
            <v>24320397.475881912</v>
          </cell>
          <cell r="P1822">
            <v>0.75</v>
          </cell>
          <cell r="Q1822">
            <v>12687190.01985953</v>
          </cell>
          <cell r="R1822">
            <v>4229063.3399531767</v>
          </cell>
          <cell r="S1822" t="str">
            <v>PLNT</v>
          </cell>
          <cell r="T1822">
            <v>12327065.40273018</v>
          </cell>
          <cell r="U1822">
            <v>35425288.332298249</v>
          </cell>
          <cell r="V1822">
            <v>13159701.179382231</v>
          </cell>
          <cell r="W1822">
            <v>7244080.3720369982</v>
          </cell>
          <cell r="X1822">
            <v>2121565.5648326818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307033929.41802013</v>
          </cell>
          <cell r="G1823">
            <v>189321667.30490345</v>
          </cell>
          <cell r="H1823">
            <v>16832268.531023681</v>
          </cell>
          <cell r="I1823">
            <v>69929884.735053316</v>
          </cell>
          <cell r="J1823">
            <v>29270387.399228133</v>
          </cell>
          <cell r="K1823">
            <v>1679721.4478115595</v>
          </cell>
          <cell r="N1823">
            <v>141991250.47867757</v>
          </cell>
          <cell r="O1823">
            <v>47330416.826225862</v>
          </cell>
          <cell r="Q1823">
            <v>12624201.398267759</v>
          </cell>
          <cell r="R1823">
            <v>4208067.1327559203</v>
          </cell>
          <cell r="T1823">
            <v>12266056.690707464</v>
          </cell>
          <cell r="U1823">
            <v>35249962.64499329</v>
          </cell>
          <cell r="V1823">
            <v>13094571.61339647</v>
          </cell>
          <cell r="W1823">
            <v>7208228.2045625625</v>
          </cell>
          <cell r="X1823">
            <v>2111065.5813935157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28125.862100717899</v>
          </cell>
          <cell r="G1830">
            <v>13024.907816248213</v>
          </cell>
          <cell r="H1830">
            <v>2216.7550684155931</v>
          </cell>
          <cell r="I1830">
            <v>9023.653392304177</v>
          </cell>
          <cell r="J1830">
            <v>3860.5458237499161</v>
          </cell>
          <cell r="K1830">
            <v>0</v>
          </cell>
          <cell r="M1830">
            <v>0.75</v>
          </cell>
          <cell r="N1830">
            <v>9768.6808621861601</v>
          </cell>
          <cell r="O1830">
            <v>3256.2269540620532</v>
          </cell>
          <cell r="P1830">
            <v>0.75</v>
          </cell>
          <cell r="Q1830">
            <v>1662.5663013116948</v>
          </cell>
          <cell r="R1830">
            <v>554.18876710389827</v>
          </cell>
          <cell r="S1830" t="str">
            <v>PLNT</v>
          </cell>
          <cell r="T1830">
            <v>1582.7946018594762</v>
          </cell>
          <cell r="U1830">
            <v>4548.6053095214893</v>
          </cell>
          <cell r="V1830">
            <v>1689.7049953346382</v>
          </cell>
          <cell r="W1830">
            <v>930.13956961377835</v>
          </cell>
          <cell r="X1830">
            <v>272.40891597479424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29150212.547152132</v>
          </cell>
          <cell r="G1834">
            <v>23291218.722737774</v>
          </cell>
          <cell r="H1834">
            <v>5846109.6251983065</v>
          </cell>
          <cell r="I1834">
            <v>9023.653392304177</v>
          </cell>
          <cell r="J1834">
            <v>3860.5458237499161</v>
          </cell>
          <cell r="K1834">
            <v>0</v>
          </cell>
          <cell r="N1834">
            <v>17468414.042053331</v>
          </cell>
          <cell r="O1834">
            <v>5822804.6806844436</v>
          </cell>
          <cell r="Q1834">
            <v>4384582.2188987294</v>
          </cell>
          <cell r="R1834">
            <v>1461527.4062995766</v>
          </cell>
          <cell r="T1834">
            <v>1582.7946018594762</v>
          </cell>
          <cell r="U1834">
            <v>4548.6053095214893</v>
          </cell>
          <cell r="V1834">
            <v>1689.7049953346382</v>
          </cell>
          <cell r="W1834">
            <v>930.13956961377835</v>
          </cell>
          <cell r="X1834">
            <v>272.40891597479424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21495323.638729595</v>
          </cell>
          <cell r="G1838">
            <v>16146997.267644163</v>
          </cell>
          <cell r="H1838">
            <v>2014581.254712119</v>
          </cell>
          <cell r="I1838">
            <v>2594042.1923620473</v>
          </cell>
          <cell r="J1838">
            <v>628272.92140181747</v>
          </cell>
          <cell r="K1838">
            <v>111430.00260944782</v>
          </cell>
          <cell r="M1838">
            <v>0.75</v>
          </cell>
          <cell r="N1838">
            <v>12110247.950733121</v>
          </cell>
          <cell r="O1838">
            <v>4036749.3169110408</v>
          </cell>
          <cell r="P1838">
            <v>0.75</v>
          </cell>
          <cell r="Q1838">
            <v>1510935.9410340893</v>
          </cell>
          <cell r="R1838">
            <v>503645.31367802975</v>
          </cell>
          <cell r="S1838" t="str">
            <v>PLNT</v>
          </cell>
          <cell r="T1838">
            <v>455008.16582428041</v>
          </cell>
          <cell r="U1838">
            <v>1307593.8953244574</v>
          </cell>
          <cell r="V1838">
            <v>485741.84534627083</v>
          </cell>
          <cell r="W1838">
            <v>267388.51587776979</v>
          </cell>
          <cell r="X1838">
            <v>78309.769989268665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21495323.638729595</v>
          </cell>
          <cell r="G1841">
            <v>16146997.267644163</v>
          </cell>
          <cell r="H1841">
            <v>2014581.254712119</v>
          </cell>
          <cell r="I1841">
            <v>2594042.1923620473</v>
          </cell>
          <cell r="J1841">
            <v>628272.92140181747</v>
          </cell>
          <cell r="K1841">
            <v>111430.00260944782</v>
          </cell>
          <cell r="N1841">
            <v>12110247.950733121</v>
          </cell>
          <cell r="O1841">
            <v>4036749.3169110408</v>
          </cell>
          <cell r="Q1841">
            <v>1510935.9410340893</v>
          </cell>
          <cell r="R1841">
            <v>503645.31367802975</v>
          </cell>
          <cell r="T1841">
            <v>455008.16582428041</v>
          </cell>
          <cell r="U1841">
            <v>1307593.8953244574</v>
          </cell>
          <cell r="V1841">
            <v>485741.84534627083</v>
          </cell>
          <cell r="W1841">
            <v>267388.51587776979</v>
          </cell>
          <cell r="X1841">
            <v>78309.769989268665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10612980.96057778</v>
          </cell>
          <cell r="G1845">
            <v>5177434.7357496815</v>
          </cell>
          <cell r="H1845">
            <v>2579765.4388076863</v>
          </cell>
          <cell r="I1845">
            <v>2793426.4116903334</v>
          </cell>
          <cell r="J1845">
            <v>62354.374330083025</v>
          </cell>
          <cell r="K1845">
            <v>0</v>
          </cell>
          <cell r="M1845">
            <v>0.75</v>
          </cell>
          <cell r="N1845">
            <v>3883076.0518122613</v>
          </cell>
          <cell r="O1845">
            <v>1294358.6839374204</v>
          </cell>
          <cell r="P1845">
            <v>0.75</v>
          </cell>
          <cell r="Q1845">
            <v>1934824.0791057646</v>
          </cell>
          <cell r="R1845">
            <v>644941.35970192158</v>
          </cell>
          <cell r="S1845" t="str">
            <v>PLNT</v>
          </cell>
          <cell r="T1845">
            <v>489981.16980933188</v>
          </cell>
          <cell r="U1845">
            <v>1408098.6553416036</v>
          </cell>
          <cell r="V1845">
            <v>523077.11264246679</v>
          </cell>
          <cell r="W1845">
            <v>287940.62973798928</v>
          </cell>
          <cell r="X1845">
            <v>84328.844158941531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-3263681.817954421</v>
          </cell>
          <cell r="G1847">
            <v>-1648141.1970239417</v>
          </cell>
          <cell r="H1847">
            <v>-783004.1886299504</v>
          </cell>
          <cell r="I1847">
            <v>-832536.43230052898</v>
          </cell>
          <cell r="J1847">
            <v>0</v>
          </cell>
          <cell r="K1847">
            <v>0</v>
          </cell>
          <cell r="M1847">
            <v>0.75</v>
          </cell>
          <cell r="N1847">
            <v>-1236105.8977679564</v>
          </cell>
          <cell r="O1847">
            <v>-412035.29925598542</v>
          </cell>
          <cell r="P1847">
            <v>0.75</v>
          </cell>
          <cell r="Q1847">
            <v>-587253.1414724628</v>
          </cell>
          <cell r="R1847">
            <v>-195751.0471574876</v>
          </cell>
          <cell r="S1847" t="str">
            <v>PLNT</v>
          </cell>
          <cell r="T1847">
            <v>-146031.11551474861</v>
          </cell>
          <cell r="U1847">
            <v>-419661.4687751531</v>
          </cell>
          <cell r="V1847">
            <v>-155894.8363038878</v>
          </cell>
          <cell r="W1847">
            <v>-85816.13734058429</v>
          </cell>
          <cell r="X1847">
            <v>-25132.874366155058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3566965.4492989387</v>
          </cell>
          <cell r="G1853">
            <v>-222758.90702423314</v>
          </cell>
          <cell r="H1853">
            <v>1766480.0026032883</v>
          </cell>
          <cell r="I1853">
            <v>1960889.9793898044</v>
          </cell>
          <cell r="J1853">
            <v>62354.374330083025</v>
          </cell>
          <cell r="K1853">
            <v>0</v>
          </cell>
          <cell r="N1853">
            <v>-167069.18026817474</v>
          </cell>
          <cell r="O1853">
            <v>-55689.726756058284</v>
          </cell>
          <cell r="Q1853">
            <v>1324860.0019524661</v>
          </cell>
          <cell r="R1853">
            <v>441620.00065082207</v>
          </cell>
          <cell r="T1853">
            <v>343950.05429458327</v>
          </cell>
          <cell r="U1853">
            <v>988437.1865664504</v>
          </cell>
          <cell r="V1853">
            <v>367182.27633857902</v>
          </cell>
          <cell r="W1853">
            <v>202124.49239740497</v>
          </cell>
          <cell r="X1853">
            <v>59195.969792786476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25062289.088028535</v>
          </cell>
          <cell r="G1855">
            <v>15924238.360619931</v>
          </cell>
          <cell r="H1855">
            <v>3781061.2573154075</v>
          </cell>
          <cell r="I1855">
            <v>4554932.1717518512</v>
          </cell>
          <cell r="J1855">
            <v>690627.29573190049</v>
          </cell>
          <cell r="K1855">
            <v>111430.00260944782</v>
          </cell>
          <cell r="N1855">
            <v>11943178.770464947</v>
          </cell>
          <cell r="O1855">
            <v>3981059.5901549826</v>
          </cell>
          <cell r="Q1855">
            <v>2835795.9429865554</v>
          </cell>
          <cell r="R1855">
            <v>945265.31432885188</v>
          </cell>
          <cell r="T1855">
            <v>798958.22011886374</v>
          </cell>
          <cell r="U1855">
            <v>2296031.0818909081</v>
          </cell>
          <cell r="V1855">
            <v>852924.12168484984</v>
          </cell>
          <cell r="W1855">
            <v>469513.00827517477</v>
          </cell>
          <cell r="X1855">
            <v>137505.73978205514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589274157.18870425</v>
          </cell>
          <cell r="G1882">
            <v>425059021.82499892</v>
          </cell>
          <cell r="H1882">
            <v>32005923.019833773</v>
          </cell>
          <cell r="I1882">
            <v>95362243.611459106</v>
          </cell>
          <cell r="J1882">
            <v>29978270.818078104</v>
          </cell>
          <cell r="K1882">
            <v>6868697.9143344732</v>
          </cell>
          <cell r="M1882">
            <v>0</v>
          </cell>
          <cell r="N1882">
            <v>253869906.71899229</v>
          </cell>
          <cell r="O1882">
            <v>171189115.10600647</v>
          </cell>
          <cell r="P1882">
            <v>0</v>
          </cell>
          <cell r="Q1882">
            <v>24004442.26487533</v>
          </cell>
          <cell r="R1882">
            <v>8001480.7549584433</v>
          </cell>
          <cell r="T1882">
            <v>16727021.511947032</v>
          </cell>
          <cell r="U1882">
            <v>48069799.310875706</v>
          </cell>
          <cell r="V1882">
            <v>17856853.803141896</v>
          </cell>
          <cell r="W1882">
            <v>9829743.2729203478</v>
          </cell>
          <cell r="X1882">
            <v>2878825.7125741066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3.449762332415378E-7</v>
          </cell>
          <cell r="G1893">
            <v>1.7421108236460414E-7</v>
          </cell>
          <cell r="H1893">
            <v>8.2764757924597163E-8</v>
          </cell>
          <cell r="I1893">
            <v>8.8000392952336507E-8</v>
          </cell>
          <cell r="J1893">
            <v>0</v>
          </cell>
          <cell r="K1893">
            <v>0</v>
          </cell>
          <cell r="M1893">
            <v>0.75</v>
          </cell>
          <cell r="N1893">
            <v>1.306583117734531E-7</v>
          </cell>
          <cell r="O1893">
            <v>4.3552770591151036E-8</v>
          </cell>
          <cell r="P1893">
            <v>0.75</v>
          </cell>
          <cell r="Q1893">
            <v>6.2073568443447872E-8</v>
          </cell>
          <cell r="R1893">
            <v>2.0691189481149291E-8</v>
          </cell>
          <cell r="S1893" t="str">
            <v>PLNT</v>
          </cell>
          <cell r="T1893">
            <v>1.5435715543469506E-8</v>
          </cell>
          <cell r="U1893">
            <v>4.4358868544790659E-8</v>
          </cell>
          <cell r="V1893">
            <v>1.6478326138921554E-8</v>
          </cell>
          <cell r="W1893">
            <v>9.070898899589571E-9</v>
          </cell>
          <cell r="X1893">
            <v>2.6565838255652095E-9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3.449762332415378E-7</v>
          </cell>
          <cell r="G1894">
            <v>1.7421108236460414E-7</v>
          </cell>
          <cell r="H1894">
            <v>8.2764757924597163E-8</v>
          </cell>
          <cell r="I1894">
            <v>8.8000392952336507E-8</v>
          </cell>
          <cell r="J1894">
            <v>0</v>
          </cell>
          <cell r="K1894">
            <v>0</v>
          </cell>
          <cell r="N1894">
            <v>1.306583117734531E-7</v>
          </cell>
          <cell r="O1894">
            <v>4.3552770591151036E-8</v>
          </cell>
          <cell r="Q1894">
            <v>6.2073568443447872E-8</v>
          </cell>
          <cell r="R1894">
            <v>2.0691189481149291E-8</v>
          </cell>
          <cell r="T1894">
            <v>1.5435715543469506E-8</v>
          </cell>
          <cell r="U1894">
            <v>4.4358868544790659E-8</v>
          </cell>
          <cell r="V1894">
            <v>1.6478326138921554E-8</v>
          </cell>
          <cell r="W1894">
            <v>9.070898899589571E-9</v>
          </cell>
          <cell r="X1894">
            <v>2.6565838255652095E-9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-93361528.653957054</v>
          </cell>
          <cell r="G1898">
            <v>-47147053.596101113</v>
          </cell>
          <cell r="H1898">
            <v>-22398772.941279542</v>
          </cell>
          <cell r="I1898">
            <v>-23815702.1165764</v>
          </cell>
          <cell r="J1898">
            <v>0</v>
          </cell>
          <cell r="K1898">
            <v>0</v>
          </cell>
          <cell r="M1898">
            <v>0.75</v>
          </cell>
          <cell r="N1898">
            <v>-35360290.197075836</v>
          </cell>
          <cell r="O1898">
            <v>-11786763.399025278</v>
          </cell>
          <cell r="P1898">
            <v>0.75</v>
          </cell>
          <cell r="Q1898">
            <v>-16799079.705959655</v>
          </cell>
          <cell r="R1898">
            <v>-5599693.2353198854</v>
          </cell>
          <cell r="S1898" t="str">
            <v>PLNT</v>
          </cell>
          <cell r="T1898">
            <v>-4177395.0207084548</v>
          </cell>
          <cell r="U1898">
            <v>-12004919.115114652</v>
          </cell>
          <cell r="V1898">
            <v>-4459558.5717089744</v>
          </cell>
          <cell r="W1898">
            <v>-2454873.4258404244</v>
          </cell>
          <cell r="X1898">
            <v>-718955.9832038926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-93361528.653957054</v>
          </cell>
          <cell r="G1899">
            <v>-47147053.596101113</v>
          </cell>
          <cell r="H1899">
            <v>-22398772.941279542</v>
          </cell>
          <cell r="I1899">
            <v>-23815702.1165764</v>
          </cell>
          <cell r="J1899">
            <v>0</v>
          </cell>
          <cell r="K1899">
            <v>0</v>
          </cell>
          <cell r="N1899">
            <v>-35360290.197075836</v>
          </cell>
          <cell r="O1899">
            <v>-11786763.399025278</v>
          </cell>
          <cell r="Q1899">
            <v>-16799079.705959655</v>
          </cell>
          <cell r="R1899">
            <v>-5599693.2353198854</v>
          </cell>
          <cell r="T1899">
            <v>-4177395.0207084548</v>
          </cell>
          <cell r="U1899">
            <v>-12004919.115114652</v>
          </cell>
          <cell r="V1899">
            <v>-4459558.5717089744</v>
          </cell>
          <cell r="W1899">
            <v>-2454873.4258404244</v>
          </cell>
          <cell r="X1899">
            <v>-718955.9832038926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-9711377.0474097952</v>
          </cell>
          <cell r="G1933">
            <v>-4497276.9317571511</v>
          </cell>
          <cell r="H1933">
            <v>-765407.44650067226</v>
          </cell>
          <cell r="I1933">
            <v>-3115712.5112821893</v>
          </cell>
          <cell r="J1933">
            <v>-1332980.1578697825</v>
          </cell>
          <cell r="K1933">
            <v>0</v>
          </cell>
          <cell r="M1933">
            <v>0.75</v>
          </cell>
          <cell r="N1933">
            <v>-3372957.6988178631</v>
          </cell>
          <cell r="O1933">
            <v>-1124319.2329392878</v>
          </cell>
          <cell r="P1933">
            <v>0.75</v>
          </cell>
          <cell r="Q1933">
            <v>-574055.58487550425</v>
          </cell>
          <cell r="R1933">
            <v>-191351.86162516807</v>
          </cell>
          <cell r="S1933" t="str">
            <v>PLNT</v>
          </cell>
          <cell r="T1933">
            <v>-546511.78734428564</v>
          </cell>
          <cell r="U1933">
            <v>-1570555.2790677238</v>
          </cell>
          <cell r="V1933">
            <v>-583426.10974287742</v>
          </cell>
          <cell r="W1933">
            <v>-321161.21578382875</v>
          </cell>
          <cell r="X1933">
            <v>-94058.11934347343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-12373437.499250948</v>
          </cell>
          <cell r="G1936">
            <v>-7159337.3835983053</v>
          </cell>
          <cell r="H1936">
            <v>-765407.44650067226</v>
          </cell>
          <cell r="I1936">
            <v>-3115712.5112821893</v>
          </cell>
          <cell r="J1936">
            <v>-1332980.1578697825</v>
          </cell>
          <cell r="K1936">
            <v>0</v>
          </cell>
          <cell r="N1936">
            <v>-5369503.037698729</v>
          </cell>
          <cell r="O1936">
            <v>-1789834.3458995763</v>
          </cell>
          <cell r="Q1936">
            <v>-574055.58487550425</v>
          </cell>
          <cell r="R1936">
            <v>-191351.86162516807</v>
          </cell>
          <cell r="T1936">
            <v>-546511.78734428564</v>
          </cell>
          <cell r="U1936">
            <v>-1570555.2790677238</v>
          </cell>
          <cell r="V1936">
            <v>-583426.10974287742</v>
          </cell>
          <cell r="W1936">
            <v>-321161.21578382875</v>
          </cell>
          <cell r="X1936">
            <v>-94058.11934347343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58124511.394952692</v>
          </cell>
          <cell r="G1941">
            <v>26917091.468083531</v>
          </cell>
          <cell r="H1941">
            <v>4581114.8747206759</v>
          </cell>
          <cell r="I1941">
            <v>18648155.300871652</v>
          </cell>
          <cell r="J1941">
            <v>7978149.7512768339</v>
          </cell>
          <cell r="K1941">
            <v>0</v>
          </cell>
          <cell r="M1941">
            <v>0.75</v>
          </cell>
          <cell r="N1941">
            <v>20187818.601062648</v>
          </cell>
          <cell r="O1941">
            <v>6729272.8670208827</v>
          </cell>
          <cell r="P1941">
            <v>0.75</v>
          </cell>
          <cell r="Q1941">
            <v>3435836.1560405069</v>
          </cell>
          <cell r="R1941">
            <v>1145278.718680169</v>
          </cell>
          <cell r="S1941" t="str">
            <v>DISom</v>
          </cell>
          <cell r="T1941">
            <v>1772930.8816424077</v>
          </cell>
          <cell r="U1941">
            <v>15524909.992828902</v>
          </cell>
          <cell r="V1941">
            <v>132928.2746586639</v>
          </cell>
          <cell r="W1941">
            <v>0</v>
          </cell>
          <cell r="X1941">
            <v>1217386.15174168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1100487.029588708</v>
          </cell>
          <cell r="G1946">
            <v>0</v>
          </cell>
          <cell r="H1946">
            <v>0</v>
          </cell>
          <cell r="I1946">
            <v>0</v>
          </cell>
          <cell r="J1946">
            <v>1100487.029588708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72695883.041672826</v>
          </cell>
          <cell r="G1953">
            <v>39848212.257148921</v>
          </cell>
          <cell r="H1953">
            <v>4581114.8747206759</v>
          </cell>
          <cell r="I1953">
            <v>19187919.128937684</v>
          </cell>
          <cell r="J1953">
            <v>9078636.7808655426</v>
          </cell>
          <cell r="K1953">
            <v>0</v>
          </cell>
          <cell r="N1953">
            <v>29886159.192861687</v>
          </cell>
          <cell r="O1953">
            <v>9962053.0642872304</v>
          </cell>
          <cell r="Q1953">
            <v>3435836.1560405069</v>
          </cell>
          <cell r="R1953">
            <v>1145278.718680169</v>
          </cell>
          <cell r="T1953">
            <v>1867608.1964947868</v>
          </cell>
          <cell r="U1953">
            <v>15796991.87668347</v>
          </cell>
          <cell r="V1953">
            <v>234000.60057068901</v>
          </cell>
          <cell r="W1953">
            <v>55637.741489339714</v>
          </cell>
          <cell r="X1953">
            <v>1233680.7136993981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1788410.917884408</v>
          </cell>
          <cell r="G1964">
            <v>1212413.59252561</v>
          </cell>
          <cell r="H1964">
            <v>575997.32535879826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909310.19439420756</v>
          </cell>
          <cell r="O1964">
            <v>303103.3981314025</v>
          </cell>
          <cell r="P1964">
            <v>0.75</v>
          </cell>
          <cell r="Q1964">
            <v>431997.9940190987</v>
          </cell>
          <cell r="R1964">
            <v>143999.33133969957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-527960.33794565406</v>
          </cell>
          <cell r="G1965">
            <v>-244495.07388439748</v>
          </cell>
          <cell r="H1965">
            <v>-41611.480240940429</v>
          </cell>
          <cell r="I1965">
            <v>-169386.13570119717</v>
          </cell>
          <cell r="J1965">
            <v>-72467.648119118981</v>
          </cell>
          <cell r="K1965">
            <v>0</v>
          </cell>
          <cell r="M1965">
            <v>0.75</v>
          </cell>
          <cell r="N1965">
            <v>-183371.30541329811</v>
          </cell>
          <cell r="O1965">
            <v>-61123.768471099371</v>
          </cell>
          <cell r="P1965">
            <v>0.75</v>
          </cell>
          <cell r="Q1965">
            <v>-31208.61018070532</v>
          </cell>
          <cell r="R1965">
            <v>-10402.870060235107</v>
          </cell>
          <cell r="S1965" t="str">
            <v>DISom</v>
          </cell>
          <cell r="T1965">
            <v>-16104.000962105187</v>
          </cell>
          <cell r="U1965">
            <v>-141016.8710184042</v>
          </cell>
          <cell r="V1965">
            <v>-1207.4227400286611</v>
          </cell>
          <cell r="W1965">
            <v>0</v>
          </cell>
          <cell r="X1965">
            <v>-11057.840980659135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-1833161366.0465488</v>
          </cell>
          <cell r="G1977">
            <v>-896401503.67706168</v>
          </cell>
          <cell r="H1977">
            <v>-444218047.59617537</v>
          </cell>
          <cell r="I1977">
            <v>-481719431.9192844</v>
          </cell>
          <cell r="J1977">
            <v>-10822382.85402786</v>
          </cell>
          <cell r="K1977">
            <v>0</v>
          </cell>
          <cell r="N1977">
            <v>-672301127.75779641</v>
          </cell>
          <cell r="O1977">
            <v>-224100375.91926542</v>
          </cell>
          <cell r="Q1977">
            <v>-333163535.69713145</v>
          </cell>
          <cell r="R1977">
            <v>-111054511.89904384</v>
          </cell>
          <cell r="T1977">
            <v>-84482425.994388521</v>
          </cell>
          <cell r="U1977">
            <v>-242878741.80619705</v>
          </cell>
          <cell r="V1977">
            <v>-90172835.53049615</v>
          </cell>
          <cell r="W1977">
            <v>-49637184.947134204</v>
          </cell>
          <cell r="X1977">
            <v>-14548243.641068466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-85910486.315141335</v>
          </cell>
          <cell r="G1983">
            <v>-39784599.693220004</v>
          </cell>
          <cell r="H1983">
            <v>-6771081.55075101</v>
          </cell>
          <cell r="I1983">
            <v>-27562762.289598916</v>
          </cell>
          <cell r="J1983">
            <v>-11792042.781571403</v>
          </cell>
          <cell r="K1983">
            <v>0</v>
          </cell>
          <cell r="M1983">
            <v>0.75</v>
          </cell>
          <cell r="N1983">
            <v>-29838449.769915003</v>
          </cell>
          <cell r="O1983">
            <v>-9946149.9233050011</v>
          </cell>
          <cell r="P1983">
            <v>0.75</v>
          </cell>
          <cell r="Q1983">
            <v>-5078311.1630632579</v>
          </cell>
          <cell r="R1983">
            <v>-1692770.3876877525</v>
          </cell>
          <cell r="S1983" t="str">
            <v>DISom</v>
          </cell>
          <cell r="T1983">
            <v>-2620466.8321436909</v>
          </cell>
          <cell r="U1983">
            <v>-22946473.621428952</v>
          </cell>
          <cell r="V1983">
            <v>-196473.61236915545</v>
          </cell>
          <cell r="W1983">
            <v>0</v>
          </cell>
          <cell r="X1983">
            <v>-1799348.2236571207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-3625863.6137464275</v>
          </cell>
          <cell r="G1984">
            <v>-1768840.6575525994</v>
          </cell>
          <cell r="H1984">
            <v>-881361.95394287631</v>
          </cell>
          <cell r="I1984">
            <v>-954357.99060123996</v>
          </cell>
          <cell r="J1984">
            <v>-21303.011649713149</v>
          </cell>
          <cell r="K1984">
            <v>0</v>
          </cell>
          <cell r="M1984">
            <v>0.75</v>
          </cell>
          <cell r="N1984">
            <v>-1326630.4931644495</v>
          </cell>
          <cell r="O1984">
            <v>-442210.16438814986</v>
          </cell>
          <cell r="P1984">
            <v>0.75</v>
          </cell>
          <cell r="Q1984">
            <v>-661021.46545715723</v>
          </cell>
          <cell r="R1984">
            <v>-220340.48848571908</v>
          </cell>
          <cell r="S1984" t="str">
            <v>PLNT</v>
          </cell>
          <cell r="T1984">
            <v>-167399.23510951499</v>
          </cell>
          <cell r="U1984">
            <v>-481068.76832561847</v>
          </cell>
          <cell r="V1984">
            <v>-178706.27272006421</v>
          </cell>
          <cell r="W1984">
            <v>-98373.252167727405</v>
          </cell>
          <cell r="X1984">
            <v>-28810.462278314775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-1140040.0639502271</v>
          </cell>
          <cell r="G1985">
            <v>-575713.90241461911</v>
          </cell>
          <cell r="H1985">
            <v>-273512.00119087426</v>
          </cell>
          <cell r="I1985">
            <v>-290814.16034473368</v>
          </cell>
          <cell r="J1985">
            <v>0</v>
          </cell>
          <cell r="K1985">
            <v>0</v>
          </cell>
          <cell r="M1985">
            <v>0.75</v>
          </cell>
          <cell r="N1985">
            <v>-431785.42681096436</v>
          </cell>
          <cell r="O1985">
            <v>-143928.47560365478</v>
          </cell>
          <cell r="P1985">
            <v>0.75</v>
          </cell>
          <cell r="Q1985">
            <v>-205134.00089315569</v>
          </cell>
          <cell r="R1985">
            <v>-68378.000297718565</v>
          </cell>
          <cell r="S1985" t="str">
            <v>PLNT</v>
          </cell>
          <cell r="T1985">
            <v>-51010.279664609756</v>
          </cell>
          <cell r="U1985">
            <v>-146592.38074860437</v>
          </cell>
          <cell r="V1985">
            <v>-54455.786152826637</v>
          </cell>
          <cell r="W1985">
            <v>-29976.523496717742</v>
          </cell>
          <cell r="X1985">
            <v>-8779.1902819751467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-131045731.44118324</v>
          </cell>
          <cell r="G1990">
            <v>-77776494.705756783</v>
          </cell>
          <cell r="H1990">
            <v>-10167065.132599939</v>
          </cell>
          <cell r="I1990">
            <v>-31234656.935770292</v>
          </cell>
          <cell r="J1990">
            <v>-11867514.667056225</v>
          </cell>
          <cell r="K1990">
            <v>0</v>
          </cell>
          <cell r="N1990">
            <v>-58332371.02931758</v>
          </cell>
          <cell r="O1990">
            <v>-19444123.676439196</v>
          </cell>
          <cell r="Q1990">
            <v>-7625298.849449954</v>
          </cell>
          <cell r="R1990">
            <v>-2541766.2831499847</v>
          </cell>
          <cell r="T1990">
            <v>-3264535.7886833339</v>
          </cell>
          <cell r="U1990">
            <v>-24797386.855510276</v>
          </cell>
          <cell r="V1990">
            <v>-884046.42309676204</v>
          </cell>
          <cell r="W1990">
            <v>-378491.32245812775</v>
          </cell>
          <cell r="X1990">
            <v>-1910196.5460217921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-1891511214.4460592</v>
          </cell>
          <cell r="G1992">
            <v>-934329786.12566948</v>
          </cell>
          <cell r="H1992">
            <v>-449803997.85405463</v>
          </cell>
          <cell r="I1992">
            <v>-493766169.72611701</v>
          </cell>
          <cell r="J1992">
            <v>-13611260.740218543</v>
          </cell>
          <cell r="K1992">
            <v>0</v>
          </cell>
          <cell r="N1992">
            <v>-700747339.59425235</v>
          </cell>
          <cell r="O1992">
            <v>-233582446.53141737</v>
          </cell>
          <cell r="Q1992">
            <v>-337352998.3905409</v>
          </cell>
          <cell r="R1992">
            <v>-112450999.46351366</v>
          </cell>
          <cell r="T1992">
            <v>-85879353.586577073</v>
          </cell>
          <cell r="U1992">
            <v>-251879136.78502384</v>
          </cell>
          <cell r="V1992">
            <v>-90822881.353022218</v>
          </cell>
          <cell r="W1992">
            <v>-49960038.528102987</v>
          </cell>
          <cell r="X1992">
            <v>-15224759.47339086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-37363.621855535501</v>
          </cell>
          <cell r="H2001">
            <v>-17750.828914474903</v>
          </cell>
          <cell r="I2001">
            <v>-18873.732719989603</v>
          </cell>
          <cell r="J2001">
            <v>0</v>
          </cell>
          <cell r="K2001">
            <v>0</v>
          </cell>
          <cell r="M2001">
            <v>0.75</v>
          </cell>
          <cell r="N2001">
            <v>-28022.716391651626</v>
          </cell>
          <cell r="O2001">
            <v>-9340.9054638838752</v>
          </cell>
          <cell r="P2001">
            <v>0.75</v>
          </cell>
          <cell r="Q2001">
            <v>-13313.121685856178</v>
          </cell>
          <cell r="R2001">
            <v>-4437.7072286187258</v>
          </cell>
          <cell r="S2001" t="str">
            <v>PLNT</v>
          </cell>
          <cell r="T2001">
            <v>-3310.548507062063</v>
          </cell>
          <cell r="U2001">
            <v>-9513.7919341904926</v>
          </cell>
          <cell r="V2001">
            <v>-3534.1606188880787</v>
          </cell>
          <cell r="W2001">
            <v>-1945.4654191559011</v>
          </cell>
          <cell r="X2001">
            <v>-569.76624069306479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-58166.200448643627</v>
          </cell>
          <cell r="H2002">
            <v>-27633.784453793774</v>
          </cell>
          <cell r="I2002">
            <v>-29381.876437184736</v>
          </cell>
          <cell r="J2002">
            <v>0</v>
          </cell>
          <cell r="K2002">
            <v>0</v>
          </cell>
          <cell r="M2002">
            <v>0.75</v>
          </cell>
          <cell r="N2002">
            <v>-43624.650336482722</v>
          </cell>
          <cell r="O2002">
            <v>-14541.550112160907</v>
          </cell>
          <cell r="P2002">
            <v>0.75</v>
          </cell>
          <cell r="Q2002">
            <v>-20725.33834034533</v>
          </cell>
          <cell r="R2002">
            <v>-6908.4461134484436</v>
          </cell>
          <cell r="S2002" t="str">
            <v>PLNT</v>
          </cell>
          <cell r="T2002">
            <v>-5153.7302459933062</v>
          </cell>
          <cell r="U2002">
            <v>-14810.692892954343</v>
          </cell>
          <cell r="V2002">
            <v>-5501.8406880030807</v>
          </cell>
          <cell r="W2002">
            <v>-3028.6231879247462</v>
          </cell>
          <cell r="X2002">
            <v>-886.98942230925638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-95529.822304179135</v>
          </cell>
          <cell r="H2003">
            <v>-45384.613368268678</v>
          </cell>
          <cell r="I2003">
            <v>-48255.609157174338</v>
          </cell>
          <cell r="J2003">
            <v>0</v>
          </cell>
          <cell r="K2003">
            <v>0</v>
          </cell>
          <cell r="N2003">
            <v>-71647.366728134351</v>
          </cell>
          <cell r="O2003">
            <v>-23882.455576044784</v>
          </cell>
          <cell r="Q2003">
            <v>-34038.460026201508</v>
          </cell>
          <cell r="R2003">
            <v>-11346.153342067169</v>
          </cell>
          <cell r="T2003">
            <v>-8464.2787530553687</v>
          </cell>
          <cell r="U2003">
            <v>-24324.484827144835</v>
          </cell>
          <cell r="V2003">
            <v>-9036.0013068911594</v>
          </cell>
          <cell r="W2003">
            <v>-4974.0886070806473</v>
          </cell>
          <cell r="X2003">
            <v>-1456.7556630023212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RATE DRB DEDUCTIONS</v>
          </cell>
          <cell r="F2005">
            <v>-2034953917.4709337</v>
          </cell>
          <cell r="G2005">
            <v>-995701470.22589886</v>
          </cell>
          <cell r="H2005">
            <v>-482775612.71381414</v>
          </cell>
          <cell r="I2005">
            <v>-525349355.33697891</v>
          </cell>
          <cell r="J2005">
            <v>-31127479.194242168</v>
          </cell>
          <cell r="K2005">
            <v>0</v>
          </cell>
          <cell r="N2005">
            <v>-743803892.68950725</v>
          </cell>
          <cell r="O2005">
            <v>-251897577.53639182</v>
          </cell>
          <cell r="Q2005">
            <v>-362081709.53536057</v>
          </cell>
          <cell r="R2005">
            <v>-120693903.17845353</v>
          </cell>
          <cell r="T2005">
            <v>-91419204.633718535</v>
          </cell>
          <cell r="U2005">
            <v>-267799456.36242351</v>
          </cell>
          <cell r="V2005">
            <v>-96736923.501490355</v>
          </cell>
          <cell r="W2005">
            <v>-53215568.122820474</v>
          </cell>
          <cell r="X2005">
            <v>-16178202.716525964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RATE DRB DEDUCTIONS</v>
          </cell>
          <cell r="AE2005" t="str">
            <v>NA</v>
          </cell>
          <cell r="AF2005" t="str">
            <v>TOTAL RATE DRB DEDUCTIONS.NA</v>
          </cell>
        </row>
        <row r="2006">
          <cell r="A2006">
            <v>2006</v>
          </cell>
          <cell r="AD2006" t="str">
            <v>TOTAL RATE DRB DEDUCTIONS</v>
          </cell>
          <cell r="AE2006" t="str">
            <v>NA</v>
          </cell>
          <cell r="AF2006" t="str">
            <v>TOTAL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-3562556.7932744138</v>
          </cell>
          <cell r="G2124">
            <v>0</v>
          </cell>
          <cell r="H2124">
            <v>0</v>
          </cell>
          <cell r="I2124">
            <v>0</v>
          </cell>
          <cell r="J2124">
            <v>-3562556.7932744138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-42020124.238195486</v>
          </cell>
          <cell r="G2125">
            <v>-21219929.430633437</v>
          </cell>
          <cell r="H2125">
            <v>-10081231.909389967</v>
          </cell>
          <cell r="I2125">
            <v>-10718962.898172084</v>
          </cell>
          <cell r="J2125">
            <v>0</v>
          </cell>
          <cell r="K2125">
            <v>0</v>
          </cell>
          <cell r="M2125">
            <v>0.75</v>
          </cell>
          <cell r="N2125">
            <v>-15914947.072975077</v>
          </cell>
          <cell r="O2125">
            <v>-5304982.3576583592</v>
          </cell>
          <cell r="P2125">
            <v>0.75</v>
          </cell>
          <cell r="Q2125">
            <v>-7560923.9320424758</v>
          </cell>
          <cell r="R2125">
            <v>-2520307.9773474918</v>
          </cell>
          <cell r="S2125" t="str">
            <v>PLNT</v>
          </cell>
          <cell r="T2125">
            <v>-1880160.4932241926</v>
          </cell>
          <cell r="U2125">
            <v>-5403169.8062307257</v>
          </cell>
          <cell r="V2125">
            <v>-2007156.565797922</v>
          </cell>
          <cell r="W2125">
            <v>-1104888.5748775399</v>
          </cell>
          <cell r="X2125">
            <v>-323587.45804170275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-160269615.80558494</v>
          </cell>
          <cell r="G2129">
            <v>-39729419.7086135</v>
          </cell>
          <cell r="H2129">
            <v>-53973897.187273681</v>
          </cell>
          <cell r="I2129">
            <v>-63003742.116423354</v>
          </cell>
          <cell r="J2129">
            <v>-3562556.7932744138</v>
          </cell>
          <cell r="K2129">
            <v>0</v>
          </cell>
          <cell r="N2129">
            <v>-29522669.565867141</v>
          </cell>
          <cell r="O2129">
            <v>-10206750.142746359</v>
          </cell>
          <cell r="Q2129">
            <v>-40480422.890455261</v>
          </cell>
          <cell r="R2129">
            <v>-13493474.29681842</v>
          </cell>
          <cell r="T2129">
            <v>-11051176.12383797</v>
          </cell>
          <cell r="U2129">
            <v>-31758661.758317865</v>
          </cell>
          <cell r="V2129">
            <v>-11797631.530227918</v>
          </cell>
          <cell r="W2129">
            <v>-6494295.7168774288</v>
          </cell>
          <cell r="X2129">
            <v>-1901976.9871621681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-198385153.8304311</v>
          </cell>
          <cell r="G2158">
            <v>-77844957.733459681</v>
          </cell>
          <cell r="H2158">
            <v>-53973897.187273681</v>
          </cell>
          <cell r="I2158">
            <v>-63003742.116423354</v>
          </cell>
          <cell r="J2158">
            <v>-3562556.7932744138</v>
          </cell>
          <cell r="K2158">
            <v>0</v>
          </cell>
          <cell r="N2158">
            <v>-29522669.565867141</v>
          </cell>
          <cell r="O2158">
            <v>-48322288.16759254</v>
          </cell>
          <cell r="Q2158">
            <v>-40480422.890455261</v>
          </cell>
          <cell r="R2158">
            <v>-13493474.29681842</v>
          </cell>
          <cell r="T2158">
            <v>-11051176.12383797</v>
          </cell>
          <cell r="U2158">
            <v>-31758661.758317865</v>
          </cell>
          <cell r="V2158">
            <v>-11797631.530227918</v>
          </cell>
          <cell r="W2158">
            <v>-6494295.7168774288</v>
          </cell>
          <cell r="X2158">
            <v>-1901976.9871621681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-3439491813.5861278</v>
          </cell>
          <cell r="G2161">
            <v>-1802017126.6524484</v>
          </cell>
          <cell r="H2161">
            <v>-697151698.58244395</v>
          </cell>
          <cell r="I2161">
            <v>-936760431.55796099</v>
          </cell>
          <cell r="J2161">
            <v>-3562556.7932744138</v>
          </cell>
          <cell r="K2161">
            <v>0</v>
          </cell>
          <cell r="N2161">
            <v>-1322651796.2551088</v>
          </cell>
          <cell r="O2161">
            <v>-479365330.3973397</v>
          </cell>
          <cell r="Q2161">
            <v>-522863773.93683285</v>
          </cell>
          <cell r="R2161">
            <v>-174287924.64561099</v>
          </cell>
          <cell r="T2161">
            <v>-115611742.54526356</v>
          </cell>
          <cell r="U2161">
            <v>-557149850.81085122</v>
          </cell>
          <cell r="V2161">
            <v>-128817900.59760459</v>
          </cell>
          <cell r="W2161">
            <v>-96805961.438801676</v>
          </cell>
          <cell r="X2161">
            <v>-38374976.165439993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-113347.65844579109</v>
          </cell>
          <cell r="G2172">
            <v>0</v>
          </cell>
          <cell r="H2172">
            <v>0</v>
          </cell>
          <cell r="I2172">
            <v>0</v>
          </cell>
          <cell r="J2172">
            <v>-113347.65844579109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-2274763.0914947297</v>
          </cell>
          <cell r="G2174">
            <v>-1148742.7309662956</v>
          </cell>
          <cell r="H2174">
            <v>-545748.36890734639</v>
          </cell>
          <cell r="I2174">
            <v>-580271.99162108777</v>
          </cell>
          <cell r="J2174">
            <v>0</v>
          </cell>
          <cell r="K2174">
            <v>0</v>
          </cell>
          <cell r="M2174">
            <v>0.75</v>
          </cell>
          <cell r="N2174">
            <v>-861557.04822472169</v>
          </cell>
          <cell r="O2174">
            <v>-287185.6827415739</v>
          </cell>
          <cell r="P2174">
            <v>0.75</v>
          </cell>
          <cell r="Q2174">
            <v>-409311.27668050979</v>
          </cell>
          <cell r="R2174">
            <v>-136437.0922268366</v>
          </cell>
          <cell r="S2174" t="str">
            <v>PLNT</v>
          </cell>
          <cell r="T2174">
            <v>-101782.65232698391</v>
          </cell>
          <cell r="U2174">
            <v>-292501.06883596897</v>
          </cell>
          <cell r="V2174">
            <v>-108657.59579497379</v>
          </cell>
          <cell r="W2174">
            <v>-59813.239392115909</v>
          </cell>
          <cell r="X2174">
            <v>-17517.435271045149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-2468695.6858034292</v>
          </cell>
          <cell r="G2176">
            <v>-1203800.3628552139</v>
          </cell>
          <cell r="H2176">
            <v>-560699.70680328144</v>
          </cell>
          <cell r="I2176">
            <v>-590847.95769914251</v>
          </cell>
          <cell r="J2176">
            <v>-113347.65844579109</v>
          </cell>
          <cell r="K2176">
            <v>0</v>
          </cell>
          <cell r="N2176">
            <v>-902850.2721414105</v>
          </cell>
          <cell r="O2176">
            <v>-300950.09071380348</v>
          </cell>
          <cell r="Q2176">
            <v>-420524.78010246111</v>
          </cell>
          <cell r="R2176">
            <v>-140174.92670082036</v>
          </cell>
          <cell r="T2176">
            <v>-103637.73045222201</v>
          </cell>
          <cell r="U2176">
            <v>-297832.15740559268</v>
          </cell>
          <cell r="V2176">
            <v>-110637.97579580799</v>
          </cell>
          <cell r="W2176">
            <v>-60903.388149877523</v>
          </cell>
          <cell r="X2176">
            <v>-17836.705895642295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-56345861.677532136</v>
          </cell>
          <cell r="G2195">
            <v>0</v>
          </cell>
          <cell r="H2195">
            <v>0</v>
          </cell>
          <cell r="I2195">
            <v>0</v>
          </cell>
          <cell r="J2195">
            <v>-56345861.677532136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-127723141.84689344</v>
          </cell>
          <cell r="G2198">
            <v>-64499477.471470065</v>
          </cell>
          <cell r="H2198">
            <v>-30642617.947903011</v>
          </cell>
          <cell r="I2198">
            <v>-32581046.427520368</v>
          </cell>
          <cell r="J2198">
            <v>0</v>
          </cell>
          <cell r="K2198">
            <v>0</v>
          </cell>
          <cell r="M2198">
            <v>0.75</v>
          </cell>
          <cell r="N2198">
            <v>-48374608.103602551</v>
          </cell>
          <cell r="O2198">
            <v>-16124869.367867516</v>
          </cell>
          <cell r="P2198">
            <v>0.75</v>
          </cell>
          <cell r="Q2198">
            <v>-22981963.460927259</v>
          </cell>
          <cell r="R2198">
            <v>-7660654.4869757527</v>
          </cell>
          <cell r="S2198" t="str">
            <v>PLNT</v>
          </cell>
          <cell r="T2198">
            <v>-5714880.898726997</v>
          </cell>
          <cell r="U2198">
            <v>-16423317.067605482</v>
          </cell>
          <cell r="V2198">
            <v>-6100894.4502192801</v>
          </cell>
          <cell r="W2198">
            <v>-3358387.0284186532</v>
          </cell>
          <cell r="X2198">
            <v>-983566.98254995293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-227778088.2926659</v>
          </cell>
          <cell r="G2199">
            <v>-101411326.53905414</v>
          </cell>
          <cell r="H2199">
            <v>-37451414.249124967</v>
          </cell>
          <cell r="I2199">
            <v>-32569485.826954674</v>
          </cell>
          <cell r="J2199">
            <v>-56345861.677532136</v>
          </cell>
          <cell r="K2199">
            <v>0</v>
          </cell>
          <cell r="N2199">
            <v>-75639654.283454344</v>
          </cell>
          <cell r="O2199">
            <v>-25771672.255599797</v>
          </cell>
          <cell r="Q2199">
            <v>-28088560.686843727</v>
          </cell>
          <cell r="R2199">
            <v>-9362853.5622812416</v>
          </cell>
          <cell r="T2199">
            <v>-5712853.1107154097</v>
          </cell>
          <cell r="U2199">
            <v>-16417489.648618044</v>
          </cell>
          <cell r="V2199">
            <v>-6098729.6945847627</v>
          </cell>
          <cell r="W2199">
            <v>-3357195.3855698905</v>
          </cell>
          <cell r="X2199">
            <v>-983217.98746656417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-227778088.2926659</v>
          </cell>
          <cell r="G2202">
            <v>-101411326.53905414</v>
          </cell>
          <cell r="H2202">
            <v>-37451414.249124967</v>
          </cell>
          <cell r="I2202">
            <v>-32569485.826954674</v>
          </cell>
          <cell r="J2202">
            <v>-56345861.677532136</v>
          </cell>
          <cell r="K2202">
            <v>0</v>
          </cell>
          <cell r="N2202">
            <v>-75639654.283454344</v>
          </cell>
          <cell r="O2202">
            <v>-25771672.255599797</v>
          </cell>
          <cell r="Q2202">
            <v>-28088560.686843727</v>
          </cell>
          <cell r="R2202">
            <v>-9362853.5622812416</v>
          </cell>
          <cell r="T2202">
            <v>-5712853.1107154097</v>
          </cell>
          <cell r="U2202">
            <v>-16417489.648618044</v>
          </cell>
          <cell r="V2202">
            <v>-6098729.6945847627</v>
          </cell>
          <cell r="W2202">
            <v>-3357195.3855698905</v>
          </cell>
          <cell r="X2202">
            <v>-983217.98746656417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3753175.3721601781</v>
          </cell>
          <cell r="G2207">
            <v>1895332.7240674174</v>
          </cell>
          <cell r="H2207">
            <v>900440.7295151446</v>
          </cell>
          <cell r="I2207">
            <v>957401.91857761622</v>
          </cell>
          <cell r="J2207">
            <v>0</v>
          </cell>
          <cell r="K2207">
            <v>0</v>
          </cell>
          <cell r="M2207">
            <v>0.75</v>
          </cell>
          <cell r="N2207">
            <v>1421499.543050563</v>
          </cell>
          <cell r="O2207">
            <v>473833.18101685436</v>
          </cell>
          <cell r="P2207">
            <v>0.75</v>
          </cell>
          <cell r="Q2207">
            <v>675330.54713635845</v>
          </cell>
          <cell r="R2207">
            <v>225110.18237878615</v>
          </cell>
          <cell r="S2207" t="str">
            <v>PLNT</v>
          </cell>
          <cell r="T2207">
            <v>167933.15552511587</v>
          </cell>
          <cell r="U2207">
            <v>482603.13875777123</v>
          </cell>
          <cell r="V2207">
            <v>179276.25696962641</v>
          </cell>
          <cell r="W2207">
            <v>98687.013981794487</v>
          </cell>
          <cell r="X2207">
            <v>28902.353343308161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4151376.5678864638</v>
          </cell>
          <cell r="G2208">
            <v>2293533.9197937031</v>
          </cell>
          <cell r="H2208">
            <v>900440.7295151446</v>
          </cell>
          <cell r="I2208">
            <v>957401.91857761622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-4151376.5678864638</v>
          </cell>
          <cell r="G2210">
            <v>-2293533.9197937031</v>
          </cell>
          <cell r="H2210">
            <v>-900440.7295151446</v>
          </cell>
          <cell r="I2210">
            <v>-957401.91857761622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-230814516.5843209</v>
          </cell>
          <cell r="G2212">
            <v>-103182859.50776091</v>
          </cell>
          <cell r="H2212">
            <v>-38012113.955928251</v>
          </cell>
          <cell r="I2212">
            <v>-33160333.784653816</v>
          </cell>
          <cell r="J2212">
            <v>-56459209.335977927</v>
          </cell>
          <cell r="K2212">
            <v>0</v>
          </cell>
          <cell r="N2212">
            <v>-76968304.009984434</v>
          </cell>
          <cell r="O2212">
            <v>-26214555.49777649</v>
          </cell>
          <cell r="Q2212">
            <v>-28509085.466946188</v>
          </cell>
          <cell r="R2212">
            <v>-9503028.4889820628</v>
          </cell>
          <cell r="T2212">
            <v>-5816490.8411676316</v>
          </cell>
          <cell r="U2212">
            <v>-16715321.806023637</v>
          </cell>
          <cell r="V2212">
            <v>-6209367.6703805709</v>
          </cell>
          <cell r="W2212">
            <v>-3418098.773719768</v>
          </cell>
          <cell r="X2212">
            <v>-1001054.6933622065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0.75118651568246286</v>
          </cell>
          <cell r="C68">
            <v>9.3721838692501017E-2</v>
          </cell>
          <cell r="D68">
            <v>0.12067937361446301</v>
          </cell>
          <cell r="E68">
            <v>2.9228353662459641E-2</v>
          </cell>
          <cell r="F68">
            <v>5.1839183481134834E-3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0.16390330966532787</v>
          </cell>
          <cell r="C70">
            <v>-2.3800852179897903E-2</v>
          </cell>
          <cell r="D70">
            <v>0.86472165980015747</v>
          </cell>
          <cell r="E70">
            <v>-9.2035099782137586E-3</v>
          </cell>
          <cell r="F70">
            <v>4.3793926926261424E-3</v>
          </cell>
          <cell r="G70">
            <v>0.99999999999999978</v>
          </cell>
        </row>
        <row r="71">
          <cell r="A71" t="str">
            <v>IBT</v>
          </cell>
          <cell r="B71">
            <v>0.48034752241116435</v>
          </cell>
          <cell r="C71">
            <v>-1.4792752975805781E-2</v>
          </cell>
          <cell r="D71">
            <v>0.53744352553293173</v>
          </cell>
          <cell r="E71">
            <v>-5.7201838232106422E-3</v>
          </cell>
          <cell r="F71">
            <v>2.7218888549202088E-3</v>
          </cell>
          <cell r="G71">
            <v>0.99999999999999989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0.67792786344641009</v>
          </cell>
          <cell r="C74">
            <v>0.32207213655358996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0.50499444766859891</v>
          </cell>
          <cell r="C75">
            <v>0.23991437655546771</v>
          </cell>
          <cell r="D75">
            <v>0.25509117577593338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0.67591743404135174</v>
          </cell>
          <cell r="C76">
            <v>0.15440848508897959</v>
          </cell>
          <cell r="D76">
            <v>0.1464243205047695</v>
          </cell>
          <cell r="E76">
            <v>1.9883454083995167E-2</v>
          </cell>
          <cell r="F76">
            <v>3.3663062809040803E-3</v>
          </cell>
          <cell r="G76">
            <v>1.0000000000000002</v>
          </cell>
        </row>
        <row r="77">
          <cell r="A77" t="str">
            <v>SIT</v>
          </cell>
          <cell r="B77">
            <v>0.48034752241116441</v>
          </cell>
          <cell r="C77">
            <v>-1.4792752975805784E-2</v>
          </cell>
          <cell r="D77">
            <v>0.53744352553293184</v>
          </cell>
          <cell r="E77">
            <v>-5.720183823210644E-3</v>
          </cell>
          <cell r="F77">
            <v>2.7218888549202093E-3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0.17540507520040194</v>
          </cell>
          <cell r="C22">
            <v>0.50407580076167002</v>
          </cell>
          <cell r="D22">
            <v>0.18725286997123616</v>
          </cell>
          <cell r="E22">
            <v>0.10307793630538246</v>
          </cell>
          <cell r="F22">
            <v>3.0188317761309202E-2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0.18725286997123616</v>
          </cell>
          <cell r="E23">
            <v>0.10307793630538248</v>
          </cell>
          <cell r="F23">
            <v>3.0188317761309206E-2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0.2145024450060547</v>
          </cell>
          <cell r="C25">
            <v>0.46190766244203751</v>
          </cell>
          <cell r="D25">
            <v>0.20633741510407549</v>
          </cell>
          <cell r="E25">
            <v>9.6208970169348818E-2</v>
          </cell>
          <cell r="F25">
            <v>2.1043507278482511E-2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 NEM
Sch 10-135</v>
          </cell>
          <cell r="O13" t="str">
            <v>Irrigation
Sch 10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0.36094746454454119</v>
          </cell>
          <cell r="G15">
            <v>1.8588667557902362E-3</v>
          </cell>
          <cell r="H15">
            <v>0.26246160994396195</v>
          </cell>
          <cell r="I15">
            <v>3.8131298030154625E-3</v>
          </cell>
          <cell r="J15">
            <v>7.722808488451971E-2</v>
          </cell>
          <cell r="K15">
            <v>2.2703279683079689E-3</v>
          </cell>
          <cell r="L15">
            <v>1.8852033809469968E-3</v>
          </cell>
          <cell r="M15">
            <v>0.17346307125028371</v>
          </cell>
          <cell r="N15">
            <v>8.8892016493454656E-3</v>
          </cell>
          <cell r="O15">
            <v>4.8847906190038144E-5</v>
          </cell>
          <cell r="P15">
            <v>2.478125245231778E-4</v>
          </cell>
          <cell r="Q15">
            <v>4.174009109160164E-4</v>
          </cell>
          <cell r="R15">
            <v>6.295447473513878E-2</v>
          </cell>
          <cell r="S15">
            <v>2.4746487434992712E-4</v>
          </cell>
          <cell r="T15">
            <v>2.0235343908720289E-2</v>
          </cell>
          <cell r="U15">
            <v>2.3031694959448928E-2</v>
          </cell>
        </row>
        <row r="16">
          <cell r="A16" t="str">
            <v>F11</v>
          </cell>
          <cell r="F16">
            <v>0.33688300166579654</v>
          </cell>
          <cell r="G16">
            <v>1.8057776745606085E-3</v>
          </cell>
          <cell r="H16">
            <v>0.2649395476893267</v>
          </cell>
          <cell r="I16">
            <v>3.8609210072888022E-3</v>
          </cell>
          <cell r="J16">
            <v>8.0619475107864311E-2</v>
          </cell>
          <cell r="K16">
            <v>2.4077642290324551E-3</v>
          </cell>
          <cell r="L16">
            <v>2.5961678303264937E-3</v>
          </cell>
          <cell r="M16">
            <v>0.18500676947509315</v>
          </cell>
          <cell r="N16">
            <v>9.3625550381171048E-3</v>
          </cell>
          <cell r="O16">
            <v>5.6605363105238386E-5</v>
          </cell>
          <cell r="P16">
            <v>2.6672721850235312E-4</v>
          </cell>
          <cell r="Q16">
            <v>5.4798767280491291E-4</v>
          </cell>
          <cell r="R16">
            <v>6.186655964511923E-2</v>
          </cell>
          <cell r="S16">
            <v>2.6974534918895884E-4</v>
          </cell>
          <cell r="T16">
            <v>2.137582937012384E-2</v>
          </cell>
          <cell r="U16">
            <v>2.8134565663749157E-2</v>
          </cell>
        </row>
        <row r="17">
          <cell r="A17" t="str">
            <v>F12</v>
          </cell>
          <cell r="F17">
            <v>0.38501192742328588</v>
          </cell>
          <cell r="G17">
            <v>1.9119558370198641E-3</v>
          </cell>
          <cell r="H17">
            <v>0.25998367219859719</v>
          </cell>
          <cell r="I17">
            <v>3.7653385987421223E-3</v>
          </cell>
          <cell r="J17">
            <v>7.3836694661175123E-2</v>
          </cell>
          <cell r="K17">
            <v>2.1328917075834827E-3</v>
          </cell>
          <cell r="L17">
            <v>1.1742389315674998E-3</v>
          </cell>
          <cell r="M17">
            <v>0.16191937302547429</v>
          </cell>
          <cell r="N17">
            <v>8.4158482605738265E-3</v>
          </cell>
          <cell r="O17">
            <v>4.1090449274837895E-5</v>
          </cell>
          <cell r="P17">
            <v>2.2889783054400246E-4</v>
          </cell>
          <cell r="Q17">
            <v>2.8681414902711994E-4</v>
          </cell>
          <cell r="R17">
            <v>6.4042389825158322E-2</v>
          </cell>
          <cell r="S17">
            <v>2.2518439951089539E-4</v>
          </cell>
          <cell r="T17">
            <v>1.9094858447316738E-2</v>
          </cell>
          <cell r="U17">
            <v>1.7928824255148697E-2</v>
          </cell>
        </row>
        <row r="18">
          <cell r="A18" t="str">
            <v>F20</v>
          </cell>
          <cell r="F18">
            <v>0.49715290153807873</v>
          </cell>
          <cell r="G18">
            <v>1.8123558817001238E-3</v>
          </cell>
          <cell r="H18">
            <v>0.3096086153607937</v>
          </cell>
          <cell r="I18">
            <v>3.862682438546441E-3</v>
          </cell>
          <cell r="J18">
            <v>7.8763902744675873E-2</v>
          </cell>
          <cell r="K18">
            <v>2.5520238434873542E-3</v>
          </cell>
          <cell r="L18">
            <v>4.7871853876845047E-4</v>
          </cell>
          <cell r="M18">
            <v>0</v>
          </cell>
          <cell r="N18">
            <v>1.7051263297672044E-2</v>
          </cell>
          <cell r="O18">
            <v>3.9417359320703283E-5</v>
          </cell>
          <cell r="P18">
            <v>2.3335301180417087E-4</v>
          </cell>
          <cell r="Q18">
            <v>1.2309782646823393E-4</v>
          </cell>
          <cell r="R18">
            <v>8.8202384556636995E-2</v>
          </cell>
          <cell r="S18">
            <v>1.1928360204715839E-4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0.59916802044549167</v>
          </cell>
          <cell r="G19">
            <v>5.8662920241523125E-3</v>
          </cell>
          <cell r="H19">
            <v>0.23004184350127421</v>
          </cell>
          <cell r="I19">
            <v>4.181977715171396E-3</v>
          </cell>
          <cell r="J19">
            <v>5.9769372820023405E-2</v>
          </cell>
          <cell r="K19">
            <v>1.4717787496119591E-3</v>
          </cell>
          <cell r="L19">
            <v>3.7728557234822874E-3</v>
          </cell>
          <cell r="M19">
            <v>0</v>
          </cell>
          <cell r="N19">
            <v>1.8891204322096865E-2</v>
          </cell>
          <cell r="O19">
            <v>2.2772281469184887E-4</v>
          </cell>
          <cell r="P19">
            <v>1.3517818822102981E-4</v>
          </cell>
          <cell r="Q19">
            <v>7.9475186869722029E-4</v>
          </cell>
          <cell r="R19">
            <v>7.5041511768877966E-2</v>
          </cell>
          <cell r="S19">
            <v>6.3749005820798997E-4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0.88020611300149798</v>
          </cell>
          <cell r="G20">
            <v>8.6178599726861455E-3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0.11023952402988639</v>
          </cell>
          <cell r="S20">
            <v>9.3650299592950464E-4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0.28875407590830721</v>
          </cell>
          <cell r="G21">
            <v>1.6995995121013526E-3</v>
          </cell>
          <cell r="H21">
            <v>0.26989542318005616</v>
          </cell>
          <cell r="I21">
            <v>3.9565034158354825E-3</v>
          </cell>
          <cell r="J21">
            <v>8.7402255554553498E-2</v>
          </cell>
          <cell r="K21">
            <v>2.6826367504814278E-3</v>
          </cell>
          <cell r="L21">
            <v>4.0180967290854878E-3</v>
          </cell>
          <cell r="M21">
            <v>0.208094165924712</v>
          </cell>
          <cell r="N21">
            <v>1.0309261815660381E-2</v>
          </cell>
          <cell r="O21">
            <v>7.2120276935638884E-5</v>
          </cell>
          <cell r="P21">
            <v>3.0455660646070375E-4</v>
          </cell>
          <cell r="Q21">
            <v>8.0916119658270582E-4</v>
          </cell>
          <cell r="R21">
            <v>5.9690729465080139E-2</v>
          </cell>
          <cell r="S21">
            <v>3.1430629886702231E-4</v>
          </cell>
          <cell r="T21">
            <v>2.3656800292930939E-2</v>
          </cell>
          <cell r="U21">
            <v>3.8340307072349616E-2</v>
          </cell>
        </row>
        <row r="22">
          <cell r="A22" t="str">
            <v>F40</v>
          </cell>
          <cell r="F22">
            <v>0.86110667022576703</v>
          </cell>
          <cell r="G22">
            <v>5.042544756158826E-3</v>
          </cell>
          <cell r="H22">
            <v>1.7693671834437954E-2</v>
          </cell>
          <cell r="I22">
            <v>2.2231674954117822E-4</v>
          </cell>
          <cell r="J22">
            <v>2.7941094928463555E-4</v>
          </cell>
          <cell r="K22">
            <v>7.6576388704784838E-6</v>
          </cell>
          <cell r="L22">
            <v>1.0596905890662015E-2</v>
          </cell>
          <cell r="M22">
            <v>1.8500384550536615E-4</v>
          </cell>
          <cell r="N22">
            <v>3.820388122775457E-3</v>
          </cell>
          <cell r="O22">
            <v>3.2162016667983401E-5</v>
          </cell>
          <cell r="P22">
            <v>2.991139317881857E-3</v>
          </cell>
          <cell r="Q22">
            <v>6.3169858317587292E-4</v>
          </cell>
          <cell r="R22">
            <v>9.7012997030077153E-2</v>
          </cell>
          <cell r="S22">
            <v>3.7513575228931669E-4</v>
          </cell>
          <cell r="T22">
            <v>1.1486434524279786E-6</v>
          </cell>
          <cell r="U22">
            <v>1.1486434524279786E-6</v>
          </cell>
        </row>
        <row r="23">
          <cell r="A23" t="str">
            <v>F41</v>
          </cell>
          <cell r="F23">
            <v>0.83979138848462542</v>
          </cell>
          <cell r="G23">
            <v>4.9177248402456656E-3</v>
          </cell>
          <cell r="H23">
            <v>1.8154696703777163E-2</v>
          </cell>
          <cell r="I23">
            <v>2.2810941662397395E-4</v>
          </cell>
          <cell r="J23">
            <v>2.0391172105170802E-2</v>
          </cell>
          <cell r="K23">
            <v>5.5884793536886224E-4</v>
          </cell>
          <cell r="L23">
            <v>0</v>
          </cell>
          <cell r="M23">
            <v>1.3143568416714548E-2</v>
          </cell>
          <cell r="N23">
            <v>4.0784126170840505E-3</v>
          </cell>
          <cell r="O23">
            <v>3.4334201226203669E-5</v>
          </cell>
          <cell r="P23">
            <v>2.9170985753209592E-3</v>
          </cell>
          <cell r="Q23">
            <v>6.160619219567193E-4</v>
          </cell>
          <cell r="R23">
            <v>9.4611599577533359E-2</v>
          </cell>
          <cell r="S23">
            <v>3.6584988268953124E-4</v>
          </cell>
          <cell r="T23">
            <v>9.556766083140788E-5</v>
          </cell>
          <cell r="U23">
            <v>9.556766083140788E-5</v>
          </cell>
        </row>
        <row r="24">
          <cell r="A24" t="str">
            <v>F42</v>
          </cell>
          <cell r="F24">
            <v>0.86551500147091898</v>
          </cell>
          <cell r="G24">
            <v>5.0683594529580319E-3</v>
          </cell>
          <cell r="H24">
            <v>1.9132546218184467E-2</v>
          </cell>
          <cell r="I24">
            <v>2.4039586160936883E-4</v>
          </cell>
          <cell r="J24">
            <v>3.0213304231461124E-4</v>
          </cell>
          <cell r="K24">
            <v>8.280368878913904E-6</v>
          </cell>
          <cell r="L24">
            <v>9.6264638827002376E-3</v>
          </cell>
          <cell r="M24">
            <v>6.5103631939672372E-4</v>
          </cell>
          <cell r="N24">
            <v>3.6915878105104136E-3</v>
          </cell>
          <cell r="O24">
            <v>3.107770856713517E-5</v>
          </cell>
          <cell r="P24">
            <v>2.7186906196835056E-3</v>
          </cell>
          <cell r="Q24">
            <v>5.7416015438684401E-4</v>
          </cell>
          <cell r="R24">
            <v>9.2076137237740066E-2</v>
          </cell>
          <cell r="S24">
            <v>3.5604560283675326E-4</v>
          </cell>
          <cell r="T24">
            <v>4.0421246570583646E-6</v>
          </cell>
          <cell r="U24">
            <v>4.0421246570583646E-6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0.14652050500968936</v>
          </cell>
          <cell r="I26">
            <v>1.8686145071014847E-3</v>
          </cell>
          <cell r="J26">
            <v>1.4385832401191206E-3</v>
          </cell>
          <cell r="K26">
            <v>6.9575290919429711E-5</v>
          </cell>
          <cell r="L26">
            <v>0</v>
          </cell>
          <cell r="M26">
            <v>3.1065312137803076E-4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0.8464934119730303</v>
          </cell>
          <cell r="S26">
            <v>3.298656857762418E-3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0.83979138848462564</v>
          </cell>
          <cell r="G29">
            <v>4.9177248402456674E-3</v>
          </cell>
          <cell r="H29">
            <v>1.8154696703777166E-2</v>
          </cell>
          <cell r="I29">
            <v>2.2810941662397403E-4</v>
          </cell>
          <cell r="J29">
            <v>2.0391172105170805E-2</v>
          </cell>
          <cell r="K29">
            <v>5.5884793536886245E-4</v>
          </cell>
          <cell r="L29">
            <v>0</v>
          </cell>
          <cell r="M29">
            <v>1.3143568416714551E-2</v>
          </cell>
          <cell r="N29">
            <v>4.0784126170840514E-3</v>
          </cell>
          <cell r="O29">
            <v>3.4334201226203682E-5</v>
          </cell>
          <cell r="P29">
            <v>2.9170985753209596E-3</v>
          </cell>
          <cell r="Q29">
            <v>6.1606192195671941E-4</v>
          </cell>
          <cell r="R29">
            <v>9.4611599577533373E-2</v>
          </cell>
          <cell r="S29">
            <v>3.6584988268953134E-4</v>
          </cell>
          <cell r="T29">
            <v>9.5567660831407907E-5</v>
          </cell>
          <cell r="U29">
            <v>9.5567660831407907E-5</v>
          </cell>
        </row>
        <row r="30">
          <cell r="A30" t="str">
            <v>F48</v>
          </cell>
          <cell r="F30">
            <v>0.86551500147091898</v>
          </cell>
          <cell r="G30">
            <v>5.0683594529580319E-3</v>
          </cell>
          <cell r="H30">
            <v>1.9132546218184467E-2</v>
          </cell>
          <cell r="I30">
            <v>2.4039586160936883E-4</v>
          </cell>
          <cell r="J30">
            <v>3.0213304231461124E-4</v>
          </cell>
          <cell r="K30">
            <v>8.280368878913904E-6</v>
          </cell>
          <cell r="L30">
            <v>9.6264638827002376E-3</v>
          </cell>
          <cell r="M30">
            <v>6.5103631939672372E-4</v>
          </cell>
          <cell r="N30">
            <v>3.6915878105104136E-3</v>
          </cell>
          <cell r="O30">
            <v>3.107770856713517E-5</v>
          </cell>
          <cell r="P30">
            <v>2.7186906196835056E-3</v>
          </cell>
          <cell r="Q30">
            <v>5.7416015438684401E-4</v>
          </cell>
          <cell r="R30">
            <v>9.2076137237740066E-2</v>
          </cell>
          <cell r="S30">
            <v>3.5604560283675326E-4</v>
          </cell>
          <cell r="T30">
            <v>4.0421246570583646E-6</v>
          </cell>
          <cell r="U30">
            <v>4.0421246570583646E-6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6.1482472162982714E-2</v>
          </cell>
          <cell r="I31">
            <v>9.2277476449207122E-4</v>
          </cell>
          <cell r="J31">
            <v>2.9606094085676396E-2</v>
          </cell>
          <cell r="K31">
            <v>8.4870253778551914E-4</v>
          </cell>
          <cell r="L31">
            <v>3.3704794205967645E-3</v>
          </cell>
          <cell r="M31">
            <v>0.36479168910204368</v>
          </cell>
          <cell r="N31">
            <v>4.6761552147005876E-3</v>
          </cell>
          <cell r="O31">
            <v>2.9306188256356508E-5</v>
          </cell>
          <cell r="P31">
            <v>2.7447921278016358E-3</v>
          </cell>
          <cell r="Q31">
            <v>4.7561320988550419E-3</v>
          </cell>
          <cell r="R31">
            <v>0.15166687811609195</v>
          </cell>
          <cell r="S31">
            <v>5.5707360836520375E-4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6.385224813732604E-3</v>
          </cell>
          <cell r="O32">
            <v>4.0017191872102611E-5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0.68566781551498379</v>
          </cell>
          <cell r="G33">
            <v>6.0932498003833492E-3</v>
          </cell>
          <cell r="H33">
            <v>0.10514982991503745</v>
          </cell>
          <cell r="I33">
            <v>1.6417079858689855E-3</v>
          </cell>
          <cell r="J33">
            <v>2.0808379169903427E-2</v>
          </cell>
          <cell r="K33">
            <v>4.890737980960643E-4</v>
          </cell>
          <cell r="L33">
            <v>0</v>
          </cell>
          <cell r="M33">
            <v>4.2861406070281348E-2</v>
          </cell>
          <cell r="N33">
            <v>1.1512479143855146E-2</v>
          </cell>
          <cell r="O33">
            <v>8.7387277265313636E-5</v>
          </cell>
          <cell r="P33">
            <v>2.3203536821554392E-3</v>
          </cell>
          <cell r="Q33">
            <v>4.9003539377847358E-4</v>
          </cell>
          <cell r="R33">
            <v>0.11663396873240212</v>
          </cell>
          <cell r="S33">
            <v>4.5330204456028427E-4</v>
          </cell>
          <cell r="T33">
            <v>2.8955057357144677E-3</v>
          </cell>
          <cell r="U33">
            <v>2.8955057357144677E-3</v>
          </cell>
        </row>
        <row r="34">
          <cell r="A34" t="str">
            <v>F70</v>
          </cell>
          <cell r="F34">
            <v>0.79982902925414689</v>
          </cell>
          <cell r="G34">
            <v>4.7427782236612133E-3</v>
          </cell>
          <cell r="H34">
            <v>6.9845839745268146E-2</v>
          </cell>
          <cell r="I34">
            <v>1.1240110564238628E-3</v>
          </cell>
          <cell r="J34">
            <v>6.1794279673247545E-3</v>
          </cell>
          <cell r="K34">
            <v>1.5774880033761628E-4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3.0075450962783767E-3</v>
          </cell>
          <cell r="Q34">
            <v>6.3516331880587949E-4</v>
          </cell>
          <cell r="R34">
            <v>0.11395754357422494</v>
          </cell>
          <cell r="S34">
            <v>5.209129635284815E-4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4.6027615649299344E-2</v>
          </cell>
          <cell r="I35">
            <v>6.9081675958511531E-4</v>
          </cell>
          <cell r="J35">
            <v>1.3142969319659886E-2</v>
          </cell>
          <cell r="K35">
            <v>3.767626821475638E-4</v>
          </cell>
          <cell r="L35">
            <v>0</v>
          </cell>
          <cell r="M35">
            <v>2.4064649671834255E-2</v>
          </cell>
          <cell r="N35">
            <v>2.7084969179094137E-3</v>
          </cell>
          <cell r="O35">
            <v>1.6974569261191009E-5</v>
          </cell>
          <cell r="P35">
            <v>0</v>
          </cell>
          <cell r="Q35">
            <v>0</v>
          </cell>
          <cell r="R35">
            <v>1.1889989217475165E-2</v>
          </cell>
          <cell r="S35">
            <v>4.3672021729967202E-5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0.35318159368903834</v>
          </cell>
          <cell r="H36">
            <v>0.26919145926782928</v>
          </cell>
          <cell r="J36">
            <v>7.8582797971302021E-2</v>
          </cell>
          <cell r="L36">
            <v>1.8851293162572978E-3</v>
          </cell>
          <cell r="M36">
            <v>0.17720807045581877</v>
          </cell>
          <cell r="N36">
            <v>8.0213537874371174E-3</v>
          </cell>
          <cell r="P36">
            <v>2.6102486882342754E-4</v>
          </cell>
          <cell r="Q36">
            <v>4.1630150137896064E-4</v>
          </cell>
          <cell r="R36">
            <v>6.3715982958175404E-2</v>
          </cell>
          <cell r="T36">
            <v>2.1481856167840516E-2</v>
          </cell>
          <cell r="U36">
            <v>2.6054430016098681E-2</v>
          </cell>
        </row>
        <row r="37">
          <cell r="A37" t="str">
            <v>F86</v>
          </cell>
          <cell r="F37">
            <v>0.35318159368903834</v>
          </cell>
          <cell r="H37">
            <v>0.26919145926782928</v>
          </cell>
          <cell r="J37">
            <v>7.8582797971302021E-2</v>
          </cell>
          <cell r="L37">
            <v>1.8851293162572978E-3</v>
          </cell>
          <cell r="M37">
            <v>0.17720807045581877</v>
          </cell>
          <cell r="N37">
            <v>8.0213537874371174E-3</v>
          </cell>
          <cell r="P37">
            <v>2.6102486882342754E-4</v>
          </cell>
          <cell r="Q37">
            <v>4.1630150137896064E-4</v>
          </cell>
          <cell r="R37">
            <v>6.3715982958175404E-2</v>
          </cell>
          <cell r="T37">
            <v>2.1481856167840516E-2</v>
          </cell>
          <cell r="U37">
            <v>2.6054430016098681E-2</v>
          </cell>
        </row>
        <row r="38">
          <cell r="A38" t="str">
            <v>F87</v>
          </cell>
          <cell r="F38">
            <v>0.35826762271261564</v>
          </cell>
          <cell r="H38">
            <v>0.26544923540469367</v>
          </cell>
          <cell r="J38">
            <v>7.8878490488372019E-2</v>
          </cell>
          <cell r="L38">
            <v>2.0759108533437397E-3</v>
          </cell>
          <cell r="M38">
            <v>0.1778040628740121</v>
          </cell>
          <cell r="N38">
            <v>8.0898615308647153E-3</v>
          </cell>
          <cell r="P38">
            <v>2.5680215071935641E-4</v>
          </cell>
          <cell r="Q38">
            <v>4.6424229609851069E-4</v>
          </cell>
          <cell r="R38">
            <v>6.3117112518407181E-2</v>
          </cell>
          <cell r="T38">
            <v>2.0853877123275154E-2</v>
          </cell>
          <cell r="U38">
            <v>2.4742782047597816E-2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0.28907817497779775</v>
          </cell>
          <cell r="H40">
            <v>0.27396471999704974</v>
          </cell>
          <cell r="J40">
            <v>8.8180476248317069E-2</v>
          </cell>
          <cell r="L40">
            <v>4.0985829238268439E-3</v>
          </cell>
          <cell r="M40">
            <v>0.20936129667261241</v>
          </cell>
          <cell r="N40">
            <v>1.0673059442928658E-2</v>
          </cell>
          <cell r="P40">
            <v>3.0876344087588093E-4</v>
          </cell>
          <cell r="Q40">
            <v>8.1998121451422486E-4</v>
          </cell>
          <cell r="R40">
            <v>6.0498846304158402E-2</v>
          </cell>
          <cell r="T40">
            <v>2.4041305560377507E-2</v>
          </cell>
          <cell r="U40">
            <v>3.8974793217541492E-2</v>
          </cell>
        </row>
        <row r="41">
          <cell r="A41" t="str">
            <v>F90</v>
          </cell>
          <cell r="F41">
            <v>0.28944394834451126</v>
          </cell>
          <cell r="H41">
            <v>0.27314734525773987</v>
          </cell>
          <cell r="J41">
            <v>8.8339442590562853E-2</v>
          </cell>
          <cell r="L41">
            <v>4.1260956275253535E-3</v>
          </cell>
          <cell r="M41">
            <v>0.21029931176836089</v>
          </cell>
          <cell r="N41">
            <v>9.4871088299391948E-3</v>
          </cell>
          <cell r="P41">
            <v>3.1300833983535244E-4</v>
          </cell>
          <cell r="Q41">
            <v>8.3263982016366477E-4</v>
          </cell>
          <cell r="R41">
            <v>6.0629758738000375E-2</v>
          </cell>
          <cell r="T41">
            <v>2.4262419465570052E-2</v>
          </cell>
          <cell r="U41">
            <v>3.9118921217791355E-2</v>
          </cell>
        </row>
        <row r="42">
          <cell r="A42" t="str">
            <v>F91</v>
          </cell>
          <cell r="F42">
            <v>0.28976864667874752</v>
          </cell>
          <cell r="H42">
            <v>0.27280830878255796</v>
          </cell>
          <cell r="J42">
            <v>8.8186742087939585E-2</v>
          </cell>
          <cell r="L42">
            <v>4.1008631161169005E-3</v>
          </cell>
          <cell r="M42">
            <v>0.21035783714735354</v>
          </cell>
          <cell r="N42">
            <v>9.797277584802231E-3</v>
          </cell>
          <cell r="P42">
            <v>3.0990173696486767E-4</v>
          </cell>
          <cell r="Q42">
            <v>8.2361939974982356E-4</v>
          </cell>
          <cell r="R42">
            <v>6.0479420939830747E-2</v>
          </cell>
          <cell r="T42">
            <v>2.433815025296978E-2</v>
          </cell>
          <cell r="U42">
            <v>3.9029232272967028E-2</v>
          </cell>
        </row>
        <row r="43">
          <cell r="A43" t="str">
            <v>F92</v>
          </cell>
          <cell r="F43">
            <v>0.29325471259757363</v>
          </cell>
          <cell r="H43">
            <v>0.2714064998359223</v>
          </cell>
          <cell r="J43">
            <v>8.7905977792072057E-2</v>
          </cell>
          <cell r="L43">
            <v>4.1191034440056984E-3</v>
          </cell>
          <cell r="M43">
            <v>0.20990871423626109</v>
          </cell>
          <cell r="N43">
            <v>8.2538859355715481E-3</v>
          </cell>
          <cell r="P43">
            <v>3.1656165387257808E-4</v>
          </cell>
          <cell r="Q43">
            <v>8.4323365322374081E-4</v>
          </cell>
          <cell r="R43">
            <v>6.0827146509981882E-2</v>
          </cell>
          <cell r="T43">
            <v>2.4420957872543704E-2</v>
          </cell>
          <cell r="U43">
            <v>3.8743206468971843E-2</v>
          </cell>
        </row>
        <row r="44">
          <cell r="A44" t="str">
            <v>F93</v>
          </cell>
          <cell r="F44">
            <v>0.2911555283897535</v>
          </cell>
          <cell r="H44">
            <v>0.2716940792650917</v>
          </cell>
          <cell r="J44">
            <v>8.8606630036985268E-2</v>
          </cell>
          <cell r="L44">
            <v>4.1397867886416497E-3</v>
          </cell>
          <cell r="M44">
            <v>0.21133368443814363</v>
          </cell>
          <cell r="N44">
            <v>7.8760645690073901E-3</v>
          </cell>
          <cell r="P44">
            <v>3.1830115184359824E-4</v>
          </cell>
          <cell r="Q44">
            <v>8.5035867639263489E-4</v>
          </cell>
          <cell r="R44">
            <v>6.0690059721425237E-2</v>
          </cell>
          <cell r="T44">
            <v>2.4187538748207317E-2</v>
          </cell>
          <cell r="U44">
            <v>3.9147968214507972E-2</v>
          </cell>
        </row>
        <row r="45">
          <cell r="A45" t="str">
            <v>F94</v>
          </cell>
          <cell r="F45">
            <v>0.29039254822875754</v>
          </cell>
          <cell r="H45">
            <v>0.27366167634089861</v>
          </cell>
          <cell r="J45">
            <v>8.7967402278726209E-2</v>
          </cell>
          <cell r="L45">
            <v>4.1199573658787176E-3</v>
          </cell>
          <cell r="M45">
            <v>0.2088134766523885</v>
          </cell>
          <cell r="N45">
            <v>1.0069737217585181E-2</v>
          </cell>
          <cell r="P45">
            <v>3.1159304528914557E-4</v>
          </cell>
          <cell r="Q45">
            <v>8.2619038793657032E-4</v>
          </cell>
          <cell r="R45">
            <v>6.0726068924672992E-2</v>
          </cell>
          <cell r="T45">
            <v>2.4099680290061851E-2</v>
          </cell>
          <cell r="U45">
            <v>3.9011669267804736E-2</v>
          </cell>
        </row>
        <row r="46">
          <cell r="A46" t="str">
            <v>F95</v>
          </cell>
          <cell r="F46">
            <v>0.35770650924113362</v>
          </cell>
          <cell r="H46">
            <v>0.26668412814103826</v>
          </cell>
          <cell r="J46">
            <v>7.8609828774510171E-2</v>
          </cell>
          <cell r="L46">
            <v>1.9708008882697759E-3</v>
          </cell>
          <cell r="M46">
            <v>0.17697175553757882</v>
          </cell>
          <cell r="N46">
            <v>8.317504751127568E-3</v>
          </cell>
          <cell r="P46">
            <v>2.5683985693457915E-4</v>
          </cell>
          <cell r="Q46">
            <v>4.3730500768902122E-4</v>
          </cell>
          <cell r="R46">
            <v>6.3335571518110464E-2</v>
          </cell>
          <cell r="T46">
            <v>2.0946547362980066E-2</v>
          </cell>
          <cell r="U46">
            <v>2.47632089206276E-2</v>
          </cell>
        </row>
        <row r="47">
          <cell r="A47" t="str">
            <v>F96</v>
          </cell>
          <cell r="F47">
            <v>0.28820579549726438</v>
          </cell>
          <cell r="H47">
            <v>0.27495611245033802</v>
          </cell>
          <cell r="J47">
            <v>8.7260172383522364E-2</v>
          </cell>
          <cell r="L47">
            <v>4.0306041358653252E-3</v>
          </cell>
          <cell r="M47">
            <v>0.20790135616606636</v>
          </cell>
          <cell r="N47">
            <v>1.4162831018924881E-2</v>
          </cell>
          <cell r="P47">
            <v>2.98818573542015E-4</v>
          </cell>
          <cell r="Q47">
            <v>7.9534020332985963E-4</v>
          </cell>
          <cell r="R47">
            <v>6.0238877402989652E-2</v>
          </cell>
          <cell r="T47">
            <v>2.409035561949447E-2</v>
          </cell>
          <cell r="U47">
            <v>3.805973654866273E-2</v>
          </cell>
        </row>
        <row r="48">
          <cell r="A48" t="str">
            <v>F101</v>
          </cell>
          <cell r="F48">
            <v>0.41509407810037052</v>
          </cell>
          <cell r="G48">
            <v>2.3254911726172012E-3</v>
          </cell>
          <cell r="H48">
            <v>0.2546706847761005</v>
          </cell>
          <cell r="I48">
            <v>3.6616561011247988E-3</v>
          </cell>
          <cell r="J48">
            <v>7.2493772028844855E-2</v>
          </cell>
          <cell r="K48">
            <v>2.0652764070173105E-3</v>
          </cell>
          <cell r="L48">
            <v>3.8419545141131087E-3</v>
          </cell>
          <cell r="M48">
            <v>0.13265835108773366</v>
          </cell>
          <cell r="N48">
            <v>1.0059407612297884E-2</v>
          </cell>
          <cell r="O48">
            <v>5.4545029458027272E-5</v>
          </cell>
          <cell r="P48">
            <v>3.0738323466589641E-4</v>
          </cell>
          <cell r="Q48">
            <v>3.9225370082417648E-4</v>
          </cell>
          <cell r="R48">
            <v>6.8558178761774627E-2</v>
          </cell>
          <cell r="S48">
            <v>2.736780794510593E-4</v>
          </cell>
          <cell r="T48">
            <v>1.553077230553117E-2</v>
          </cell>
          <cell r="U48">
            <v>1.8012517088074876E-2</v>
          </cell>
        </row>
        <row r="49">
          <cell r="A49" t="str">
            <v>F101P</v>
          </cell>
          <cell r="F49">
            <v>0.35635275576185627</v>
          </cell>
          <cell r="G49">
            <v>1.8545789871045597E-3</v>
          </cell>
          <cell r="H49">
            <v>0.2629689347063936</v>
          </cell>
          <cell r="I49">
            <v>3.8245802829317732E-3</v>
          </cell>
          <cell r="J49">
            <v>7.787764490669144E-2</v>
          </cell>
          <cell r="K49">
            <v>2.2967684112706358E-3</v>
          </cell>
          <cell r="L49">
            <v>2.0214065136617558E-3</v>
          </cell>
          <cell r="M49">
            <v>0.1756292765734756</v>
          </cell>
          <cell r="N49">
            <v>8.978183968462403E-3</v>
          </cell>
          <cell r="O49">
            <v>5.0464332194916083E-5</v>
          </cell>
          <cell r="P49">
            <v>2.5147978650647511E-4</v>
          </cell>
          <cell r="Q49">
            <v>4.4260004908671237E-4</v>
          </cell>
          <cell r="R49">
            <v>6.2757275726060061E-2</v>
          </cell>
          <cell r="S49">
            <v>2.5163106874117003E-4</v>
          </cell>
          <cell r="T49">
            <v>2.0443491139499365E-2</v>
          </cell>
          <cell r="U49">
            <v>2.3998927786063461E-2</v>
          </cell>
        </row>
        <row r="50">
          <cell r="A50" t="str">
            <v>F101T</v>
          </cell>
          <cell r="F50">
            <v>0.35935600738450613</v>
          </cell>
          <cell r="G50">
            <v>1.8527980224359831E-3</v>
          </cell>
          <cell r="H50">
            <v>0.26271625851642805</v>
          </cell>
          <cell r="I50">
            <v>3.8170072653910324E-3</v>
          </cell>
          <cell r="J50">
            <v>7.722368653170783E-2</v>
          </cell>
          <cell r="K50">
            <v>2.2702882136674324E-3</v>
          </cell>
          <cell r="L50">
            <v>1.8693687566693346E-3</v>
          </cell>
          <cell r="M50">
            <v>0.17547562666330327</v>
          </cell>
          <cell r="N50">
            <v>8.8791331602240606E-3</v>
          </cell>
          <cell r="O50">
            <v>4.8775185109207618E-5</v>
          </cell>
          <cell r="P50">
            <v>2.3072685540852879E-4</v>
          </cell>
          <cell r="Q50">
            <v>3.8800520462901086E-4</v>
          </cell>
          <cell r="R50">
            <v>6.2129962672117012E-2</v>
          </cell>
          <cell r="S50">
            <v>2.4438846489453482E-4</v>
          </cell>
          <cell r="T50">
            <v>2.0413188814156338E-2</v>
          </cell>
          <cell r="U50">
            <v>2.3084778289352882E-2</v>
          </cell>
        </row>
        <row r="51">
          <cell r="A51" t="str">
            <v>F101D</v>
          </cell>
          <cell r="F51">
            <v>0.59311547143986065</v>
          </cell>
          <cell r="G51">
            <v>3.7922343858910576E-3</v>
          </cell>
          <cell r="H51">
            <v>0.22715140645624388</v>
          </cell>
          <cell r="I51">
            <v>3.1279237456911589E-3</v>
          </cell>
          <cell r="J51">
            <v>5.6703755743029986E-2</v>
          </cell>
          <cell r="K51">
            <v>1.736106396831209E-3</v>
          </cell>
          <cell r="L51">
            <v>9.6294267267507342E-3</v>
          </cell>
          <cell r="M51">
            <v>-4.7989243242383404E-4</v>
          </cell>
          <cell r="N51">
            <v>1.3524202250023178E-2</v>
          </cell>
          <cell r="O51">
            <v>6.9017147173340362E-5</v>
          </cell>
          <cell r="P51">
            <v>4.9486753853030625E-4</v>
          </cell>
          <cell r="Q51">
            <v>2.8618908038328342E-4</v>
          </cell>
          <cell r="R51">
            <v>9.043757154812132E-2</v>
          </cell>
          <cell r="S51">
            <v>3.638933561600677E-4</v>
          </cell>
          <cell r="T51">
            <v>2.6601354875431878E-5</v>
          </cell>
          <cell r="U51">
            <v>2.1225262857384277E-5</v>
          </cell>
        </row>
        <row r="52">
          <cell r="A52" t="str">
            <v>F101R</v>
          </cell>
          <cell r="F52">
            <v>0.73840208105878014</v>
          </cell>
          <cell r="G52">
            <v>3.5589416968264138E-3</v>
          </cell>
          <cell r="H52">
            <v>0.43150471917910949</v>
          </cell>
          <cell r="I52">
            <v>6.7370633963122059E-3</v>
          </cell>
          <cell r="J52">
            <v>2.8533741879914098E-2</v>
          </cell>
          <cell r="K52">
            <v>-3.5341434238817977E-2</v>
          </cell>
          <cell r="L52">
            <v>1.1268443192638799E-2</v>
          </cell>
          <cell r="M52">
            <v>-1.9034338233486641E-2</v>
          </cell>
          <cell r="N52">
            <v>1.2790800993985151E-2</v>
          </cell>
          <cell r="O52">
            <v>5.8493170143471053E-5</v>
          </cell>
          <cell r="P52">
            <v>1.2051856317498366E-3</v>
          </cell>
          <cell r="Q52">
            <v>7.3963923694953155E-4</v>
          </cell>
          <cell r="R52">
            <v>-0.23940221959216479</v>
          </cell>
          <cell r="S52">
            <v>-1.11389328265158E-3</v>
          </cell>
          <cell r="T52">
            <v>2.8136694292170385E-2</v>
          </cell>
          <cell r="U52">
            <v>3.1956081618541889E-2</v>
          </cell>
        </row>
        <row r="53">
          <cell r="A53" t="str">
            <v>F101M</v>
          </cell>
          <cell r="F53">
            <v>0.39398667607482579</v>
          </cell>
          <cell r="G53">
            <v>2.1796625528465226E-3</v>
          </cell>
          <cell r="H53">
            <v>0.25611969103096732</v>
          </cell>
          <cell r="I53">
            <v>3.6921171726409709E-3</v>
          </cell>
          <cell r="J53">
            <v>7.4435883963726801E-2</v>
          </cell>
          <cell r="K53">
            <v>2.2130643648568898E-3</v>
          </cell>
          <cell r="L53">
            <v>4.1478856572377595E-3</v>
          </cell>
          <cell r="M53">
            <v>0.14725210484756346</v>
          </cell>
          <cell r="N53">
            <v>9.7869738761396409E-3</v>
          </cell>
          <cell r="O53">
            <v>5.4157454738806238E-5</v>
          </cell>
          <cell r="P53">
            <v>3.0141211887610631E-4</v>
          </cell>
          <cell r="Q53">
            <v>4.3581718108210804E-4</v>
          </cell>
          <cell r="R53">
            <v>6.7500740793652189E-2</v>
          </cell>
          <cell r="S53">
            <v>2.746269470846404E-4</v>
          </cell>
          <cell r="T53">
            <v>1.7044267286609644E-2</v>
          </cell>
          <cell r="U53">
            <v>2.0574918677151249E-2</v>
          </cell>
        </row>
        <row r="54">
          <cell r="A54" t="str">
            <v>F102</v>
          </cell>
          <cell r="F54">
            <v>0.42022077720238593</v>
          </cell>
          <cell r="G54">
            <v>2.3531396889914275E-3</v>
          </cell>
          <cell r="H54">
            <v>0.25201857126415489</v>
          </cell>
          <cell r="I54">
            <v>3.6133656880689134E-3</v>
          </cell>
          <cell r="J54">
            <v>7.1590481695167504E-2</v>
          </cell>
          <cell r="K54">
            <v>2.1235744179780519E-3</v>
          </cell>
          <cell r="L54">
            <v>4.8560494337218469E-3</v>
          </cell>
          <cell r="M54">
            <v>0.12996229559705436</v>
          </cell>
          <cell r="N54">
            <v>9.9829660445078568E-3</v>
          </cell>
          <cell r="O54">
            <v>5.3035571785148623E-5</v>
          </cell>
          <cell r="P54">
            <v>3.1718752123594218E-4</v>
          </cell>
          <cell r="Q54">
            <v>3.8376997402934422E-4</v>
          </cell>
          <cell r="R54">
            <v>7.0071824681484582E-2</v>
          </cell>
          <cell r="S54">
            <v>2.7696465580044231E-4</v>
          </cell>
          <cell r="T54">
            <v>1.5067245054212882E-2</v>
          </cell>
          <cell r="U54">
            <v>1.7108751509420799E-2</v>
          </cell>
        </row>
        <row r="55">
          <cell r="A55" t="str">
            <v>F102P</v>
          </cell>
          <cell r="F55">
            <v>0.36094746454454113</v>
          </cell>
          <cell r="G55">
            <v>1.8588667557902362E-3</v>
          </cell>
          <cell r="H55">
            <v>0.26246160994396195</v>
          </cell>
          <cell r="I55">
            <v>3.8131298030154625E-3</v>
          </cell>
          <cell r="J55">
            <v>7.722808488451971E-2</v>
          </cell>
          <cell r="K55">
            <v>2.2703279683079689E-3</v>
          </cell>
          <cell r="L55">
            <v>1.885203380946997E-3</v>
          </cell>
          <cell r="M55">
            <v>0.17346307125028373</v>
          </cell>
          <cell r="N55">
            <v>8.8892016493454656E-3</v>
          </cell>
          <cell r="O55">
            <v>4.884790619003815E-5</v>
          </cell>
          <cell r="P55">
            <v>2.478125245231778E-4</v>
          </cell>
          <cell r="Q55">
            <v>4.174009109160164E-4</v>
          </cell>
          <cell r="R55">
            <v>6.2954474735138793E-2</v>
          </cell>
          <cell r="S55">
            <v>2.4746487434992718E-4</v>
          </cell>
          <cell r="T55">
            <v>2.0235343908720293E-2</v>
          </cell>
          <cell r="U55">
            <v>2.3031694959448925E-2</v>
          </cell>
        </row>
        <row r="56">
          <cell r="A56" t="str">
            <v>F102T</v>
          </cell>
          <cell r="F56">
            <v>0.35946287821347767</v>
          </cell>
          <cell r="G56">
            <v>1.8512211883656333E-3</v>
          </cell>
          <cell r="H56">
            <v>0.26138209850025806</v>
          </cell>
          <cell r="I56">
            <v>3.7974463007327385E-3</v>
          </cell>
          <cell r="J56">
            <v>7.691044375816232E-2</v>
          </cell>
          <cell r="K56">
            <v>2.260990050190067E-3</v>
          </cell>
          <cell r="L56">
            <v>1.8774494902965653E-3</v>
          </cell>
          <cell r="M56">
            <v>0.1767242808300061</v>
          </cell>
          <cell r="N56">
            <v>8.8526401312327453E-3</v>
          </cell>
          <cell r="O56">
            <v>4.8646993478482425E-5</v>
          </cell>
          <cell r="P56">
            <v>2.4679326514969054E-4</v>
          </cell>
          <cell r="Q56">
            <v>4.156841300883652E-4</v>
          </cell>
          <cell r="R56">
            <v>6.2695541339418681E-2</v>
          </cell>
          <cell r="S56">
            <v>2.4644704487066524E-4</v>
          </cell>
          <cell r="T56">
            <v>2.0290473766595544E-2</v>
          </cell>
          <cell r="U56">
            <v>2.2936964997676879E-2</v>
          </cell>
        </row>
        <row r="57">
          <cell r="A57" t="str">
            <v>F102D</v>
          </cell>
          <cell r="F57">
            <v>0.59285838942069868</v>
          </cell>
          <cell r="G57">
            <v>3.788338692021366E-3</v>
          </cell>
          <cell r="H57">
            <v>0.22285031892804702</v>
          </cell>
          <cell r="I57">
            <v>3.0507873014226686E-3</v>
          </cell>
          <cell r="J57">
            <v>5.5597509967924598E-2</v>
          </cell>
          <cell r="K57">
            <v>1.7082532266783131E-3</v>
          </cell>
          <cell r="L57">
            <v>1.3446823256461236E-2</v>
          </cell>
          <cell r="M57">
            <v>1.2426276983354132E-3</v>
          </cell>
          <cell r="N57">
            <v>1.3177159480570208E-2</v>
          </cell>
          <cell r="O57">
            <v>6.5321785856125881E-5</v>
          </cell>
          <cell r="P57">
            <v>5.1857859798059539E-4</v>
          </cell>
          <cell r="Q57">
            <v>2.8819871328185126E-4</v>
          </cell>
          <cell r="R57">
            <v>9.0876656931890717E-2</v>
          </cell>
          <cell r="S57">
            <v>3.6314437054509204E-4</v>
          </cell>
          <cell r="T57">
            <v>8.3945814143101876E-5</v>
          </cell>
          <cell r="U57">
            <v>8.3945814143101876E-5</v>
          </cell>
        </row>
        <row r="58">
          <cell r="A58" t="str">
            <v>F102R</v>
          </cell>
          <cell r="F58">
            <v>0.42022077720238593</v>
          </cell>
          <cell r="G58">
            <v>2.3531396889914275E-3</v>
          </cell>
          <cell r="H58">
            <v>0.25201857126415489</v>
          </cell>
          <cell r="I58">
            <v>3.6133656880689134E-3</v>
          </cell>
          <cell r="J58">
            <v>7.1590481695167504E-2</v>
          </cell>
          <cell r="K58">
            <v>2.1235744179780519E-3</v>
          </cell>
          <cell r="L58">
            <v>4.8560494337218469E-3</v>
          </cell>
          <cell r="M58">
            <v>0.12996229559705436</v>
          </cell>
          <cell r="N58">
            <v>9.9829660445078568E-3</v>
          </cell>
          <cell r="O58">
            <v>5.3035571785148623E-5</v>
          </cell>
          <cell r="P58">
            <v>3.1718752123594218E-4</v>
          </cell>
          <cell r="Q58">
            <v>3.8376997402934422E-4</v>
          </cell>
          <cell r="R58">
            <v>7.0071824681484582E-2</v>
          </cell>
          <cell r="S58">
            <v>2.7696465580044231E-4</v>
          </cell>
          <cell r="T58">
            <v>1.5067245054212882E-2</v>
          </cell>
          <cell r="U58">
            <v>1.7108751509420799E-2</v>
          </cell>
        </row>
        <row r="59">
          <cell r="A59" t="str">
            <v>F102M</v>
          </cell>
          <cell r="F59">
            <v>0.42022077720238593</v>
          </cell>
          <cell r="G59">
            <v>2.3531396889914275E-3</v>
          </cell>
          <cell r="H59">
            <v>0.25201857126415489</v>
          </cell>
          <cell r="I59">
            <v>3.6133656880689134E-3</v>
          </cell>
          <cell r="J59">
            <v>7.1590481695167504E-2</v>
          </cell>
          <cell r="K59">
            <v>2.1235744179780519E-3</v>
          </cell>
          <cell r="L59">
            <v>4.8560494337218469E-3</v>
          </cell>
          <cell r="M59">
            <v>0.12996229559705436</v>
          </cell>
          <cell r="N59">
            <v>9.9829660445078568E-3</v>
          </cell>
          <cell r="O59">
            <v>5.3035571785148623E-5</v>
          </cell>
          <cell r="P59">
            <v>3.1718752123594218E-4</v>
          </cell>
          <cell r="Q59">
            <v>3.8376997402934422E-4</v>
          </cell>
          <cell r="R59">
            <v>7.0071824681484582E-2</v>
          </cell>
          <cell r="S59">
            <v>2.7696465580044231E-4</v>
          </cell>
          <cell r="T59">
            <v>1.5067245054212882E-2</v>
          </cell>
          <cell r="U59">
            <v>1.7108751509420799E-2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0.41845870332846408</v>
          </cell>
          <cell r="G61">
            <v>2.3456608147772139E-3</v>
          </cell>
          <cell r="H61">
            <v>0.25280527273802578</v>
          </cell>
          <cell r="I61">
            <v>3.6308645774851224E-3</v>
          </cell>
          <cell r="J61">
            <v>7.1974973358361186E-2</v>
          </cell>
          <cell r="K61">
            <v>2.1345546009180652E-3</v>
          </cell>
          <cell r="L61">
            <v>3.8434256741677365E-3</v>
          </cell>
          <cell r="M61">
            <v>0.13127978803444842</v>
          </cell>
          <cell r="N61">
            <v>1.0038467502500878E-2</v>
          </cell>
          <cell r="O61">
            <v>5.4254399366014914E-5</v>
          </cell>
          <cell r="P61">
            <v>3.1694821788117659E-4</v>
          </cell>
          <cell r="Q61">
            <v>3.9347432041595217E-4</v>
          </cell>
          <cell r="R61">
            <v>6.9808102691785792E-2</v>
          </cell>
          <cell r="S61">
            <v>2.7779355145649817E-4</v>
          </cell>
          <cell r="T61">
            <v>1.5210366408358555E-2</v>
          </cell>
          <cell r="U61">
            <v>1.7427349781587539E-2</v>
          </cell>
        </row>
        <row r="62">
          <cell r="A62" t="str">
            <v>F104P</v>
          </cell>
          <cell r="F62">
            <v>0.35892108077994533</v>
          </cell>
          <cell r="G62">
            <v>1.8543963110176649E-3</v>
          </cell>
          <cell r="H62">
            <v>0.26267026836456292</v>
          </cell>
          <cell r="I62">
            <v>3.817154132206518E-3</v>
          </cell>
          <cell r="J62">
            <v>7.7513661924930852E-2</v>
          </cell>
          <cell r="K62">
            <v>2.2819009923476987E-3</v>
          </cell>
          <cell r="L62">
            <v>1.9450711961850439E-3</v>
          </cell>
          <cell r="M62">
            <v>0.17443512546915479</v>
          </cell>
          <cell r="N62">
            <v>8.9290610730424144E-3</v>
          </cell>
          <cell r="O62">
            <v>4.9501134347538376E-5</v>
          </cell>
          <cell r="P62">
            <v>2.4940526436469557E-4</v>
          </cell>
          <cell r="Q62">
            <v>4.28397162754097E-4</v>
          </cell>
          <cell r="R62">
            <v>6.2862865232496568E-2</v>
          </cell>
          <cell r="S62">
            <v>2.4934103475744587E-4</v>
          </cell>
          <cell r="T62">
            <v>2.0331380177403748E-2</v>
          </cell>
          <cell r="U62">
            <v>2.3461389750482876E-2</v>
          </cell>
        </row>
        <row r="63">
          <cell r="A63" t="str">
            <v>F104T</v>
          </cell>
          <cell r="F63">
            <v>0.35946328368806735</v>
          </cell>
          <cell r="G63">
            <v>1.8512232765455188E-3</v>
          </cell>
          <cell r="H63">
            <v>0.26138239333960195</v>
          </cell>
          <cell r="I63">
            <v>3.7974505842570581E-3</v>
          </cell>
          <cell r="J63">
            <v>7.6910530513241954E-2</v>
          </cell>
          <cell r="K63">
            <v>2.260992600589757E-3</v>
          </cell>
          <cell r="L63">
            <v>1.8774516080620092E-3</v>
          </cell>
          <cell r="M63">
            <v>0.17672339011884397</v>
          </cell>
          <cell r="N63">
            <v>8.8526501170222184E-3</v>
          </cell>
          <cell r="O63">
            <v>4.8647048352353741E-5</v>
          </cell>
          <cell r="P63">
            <v>2.4679354353281162E-4</v>
          </cell>
          <cell r="Q63">
            <v>4.1568459898059948E-4</v>
          </cell>
          <cell r="R63">
            <v>6.2695612060070086E-2</v>
          </cell>
          <cell r="S63">
            <v>2.4644732286324933E-4</v>
          </cell>
          <cell r="T63">
            <v>2.0290458709366448E-2</v>
          </cell>
          <cell r="U63">
            <v>2.2936990870602945E-2</v>
          </cell>
        </row>
        <row r="64">
          <cell r="A64" t="str">
            <v>F104D</v>
          </cell>
          <cell r="F64">
            <v>0.59220937980396215</v>
          </cell>
          <cell r="G64">
            <v>3.7951579349624464E-3</v>
          </cell>
          <cell r="H64">
            <v>0.2265629283983277</v>
          </cell>
          <cell r="I64">
            <v>3.1221196734381226E-3</v>
          </cell>
          <cell r="J64">
            <v>5.6625622902026058E-2</v>
          </cell>
          <cell r="K64">
            <v>1.7330061608859932E-3</v>
          </cell>
          <cell r="L64">
            <v>9.5405250139732212E-3</v>
          </cell>
          <cell r="M64">
            <v>9.9370619390068741E-4</v>
          </cell>
          <cell r="N64">
            <v>1.3486143149107711E-2</v>
          </cell>
          <cell r="O64">
            <v>6.9531437916237258E-5</v>
          </cell>
          <cell r="P64">
            <v>5.0168568629616311E-4</v>
          </cell>
          <cell r="Q64">
            <v>3.0056866542527052E-4</v>
          </cell>
          <cell r="R64">
            <v>9.0560190574997812E-2</v>
          </cell>
          <cell r="S64">
            <v>3.6517460101466936E-4</v>
          </cell>
          <cell r="T64">
            <v>6.712990188274397E-5</v>
          </cell>
          <cell r="U64">
            <v>6.712990188274397E-5</v>
          </cell>
        </row>
        <row r="65">
          <cell r="A65" t="str">
            <v>F104R</v>
          </cell>
          <cell r="F65">
            <v>0.86554644974675443</v>
          </cell>
          <cell r="G65">
            <v>5.0685436105588101E-3</v>
          </cell>
          <cell r="H65">
            <v>1.914281090021426E-2</v>
          </cell>
          <cell r="I65">
            <v>2.4052483488101585E-4</v>
          </cell>
          <cell r="J65">
            <v>3.0229513781275828E-4</v>
          </cell>
          <cell r="K65">
            <v>8.2848113275384766E-6</v>
          </cell>
          <cell r="L65">
            <v>9.6195409165590346E-3</v>
          </cell>
          <cell r="M65">
            <v>6.5436091479858616E-4</v>
          </cell>
          <cell r="N65">
            <v>3.6906689712665713E-3</v>
          </cell>
          <cell r="O65">
            <v>3.1069973299899007E-5</v>
          </cell>
          <cell r="P65">
            <v>2.7167470175956257E-3</v>
          </cell>
          <cell r="Q65">
            <v>5.7374968514596603E-4</v>
          </cell>
          <cell r="R65">
            <v>9.2040918530279098E-2</v>
          </cell>
          <cell r="S65">
            <v>3.5590941699854134E-4</v>
          </cell>
          <cell r="T65">
            <v>4.0627662536148517E-6</v>
          </cell>
          <cell r="U65">
            <v>4.0627662536148517E-6</v>
          </cell>
        </row>
        <row r="66">
          <cell r="A66" t="str">
            <v>F104M</v>
          </cell>
          <cell r="F66">
            <v>0.41845870332846408</v>
          </cell>
          <cell r="G66">
            <v>2.3456608147772139E-3</v>
          </cell>
          <cell r="H66">
            <v>0.25280527273802578</v>
          </cell>
          <cell r="I66">
            <v>3.6308645774851224E-3</v>
          </cell>
          <cell r="J66">
            <v>7.1974973358361186E-2</v>
          </cell>
          <cell r="K66">
            <v>2.1345546009180652E-3</v>
          </cell>
          <cell r="L66">
            <v>3.8434256741677365E-3</v>
          </cell>
          <cell r="M66">
            <v>0.13127978803444842</v>
          </cell>
          <cell r="N66">
            <v>1.0038467502500878E-2</v>
          </cell>
          <cell r="O66">
            <v>5.4254399366014914E-5</v>
          </cell>
          <cell r="P66">
            <v>3.1694821788117659E-4</v>
          </cell>
          <cell r="Q66">
            <v>3.9347432041595217E-4</v>
          </cell>
          <cell r="R66">
            <v>6.9808102691785792E-2</v>
          </cell>
          <cell r="S66">
            <v>2.7779355145649817E-4</v>
          </cell>
          <cell r="T66">
            <v>1.5210366408358555E-2</v>
          </cell>
          <cell r="U66">
            <v>1.7427349781587539E-2</v>
          </cell>
        </row>
        <row r="67">
          <cell r="A67" t="str">
            <v>F105</v>
          </cell>
          <cell r="F67">
            <v>0.36046936616846681</v>
          </cell>
          <cell r="G67">
            <v>1.8564045659576981E-3</v>
          </cell>
          <cell r="H67">
            <v>0.26211396248325902</v>
          </cell>
          <cell r="I67">
            <v>3.8080790647622292E-3</v>
          </cell>
          <cell r="J67">
            <v>7.7125791266756769E-2</v>
          </cell>
          <cell r="K67">
            <v>2.2673207713570943E-3</v>
          </cell>
          <cell r="L67">
            <v>1.8827063065427259E-3</v>
          </cell>
          <cell r="M67">
            <v>0.17451331600296607</v>
          </cell>
          <cell r="N67">
            <v>8.8774273240194452E-3</v>
          </cell>
          <cell r="O67">
            <v>4.878320396348681E-5</v>
          </cell>
          <cell r="P67">
            <v>2.4748428072821185E-4</v>
          </cell>
          <cell r="Q67">
            <v>4.1684803628110875E-4</v>
          </cell>
          <cell r="R67">
            <v>6.2871087441712395E-2</v>
          </cell>
          <cell r="S67">
            <v>2.4713709104021077E-4</v>
          </cell>
          <cell r="T67">
            <v>2.0253098009624944E-2</v>
          </cell>
          <cell r="U67">
            <v>2.3001187982561733E-2</v>
          </cell>
        </row>
        <row r="68">
          <cell r="A68" t="str">
            <v>F105P</v>
          </cell>
          <cell r="F68">
            <v>0.36094746454454113</v>
          </cell>
          <cell r="G68">
            <v>1.8588667557902362E-3</v>
          </cell>
          <cell r="H68">
            <v>0.26246160994396195</v>
          </cell>
          <cell r="I68">
            <v>3.8131298030154625E-3</v>
          </cell>
          <cell r="J68">
            <v>7.722808488451971E-2</v>
          </cell>
          <cell r="K68">
            <v>2.2703279683079689E-3</v>
          </cell>
          <cell r="L68">
            <v>1.885203380946997E-3</v>
          </cell>
          <cell r="M68">
            <v>0.17346307125028373</v>
          </cell>
          <cell r="N68">
            <v>8.8892016493454656E-3</v>
          </cell>
          <cell r="O68">
            <v>4.884790619003815E-5</v>
          </cell>
          <cell r="P68">
            <v>2.478125245231778E-4</v>
          </cell>
          <cell r="Q68">
            <v>4.174009109160164E-4</v>
          </cell>
          <cell r="R68">
            <v>6.2954474735138793E-2</v>
          </cell>
          <cell r="S68">
            <v>2.4746487434992718E-4</v>
          </cell>
          <cell r="T68">
            <v>2.0235343908720293E-2</v>
          </cell>
          <cell r="U68">
            <v>2.3031694959448925E-2</v>
          </cell>
        </row>
        <row r="69">
          <cell r="A69" t="str">
            <v>F105T</v>
          </cell>
          <cell r="F69">
            <v>0.35946287821347767</v>
          </cell>
          <cell r="G69">
            <v>1.8512211883656333E-3</v>
          </cell>
          <cell r="H69">
            <v>0.26138209850025806</v>
          </cell>
          <cell r="I69">
            <v>3.7974463007327385E-3</v>
          </cell>
          <cell r="J69">
            <v>7.691044375816232E-2</v>
          </cell>
          <cell r="K69">
            <v>2.260990050190067E-3</v>
          </cell>
          <cell r="L69">
            <v>1.8774494902965653E-3</v>
          </cell>
          <cell r="M69">
            <v>0.1767242808300061</v>
          </cell>
          <cell r="N69">
            <v>8.8526401312327453E-3</v>
          </cell>
          <cell r="O69">
            <v>4.8646993478482425E-5</v>
          </cell>
          <cell r="P69">
            <v>2.4679326514969054E-4</v>
          </cell>
          <cell r="Q69">
            <v>4.156841300883652E-4</v>
          </cell>
          <cell r="R69">
            <v>6.2695541339418681E-2</v>
          </cell>
          <cell r="S69">
            <v>2.4644704487066524E-4</v>
          </cell>
          <cell r="T69">
            <v>2.0290473766595544E-2</v>
          </cell>
          <cell r="U69">
            <v>2.2936964997676879E-2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0.35946287821347767</v>
          </cell>
          <cell r="G73">
            <v>1.8512211883656333E-3</v>
          </cell>
          <cell r="H73">
            <v>0.26138209850025806</v>
          </cell>
          <cell r="I73">
            <v>3.7974463007327385E-3</v>
          </cell>
          <cell r="J73">
            <v>7.691044375816232E-2</v>
          </cell>
          <cell r="K73">
            <v>2.260990050190067E-3</v>
          </cell>
          <cell r="L73">
            <v>1.8774494902965653E-3</v>
          </cell>
          <cell r="M73">
            <v>0.1767242808300061</v>
          </cell>
          <cell r="N73">
            <v>8.8526401312327453E-3</v>
          </cell>
          <cell r="O73">
            <v>4.8646993478482425E-5</v>
          </cell>
          <cell r="P73">
            <v>2.4679326514969054E-4</v>
          </cell>
          <cell r="Q73">
            <v>4.156841300883652E-4</v>
          </cell>
          <cell r="R73">
            <v>6.2695541339418681E-2</v>
          </cell>
          <cell r="S73">
            <v>2.4644704487066524E-4</v>
          </cell>
          <cell r="T73">
            <v>2.0290473766595544E-2</v>
          </cell>
          <cell r="U73">
            <v>2.2936964997676879E-2</v>
          </cell>
        </row>
        <row r="74">
          <cell r="A74" t="str">
            <v>F107</v>
          </cell>
          <cell r="F74">
            <v>0.48036419676516762</v>
          </cell>
          <cell r="G74">
            <v>2.854668337670921E-3</v>
          </cell>
          <cell r="H74">
            <v>0.24142223323837955</v>
          </cell>
          <cell r="I74">
            <v>3.410669121265373E-3</v>
          </cell>
          <cell r="J74">
            <v>6.58701208996956E-2</v>
          </cell>
          <cell r="K74">
            <v>1.9746665882306312E-3</v>
          </cell>
          <cell r="L74">
            <v>7.8705062372395381E-3</v>
          </cell>
          <cell r="M74">
            <v>8.5822947143204306E-2</v>
          </cell>
          <cell r="N74">
            <v>1.10927864336738E-2</v>
          </cell>
          <cell r="O74">
            <v>5.728471052198994E-5</v>
          </cell>
          <cell r="P74">
            <v>3.8758091325956427E-4</v>
          </cell>
          <cell r="Q74">
            <v>3.4964534935819644E-4</v>
          </cell>
          <cell r="R74">
            <v>7.7293654284112057E-2</v>
          </cell>
          <cell r="S74">
            <v>3.0689748143869152E-4</v>
          </cell>
          <cell r="T74">
            <v>9.8232807166227076E-3</v>
          </cell>
          <cell r="U74">
            <v>1.1098861780159572E-2</v>
          </cell>
        </row>
        <row r="75">
          <cell r="A75" t="str">
            <v>F107P</v>
          </cell>
          <cell r="F75">
            <v>0.36094746454454113</v>
          </cell>
          <cell r="G75">
            <v>1.8588667557902362E-3</v>
          </cell>
          <cell r="H75">
            <v>0.26246160994396195</v>
          </cell>
          <cell r="I75">
            <v>3.8131298030154625E-3</v>
          </cell>
          <cell r="J75">
            <v>7.722808488451971E-2</v>
          </cell>
          <cell r="K75">
            <v>2.2703279683079689E-3</v>
          </cell>
          <cell r="L75">
            <v>1.885203380946997E-3</v>
          </cell>
          <cell r="M75">
            <v>0.17346307125028373</v>
          </cell>
          <cell r="N75">
            <v>8.8892016493454656E-3</v>
          </cell>
          <cell r="O75">
            <v>4.884790619003815E-5</v>
          </cell>
          <cell r="P75">
            <v>2.478125245231778E-4</v>
          </cell>
          <cell r="Q75">
            <v>4.174009109160164E-4</v>
          </cell>
          <cell r="R75">
            <v>6.2954474735138793E-2</v>
          </cell>
          <cell r="S75">
            <v>2.4746487434992718E-4</v>
          </cell>
          <cell r="T75">
            <v>2.0235343908720293E-2</v>
          </cell>
          <cell r="U75">
            <v>2.3031694959448925E-2</v>
          </cell>
        </row>
        <row r="76">
          <cell r="A76" t="str">
            <v>F107T</v>
          </cell>
          <cell r="F76">
            <v>0.35946287821347767</v>
          </cell>
          <cell r="G76">
            <v>1.8512211883656333E-3</v>
          </cell>
          <cell r="H76">
            <v>0.26138209850025806</v>
          </cell>
          <cell r="I76">
            <v>3.7974463007327385E-3</v>
          </cell>
          <cell r="J76">
            <v>7.691044375816232E-2</v>
          </cell>
          <cell r="K76">
            <v>2.260990050190067E-3</v>
          </cell>
          <cell r="L76">
            <v>1.8774494902965653E-3</v>
          </cell>
          <cell r="M76">
            <v>0.1767242808300061</v>
          </cell>
          <cell r="N76">
            <v>8.8526401312327453E-3</v>
          </cell>
          <cell r="O76">
            <v>4.8646993478482425E-5</v>
          </cell>
          <cell r="P76">
            <v>2.4679326514969054E-4</v>
          </cell>
          <cell r="Q76">
            <v>4.156841300883652E-4</v>
          </cell>
          <cell r="R76">
            <v>6.2695541339418681E-2</v>
          </cell>
          <cell r="S76">
            <v>2.4644704487066524E-4</v>
          </cell>
          <cell r="T76">
            <v>2.0290473766595544E-2</v>
          </cell>
          <cell r="U76">
            <v>2.2936964997676879E-2</v>
          </cell>
        </row>
        <row r="77">
          <cell r="A77" t="str">
            <v>F107D</v>
          </cell>
          <cell r="F77">
            <v>0.59285838942069868</v>
          </cell>
          <cell r="G77">
            <v>3.788338692021366E-3</v>
          </cell>
          <cell r="H77">
            <v>0.22285031892804702</v>
          </cell>
          <cell r="I77">
            <v>3.0507873014226686E-3</v>
          </cell>
          <cell r="J77">
            <v>5.5597509967924598E-2</v>
          </cell>
          <cell r="K77">
            <v>1.7082532266783131E-3</v>
          </cell>
          <cell r="L77">
            <v>1.3446823256461236E-2</v>
          </cell>
          <cell r="M77">
            <v>1.2426276983354132E-3</v>
          </cell>
          <cell r="N77">
            <v>1.3177159480570208E-2</v>
          </cell>
          <cell r="O77">
            <v>6.5321785856125881E-5</v>
          </cell>
          <cell r="P77">
            <v>5.1857859798059539E-4</v>
          </cell>
          <cell r="Q77">
            <v>2.8819871328185126E-4</v>
          </cell>
          <cell r="R77">
            <v>9.0876656931890717E-2</v>
          </cell>
          <cell r="S77">
            <v>3.6314437054509204E-4</v>
          </cell>
          <cell r="T77">
            <v>8.3945814143101876E-5</v>
          </cell>
          <cell r="U77">
            <v>8.3945814143101876E-5</v>
          </cell>
        </row>
        <row r="78">
          <cell r="A78" t="str">
            <v>F107R</v>
          </cell>
          <cell r="F78">
            <v>0.59285838942069868</v>
          </cell>
          <cell r="G78">
            <v>3.788338692021366E-3</v>
          </cell>
          <cell r="H78">
            <v>0.22285031892804702</v>
          </cell>
          <cell r="I78">
            <v>3.0507873014226686E-3</v>
          </cell>
          <cell r="J78">
            <v>5.5597509967924598E-2</v>
          </cell>
          <cell r="K78">
            <v>1.7082532266783131E-3</v>
          </cell>
          <cell r="L78">
            <v>1.3446823256461236E-2</v>
          </cell>
          <cell r="M78">
            <v>1.2426276983354132E-3</v>
          </cell>
          <cell r="N78">
            <v>1.3177159480570208E-2</v>
          </cell>
          <cell r="O78">
            <v>6.5321785856125881E-5</v>
          </cell>
          <cell r="P78">
            <v>5.1857859798059539E-4</v>
          </cell>
          <cell r="Q78">
            <v>2.8819871328185126E-4</v>
          </cell>
          <cell r="R78">
            <v>9.0876656931890717E-2</v>
          </cell>
          <cell r="S78">
            <v>3.6314437054509204E-4</v>
          </cell>
          <cell r="T78">
            <v>8.3945814143101876E-5</v>
          </cell>
          <cell r="U78">
            <v>8.3945814143101876E-5</v>
          </cell>
        </row>
        <row r="79">
          <cell r="A79" t="str">
            <v>F107M</v>
          </cell>
          <cell r="F79">
            <v>0.59285838942069868</v>
          </cell>
          <cell r="G79">
            <v>3.788338692021366E-3</v>
          </cell>
          <cell r="H79">
            <v>0.22285031892804702</v>
          </cell>
          <cell r="I79">
            <v>3.0507873014226686E-3</v>
          </cell>
          <cell r="J79">
            <v>5.5597509967924598E-2</v>
          </cell>
          <cell r="K79">
            <v>1.7082532266783131E-3</v>
          </cell>
          <cell r="L79">
            <v>1.3446823256461236E-2</v>
          </cell>
          <cell r="M79">
            <v>1.2426276983354132E-3</v>
          </cell>
          <cell r="N79">
            <v>1.3177159480570208E-2</v>
          </cell>
          <cell r="O79">
            <v>6.5321785856125881E-5</v>
          </cell>
          <cell r="P79">
            <v>5.1857859798059539E-4</v>
          </cell>
          <cell r="Q79">
            <v>2.8819871328185126E-4</v>
          </cell>
          <cell r="R79">
            <v>9.0876656931890717E-2</v>
          </cell>
          <cell r="S79">
            <v>3.6314437054509204E-4</v>
          </cell>
          <cell r="T79">
            <v>8.3945814143101876E-5</v>
          </cell>
          <cell r="U79">
            <v>8.3945814143101876E-5</v>
          </cell>
        </row>
        <row r="80">
          <cell r="A80" t="str">
            <v>F108</v>
          </cell>
          <cell r="F80">
            <v>0.42009241391673979</v>
          </cell>
          <cell r="G80">
            <v>2.4426373348611402E-3</v>
          </cell>
          <cell r="H80">
            <v>0.24830215099153621</v>
          </cell>
          <cell r="I80">
            <v>3.559907145379561E-3</v>
          </cell>
          <cell r="J80">
            <v>7.1942315441046331E-2</v>
          </cell>
          <cell r="K80">
            <v>2.1641223759096169E-3</v>
          </cell>
          <cell r="L80">
            <v>5.9521065141774597E-3</v>
          </cell>
          <cell r="M80">
            <v>0.12877502779570729</v>
          </cell>
          <cell r="N80">
            <v>1.0410433314763008E-2</v>
          </cell>
          <cell r="O80">
            <v>5.9007926881576739E-5</v>
          </cell>
          <cell r="P80">
            <v>3.8139440091376265E-4</v>
          </cell>
          <cell r="Q80">
            <v>4.7561408189559514E-4</v>
          </cell>
          <cell r="R80">
            <v>7.0853797435744909E-2</v>
          </cell>
          <cell r="S80">
            <v>2.993867316079054E-4</v>
          </cell>
          <cell r="T80">
            <v>1.4770223652111543E-2</v>
          </cell>
          <cell r="U80">
            <v>1.9519460940724251E-2</v>
          </cell>
        </row>
        <row r="81">
          <cell r="A81" t="str">
            <v>F108P</v>
          </cell>
          <cell r="F81">
            <v>0.32029505362337379</v>
          </cell>
          <cell r="G81">
            <v>1.7691826786326143E-3</v>
          </cell>
          <cell r="H81">
            <v>0.26664762248740476</v>
          </cell>
          <cell r="I81">
            <v>3.8938641075510236E-3</v>
          </cell>
          <cell r="J81">
            <v>8.295720460965636E-2</v>
          </cell>
          <cell r="K81">
            <v>2.5025008356016516E-3</v>
          </cell>
          <cell r="L81">
            <v>3.0862448956547866E-3</v>
          </cell>
          <cell r="M81">
            <v>0.19296399118144927</v>
          </cell>
          <cell r="N81">
            <v>9.6888437011225063E-3</v>
          </cell>
          <cell r="O81">
            <v>6.1952679307518323E-5</v>
          </cell>
          <cell r="P81">
            <v>2.7976536369370158E-4</v>
          </cell>
          <cell r="Q81">
            <v>6.3800283051510442E-4</v>
          </cell>
          <cell r="R81">
            <v>6.1116645588082406E-2</v>
          </cell>
          <cell r="S81">
            <v>2.8510357101392265E-4</v>
          </cell>
          <cell r="T81">
            <v>2.2161980869628558E-2</v>
          </cell>
          <cell r="U81">
            <v>3.1652040977311995E-2</v>
          </cell>
        </row>
        <row r="82">
          <cell r="A82" t="str">
            <v>F108T</v>
          </cell>
          <cell r="F82">
            <v>0.35947351178379117</v>
          </cell>
          <cell r="G82">
            <v>1.8512759508789983E-3</v>
          </cell>
          <cell r="H82">
            <v>0.26138983066146743</v>
          </cell>
          <cell r="I82">
            <v>3.7975586361495462E-3</v>
          </cell>
          <cell r="J82">
            <v>7.6912718909954395E-2</v>
          </cell>
          <cell r="K82">
            <v>2.2610569344168794E-3</v>
          </cell>
          <cell r="L82">
            <v>1.8775050286911402E-3</v>
          </cell>
          <cell r="M82">
            <v>0.17670092193153855</v>
          </cell>
          <cell r="N82">
            <v>8.8529020085419234E-3</v>
          </cell>
          <cell r="O82">
            <v>4.8648432545649152E-5</v>
          </cell>
          <cell r="P82">
            <v>2.4680056574648908E-4</v>
          </cell>
          <cell r="Q82">
            <v>4.1569642678628151E-4</v>
          </cell>
          <cell r="R82">
            <v>6.2697395988361826E-2</v>
          </cell>
          <cell r="S82">
            <v>2.4645433522563383E-4</v>
          </cell>
          <cell r="T82">
            <v>2.0290078890792203E-2</v>
          </cell>
          <cell r="U82">
            <v>2.2937643515111822E-2</v>
          </cell>
        </row>
        <row r="83">
          <cell r="A83" t="str">
            <v>F108D</v>
          </cell>
          <cell r="F83">
            <v>0.59285838942069868</v>
          </cell>
          <cell r="G83">
            <v>3.7883386920213673E-3</v>
          </cell>
          <cell r="H83">
            <v>0.22285031892804702</v>
          </cell>
          <cell r="I83">
            <v>3.0507873014226699E-3</v>
          </cell>
          <cell r="J83">
            <v>5.5597509967924619E-2</v>
          </cell>
          <cell r="K83">
            <v>1.7082532266783142E-3</v>
          </cell>
          <cell r="L83">
            <v>1.3446823256461241E-2</v>
          </cell>
          <cell r="M83">
            <v>1.2426276983354136E-3</v>
          </cell>
          <cell r="N83">
            <v>1.3177159480570215E-2</v>
          </cell>
          <cell r="O83">
            <v>6.5321785856125908E-5</v>
          </cell>
          <cell r="P83">
            <v>5.185785979805956E-4</v>
          </cell>
          <cell r="Q83">
            <v>2.8819871328185132E-4</v>
          </cell>
          <cell r="R83">
            <v>9.0876656931890773E-2</v>
          </cell>
          <cell r="S83">
            <v>3.6314437054509215E-4</v>
          </cell>
          <cell r="T83">
            <v>8.3945814143101917E-5</v>
          </cell>
          <cell r="U83">
            <v>8.3945814143101917E-5</v>
          </cell>
        </row>
        <row r="84">
          <cell r="A84" t="str">
            <v>F108R</v>
          </cell>
          <cell r="F84">
            <v>0.86551500147091853</v>
          </cell>
          <cell r="G84">
            <v>5.0683594529580302E-3</v>
          </cell>
          <cell r="H84">
            <v>1.913254621818446E-2</v>
          </cell>
          <cell r="I84">
            <v>2.403958616093687E-4</v>
          </cell>
          <cell r="J84">
            <v>3.0213304231461113E-4</v>
          </cell>
          <cell r="K84">
            <v>8.2803688789139006E-6</v>
          </cell>
          <cell r="L84">
            <v>9.6264638827002324E-3</v>
          </cell>
          <cell r="M84">
            <v>6.5103631939672339E-4</v>
          </cell>
          <cell r="N84">
            <v>3.6915878105104123E-3</v>
          </cell>
          <cell r="O84">
            <v>3.1077708567135156E-5</v>
          </cell>
          <cell r="P84">
            <v>2.7186906196835043E-3</v>
          </cell>
          <cell r="Q84">
            <v>5.741601543868438E-4</v>
          </cell>
          <cell r="R84">
            <v>9.2076137237740024E-2</v>
          </cell>
          <cell r="S84">
            <v>3.5604560283675316E-4</v>
          </cell>
          <cell r="T84">
            <v>4.0421246570583637E-6</v>
          </cell>
          <cell r="U84">
            <v>4.0421246570583637E-6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0.4815848168444653</v>
          </cell>
          <cell r="G86">
            <v>2.6776266819813874E-3</v>
          </cell>
          <cell r="H86">
            <v>0.21195418889352208</v>
          </cell>
          <cell r="I86">
            <v>3.0515804581759858E-3</v>
          </cell>
          <cell r="J86">
            <v>6.0270866952572402E-2</v>
          </cell>
          <cell r="K86">
            <v>1.7801605151780478E-3</v>
          </cell>
          <cell r="L86">
            <v>4.6343218459087348E-3</v>
          </cell>
          <cell r="M86">
            <v>0.12230590833002157</v>
          </cell>
          <cell r="N86">
            <v>8.3810114864504102E-3</v>
          </cell>
          <cell r="O86">
            <v>4.7341039232742102E-5</v>
          </cell>
          <cell r="P86">
            <v>7.444736959128736E-4</v>
          </cell>
          <cell r="Q86">
            <v>4.3326662656224471E-4</v>
          </cell>
          <cell r="R86">
            <v>7.1505460277891134E-2</v>
          </cell>
          <cell r="S86">
            <v>2.8080114987526743E-4</v>
          </cell>
          <cell r="T86">
            <v>1.4193826244549207E-2</v>
          </cell>
          <cell r="U86">
            <v>1.6154348957700678E-2</v>
          </cell>
        </row>
        <row r="87">
          <cell r="A87" t="str">
            <v>F118</v>
          </cell>
          <cell r="F87">
            <v>0.49715290153807873</v>
          </cell>
          <cell r="G87">
            <v>1.8123558817001238E-3</v>
          </cell>
          <cell r="H87">
            <v>0.3096086153607937</v>
          </cell>
          <cell r="I87">
            <v>3.8626824385464414E-3</v>
          </cell>
          <cell r="J87">
            <v>7.8763902744675873E-2</v>
          </cell>
          <cell r="K87">
            <v>2.5520238434873542E-3</v>
          </cell>
          <cell r="L87">
            <v>4.7871853876845042E-4</v>
          </cell>
          <cell r="M87">
            <v>0</v>
          </cell>
          <cell r="N87">
            <v>1.7051263297672044E-2</v>
          </cell>
          <cell r="O87">
            <v>3.9417359320703283E-5</v>
          </cell>
          <cell r="P87">
            <v>2.3335301180417089E-4</v>
          </cell>
          <cell r="Q87">
            <v>1.2309782646823393E-4</v>
          </cell>
          <cell r="R87">
            <v>8.8202384556636995E-2</v>
          </cell>
          <cell r="S87">
            <v>1.1928360204715837E-4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0.49715290153807878</v>
          </cell>
          <cell r="G88">
            <v>1.8123558817001242E-3</v>
          </cell>
          <cell r="H88">
            <v>0.30960861536079376</v>
          </cell>
          <cell r="I88">
            <v>3.8626824385464419E-3</v>
          </cell>
          <cell r="J88">
            <v>7.8763902744675873E-2</v>
          </cell>
          <cell r="K88">
            <v>2.5520238434873547E-3</v>
          </cell>
          <cell r="L88">
            <v>4.7871853876845058E-4</v>
          </cell>
          <cell r="M88">
            <v>0</v>
          </cell>
          <cell r="N88">
            <v>1.7051263297672044E-2</v>
          </cell>
          <cell r="O88">
            <v>3.941735932070329E-5</v>
          </cell>
          <cell r="P88">
            <v>2.3335301180417089E-4</v>
          </cell>
          <cell r="Q88">
            <v>1.2309782646823393E-4</v>
          </cell>
          <cell r="R88">
            <v>8.8202384556637009E-2</v>
          </cell>
          <cell r="S88">
            <v>1.192836020471584E-4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0.49715290153807878</v>
          </cell>
          <cell r="G89">
            <v>1.812355881700124E-3</v>
          </cell>
          <cell r="H89">
            <v>0.3096086153607937</v>
          </cell>
          <cell r="I89">
            <v>3.8626824385464414E-3</v>
          </cell>
          <cell r="J89">
            <v>7.8763902744675887E-2</v>
          </cell>
          <cell r="K89">
            <v>2.5520238434873542E-3</v>
          </cell>
          <cell r="L89">
            <v>4.7871853876845058E-4</v>
          </cell>
          <cell r="M89">
            <v>0</v>
          </cell>
          <cell r="N89">
            <v>1.7051263297672047E-2</v>
          </cell>
          <cell r="O89">
            <v>3.941735932070329E-5</v>
          </cell>
          <cell r="P89">
            <v>2.3335301180417092E-4</v>
          </cell>
          <cell r="Q89">
            <v>1.2309782646823396E-4</v>
          </cell>
          <cell r="R89">
            <v>8.8202384556637009E-2</v>
          </cell>
          <cell r="S89">
            <v>1.192836020471584E-4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0.49259932908545251</v>
          </cell>
          <cell r="G90">
            <v>1.8113975042750713E-3</v>
          </cell>
          <cell r="H90">
            <v>0.30518769726084088</v>
          </cell>
          <cell r="I90">
            <v>3.8075269878912969E-3</v>
          </cell>
          <cell r="J90">
            <v>7.763922873371179E-2</v>
          </cell>
          <cell r="K90">
            <v>2.5155833575272435E-3</v>
          </cell>
          <cell r="L90">
            <v>1.1859227002019725E-2</v>
          </cell>
          <cell r="M90">
            <v>0</v>
          </cell>
          <cell r="N90">
            <v>1.6807787390349844E-2</v>
          </cell>
          <cell r="O90">
            <v>3.885451672321881E-5</v>
          </cell>
          <cell r="P90">
            <v>2.3002095157593279E-4</v>
          </cell>
          <cell r="Q90">
            <v>1.2134010597178041E-4</v>
          </cell>
          <cell r="R90">
            <v>8.726171866373364E-2</v>
          </cell>
          <cell r="S90">
            <v>1.2028843992718901E-4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0.6410108326736027</v>
          </cell>
          <cell r="G91">
            <v>4.4217138200706493E-3</v>
          </cell>
          <cell r="H91">
            <v>0.18791050969352369</v>
          </cell>
          <cell r="I91">
            <v>2.344374768013639E-3</v>
          </cell>
          <cell r="J91">
            <v>4.7804112598597265E-2</v>
          </cell>
          <cell r="K91">
            <v>1.5488977934961579E-3</v>
          </cell>
          <cell r="L91">
            <v>7.9127409144214653E-3</v>
          </cell>
          <cell r="M91">
            <v>0</v>
          </cell>
          <cell r="N91">
            <v>1.0348909617551198E-2</v>
          </cell>
          <cell r="O91">
            <v>2.3923546417126204E-5</v>
          </cell>
          <cell r="P91">
            <v>1.4162875711821467E-4</v>
          </cell>
          <cell r="Q91">
            <v>7.4711665522793257E-5</v>
          </cell>
          <cell r="R91">
            <v>9.6024273676157762E-2</v>
          </cell>
          <cell r="S91">
            <v>4.3337047550719664E-4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0.64767085687498882</v>
          </cell>
          <cell r="G92">
            <v>4.4875117124110074E-3</v>
          </cell>
          <cell r="H92">
            <v>0.18785057727750137</v>
          </cell>
          <cell r="I92">
            <v>2.3436270501550793E-3</v>
          </cell>
          <cell r="J92">
            <v>4.7788865894362841E-2</v>
          </cell>
          <cell r="K92">
            <v>1.5484037860716278E-3</v>
          </cell>
          <cell r="L92">
            <v>4.3045212524977881E-4</v>
          </cell>
          <cell r="M92">
            <v>0</v>
          </cell>
          <cell r="N92">
            <v>1.0345608923206915E-2</v>
          </cell>
          <cell r="O92">
            <v>2.391591621092358E-5</v>
          </cell>
          <cell r="P92">
            <v>1.4158358586299229E-4</v>
          </cell>
          <cell r="Q92">
            <v>7.4687836889540454E-5</v>
          </cell>
          <cell r="R92">
            <v>9.6853373249443098E-2</v>
          </cell>
          <cell r="S92">
            <v>4.405357676458922E-4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0.6175387520197918</v>
          </cell>
          <cell r="G93">
            <v>3.9690753157880084E-3</v>
          </cell>
          <cell r="H93">
            <v>0.21049217224171449</v>
          </cell>
          <cell r="I93">
            <v>2.6261039804143737E-3</v>
          </cell>
          <cell r="J93">
            <v>5.3548848967403168E-2</v>
          </cell>
          <cell r="K93">
            <v>1.7350326049626026E-3</v>
          </cell>
          <cell r="L93">
            <v>2.8734492830721856E-3</v>
          </cell>
          <cell r="M93">
            <v>0</v>
          </cell>
          <cell r="N93">
            <v>1.1592563232808894E-2</v>
          </cell>
          <cell r="O93">
            <v>2.6798497121206708E-5</v>
          </cell>
          <cell r="P93">
            <v>1.5864862900073675E-4</v>
          </cell>
          <cell r="Q93">
            <v>8.3689947908385456E-5</v>
          </cell>
          <cell r="R93">
            <v>9.4976347635896463E-2</v>
          </cell>
          <cell r="S93">
            <v>3.7851764411770902E-4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0.59916802044549167</v>
          </cell>
          <cell r="G94">
            <v>5.8662920241523133E-3</v>
          </cell>
          <cell r="H94">
            <v>0.23004184350127424</v>
          </cell>
          <cell r="I94">
            <v>4.1819777151713968E-3</v>
          </cell>
          <cell r="J94">
            <v>5.9769372820023418E-2</v>
          </cell>
          <cell r="K94">
            <v>1.4717787496119591E-3</v>
          </cell>
          <cell r="L94">
            <v>3.7728557234822883E-3</v>
          </cell>
          <cell r="M94">
            <v>0</v>
          </cell>
          <cell r="N94">
            <v>1.8891204322096868E-2</v>
          </cell>
          <cell r="O94">
            <v>2.2772281469184889E-4</v>
          </cell>
          <cell r="P94">
            <v>1.3517818822102984E-4</v>
          </cell>
          <cell r="Q94">
            <v>7.9475186869722039E-4</v>
          </cell>
          <cell r="R94">
            <v>7.5041511768877966E-2</v>
          </cell>
          <cell r="S94">
            <v>6.3749005820799007E-4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0.79982902925414667</v>
          </cell>
          <cell r="G95">
            <v>4.7427782236612124E-3</v>
          </cell>
          <cell r="H95">
            <v>6.9845839745268132E-2</v>
          </cell>
          <cell r="I95">
            <v>1.1240110564238626E-3</v>
          </cell>
          <cell r="J95">
            <v>6.1794279673247536E-3</v>
          </cell>
          <cell r="K95">
            <v>1.5774880033761626E-4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3.0075450962783758E-3</v>
          </cell>
          <cell r="Q95">
            <v>6.3516331880587938E-4</v>
          </cell>
          <cell r="R95">
            <v>0.11395754357422491</v>
          </cell>
          <cell r="S95">
            <v>5.209129635284814E-4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0.68566781551498379</v>
          </cell>
          <cell r="G96">
            <v>6.0932498003833492E-3</v>
          </cell>
          <cell r="H96">
            <v>0.10514982991503745</v>
          </cell>
          <cell r="I96">
            <v>1.6417079858689855E-3</v>
          </cell>
          <cell r="J96">
            <v>2.0808379169903427E-2</v>
          </cell>
          <cell r="K96">
            <v>4.890737980960643E-4</v>
          </cell>
          <cell r="L96">
            <v>0</v>
          </cell>
          <cell r="M96">
            <v>4.2861406070281348E-2</v>
          </cell>
          <cell r="N96">
            <v>1.1512479143855146E-2</v>
          </cell>
          <cell r="O96">
            <v>8.7387277265313636E-5</v>
          </cell>
          <cell r="P96">
            <v>2.3203536821554392E-3</v>
          </cell>
          <cell r="Q96">
            <v>4.9003539377847358E-4</v>
          </cell>
          <cell r="R96">
            <v>0.11663396873240213</v>
          </cell>
          <cell r="S96">
            <v>4.5330204456028427E-4</v>
          </cell>
          <cell r="T96">
            <v>2.8955057357144677E-3</v>
          </cell>
          <cell r="U96">
            <v>2.8955057357144677E-3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0.56770186738793993</v>
          </cell>
          <cell r="G100">
            <v>3.0960363242427077E-3</v>
          </cell>
          <cell r="H100">
            <v>0.22990707051245932</v>
          </cell>
          <cell r="I100">
            <v>2.919188193491567E-3</v>
          </cell>
          <cell r="J100">
            <v>5.7046815317045613E-2</v>
          </cell>
          <cell r="K100">
            <v>1.831043904604264E-3</v>
          </cell>
          <cell r="L100">
            <v>2.8810801206688986E-2</v>
          </cell>
          <cell r="M100">
            <v>2.4054945241137726E-3</v>
          </cell>
          <cell r="N100">
            <v>1.2650846925586887E-2</v>
          </cell>
          <cell r="O100">
            <v>3.3783612324316819E-5</v>
          </cell>
          <cell r="P100">
            <v>5.8320115802673307E-4</v>
          </cell>
          <cell r="Q100">
            <v>1.7932972178389913E-4</v>
          </cell>
          <cell r="R100">
            <v>9.2238410567589885E-2</v>
          </cell>
          <cell r="S100">
            <v>2.711038918561211E-4</v>
          </cell>
          <cell r="T100">
            <v>1.6250337612303749E-4</v>
          </cell>
          <cell r="U100">
            <v>1.6250337612303749E-4</v>
          </cell>
        </row>
        <row r="101">
          <cell r="A101" t="str">
            <v>F132</v>
          </cell>
          <cell r="F101">
            <v>0.5501100615606157</v>
          </cell>
          <cell r="G101">
            <v>2.8229174989101748E-3</v>
          </cell>
          <cell r="H101">
            <v>0.25974177968331658</v>
          </cell>
          <cell r="I101">
            <v>3.2405429344089095E-3</v>
          </cell>
          <cell r="J101">
            <v>6.6077864951740117E-2</v>
          </cell>
          <cell r="K101">
            <v>2.1409843977668692E-3</v>
          </cell>
          <cell r="L101">
            <v>1.0329929743293352E-2</v>
          </cell>
          <cell r="M101">
            <v>0</v>
          </cell>
          <cell r="N101">
            <v>1.4304916772503343E-2</v>
          </cell>
          <cell r="O101">
            <v>3.306863747459121E-5</v>
          </cell>
          <cell r="P101">
            <v>1.9576821694656458E-4</v>
          </cell>
          <cell r="Q101">
            <v>1.0327118476579718E-4</v>
          </cell>
          <cell r="R101">
            <v>9.0657284000211114E-2</v>
          </cell>
          <cell r="S101">
            <v>2.4161041804680836E-4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0.62563571214274327</v>
          </cell>
          <cell r="G102">
            <v>4.1083871511183251E-3</v>
          </cell>
          <cell r="H102">
            <v>0.20440802735949487</v>
          </cell>
          <cell r="I102">
            <v>2.5501980836655524E-3</v>
          </cell>
          <cell r="J102">
            <v>5.2001052904850999E-2</v>
          </cell>
          <cell r="K102">
            <v>1.6848825702532578E-3</v>
          </cell>
          <cell r="L102">
            <v>2.2169783640165579E-3</v>
          </cell>
          <cell r="M102">
            <v>0</v>
          </cell>
          <cell r="N102">
            <v>1.1257487426836838E-2</v>
          </cell>
          <cell r="O102">
            <v>2.602390328536593E-5</v>
          </cell>
          <cell r="P102">
            <v>1.5406298938323319E-4</v>
          </cell>
          <cell r="Q102">
            <v>8.1270942190323305E-5</v>
          </cell>
          <cell r="R102">
            <v>9.548073329417299E-2</v>
          </cell>
          <cell r="S102">
            <v>3.9518286798843265E-4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0.58311020998959984</v>
          </cell>
          <cell r="G103">
            <v>3.0766254549574501E-3</v>
          </cell>
          <cell r="H103">
            <v>0.23464719330929401</v>
          </cell>
          <cell r="I103">
            <v>2.9608450533336441E-3</v>
          </cell>
          <cell r="J103">
            <v>5.8162337631541813E-2</v>
          </cell>
          <cell r="K103">
            <v>1.8789015063898284E-3</v>
          </cell>
          <cell r="L103">
            <v>8.9648383449978993E-3</v>
          </cell>
          <cell r="M103">
            <v>0</v>
          </cell>
          <cell r="N103">
            <v>1.241453423121309E-2</v>
          </cell>
          <cell r="O103">
            <v>2.8698645258601246E-5</v>
          </cell>
          <cell r="P103">
            <v>5.6734213151204364E-4</v>
          </cell>
          <cell r="Q103">
            <v>1.7356027627394921E-4</v>
          </cell>
          <cell r="R103">
            <v>9.3736393414598745E-2</v>
          </cell>
          <cell r="S103">
            <v>2.7852001102894797E-4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0.66112799325192451</v>
          </cell>
          <cell r="G104">
            <v>4.2376457624888602E-3</v>
          </cell>
          <cell r="H104">
            <v>0.17699067824031969</v>
          </cell>
          <cell r="I104">
            <v>2.2596092612897942E-3</v>
          </cell>
          <cell r="J104">
            <v>4.2664793511374595E-2</v>
          </cell>
          <cell r="K104">
            <v>1.3737256214565031E-3</v>
          </cell>
          <cell r="L104">
            <v>1.7652640238026557E-3</v>
          </cell>
          <cell r="M104">
            <v>0</v>
          </cell>
          <cell r="N104">
            <v>8.9637489817457599E-3</v>
          </cell>
          <cell r="O104">
            <v>2.0721474315765182E-5</v>
          </cell>
          <cell r="P104">
            <v>7.3546640231193403E-4</v>
          </cell>
          <cell r="Q104">
            <v>1.9412776276799917E-4</v>
          </cell>
          <cell r="R104">
            <v>9.9245425047767719E-2</v>
          </cell>
          <cell r="S104">
            <v>4.2080065843407721E-4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0.8657621302079489</v>
          </cell>
          <cell r="G105">
            <v>4.8663927510339301E-3</v>
          </cell>
          <cell r="H105">
            <v>2.2055088090278698E-2</v>
          </cell>
          <cell r="I105">
            <v>2.8987970317288558E-4</v>
          </cell>
          <cell r="J105">
            <v>4.4066603470581129E-3</v>
          </cell>
          <cell r="K105">
            <v>1.2264957376336271E-4</v>
          </cell>
          <cell r="L105">
            <v>7.2655517466575946E-3</v>
          </cell>
          <cell r="M105">
            <v>4.9539250124087031E-3</v>
          </cell>
          <cell r="N105">
            <v>3.6310317378119932E-3</v>
          </cell>
          <cell r="O105">
            <v>2.9906809039339938E-5</v>
          </cell>
          <cell r="P105">
            <v>2.4363870511386536E-3</v>
          </cell>
          <cell r="Q105">
            <v>5.1454047595556355E-4</v>
          </cell>
          <cell r="R105">
            <v>8.331266710600467E-2</v>
          </cell>
          <cell r="S105">
            <v>3.2189697701374043E-4</v>
          </cell>
          <cell r="T105">
            <v>1.5646205357075321E-5</v>
          </cell>
          <cell r="U105">
            <v>1.5646205357075321E-5</v>
          </cell>
        </row>
        <row r="106">
          <cell r="A106" t="str">
            <v>F137</v>
          </cell>
          <cell r="F106">
            <v>0.3651446460920188</v>
          </cell>
          <cell r="G106">
            <v>2.0349323308317541E-3</v>
          </cell>
          <cell r="H106">
            <v>0.25492407960267699</v>
          </cell>
          <cell r="I106">
            <v>3.6521149116921863E-3</v>
          </cell>
          <cell r="J106">
            <v>7.7325210372604605E-2</v>
          </cell>
          <cell r="K106">
            <v>2.3174679516327996E-3</v>
          </cell>
          <cell r="L106">
            <v>5.0228689060202074E-3</v>
          </cell>
          <cell r="M106">
            <v>0.16799351112328029</v>
          </cell>
          <cell r="N106">
            <v>9.6240293477414512E-3</v>
          </cell>
          <cell r="O106">
            <v>6.0850221921844937E-5</v>
          </cell>
          <cell r="P106">
            <v>3.7087751341051178E-4</v>
          </cell>
          <cell r="Q106">
            <v>5.6288631991126086E-4</v>
          </cell>
          <cell r="R106">
            <v>6.4702672784048662E-2</v>
          </cell>
          <cell r="S106">
            <v>3.0956185542190771E-4</v>
          </cell>
          <cell r="T106">
            <v>1.9306593911407571E-2</v>
          </cell>
          <cell r="U106">
            <v>2.6647696755379539E-2</v>
          </cell>
        </row>
        <row r="107">
          <cell r="A107" t="str">
            <v>F137P</v>
          </cell>
          <cell r="F107">
            <v>0.32413841052597542</v>
          </cell>
          <cell r="G107">
            <v>1.3696213086707009E-3</v>
          </cell>
          <cell r="H107">
            <v>0.26640441476825627</v>
          </cell>
          <cell r="I107">
            <v>3.8017253768601249E-3</v>
          </cell>
          <cell r="J107">
            <v>8.2501016123335075E-2</v>
          </cell>
          <cell r="K107">
            <v>2.4696652047423852E-3</v>
          </cell>
          <cell r="L107">
            <v>2.9989327135496856E-3</v>
          </cell>
          <cell r="M107">
            <v>0.19126891161421031</v>
          </cell>
          <cell r="N107">
            <v>9.6314441168551361E-3</v>
          </cell>
          <cell r="O107">
            <v>5.2438541624172705E-5</v>
          </cell>
          <cell r="P107">
            <v>2.7760474313374528E-4</v>
          </cell>
          <cell r="Q107">
            <v>6.1974920284008431E-4</v>
          </cell>
          <cell r="R107">
            <v>6.1266892524094584E-2</v>
          </cell>
          <cell r="S107">
            <v>2.8223032061047834E-4</v>
          </cell>
          <cell r="T107">
            <v>2.1992904474076296E-2</v>
          </cell>
          <cell r="U107">
            <v>3.0924038441165758E-2</v>
          </cell>
        </row>
        <row r="108">
          <cell r="A108" t="str">
            <v>F137T</v>
          </cell>
          <cell r="F108">
            <v>0.36139534990082117</v>
          </cell>
          <cell r="G108">
            <v>1.8750102891220732E-3</v>
          </cell>
          <cell r="H108">
            <v>0.26168842160766387</v>
          </cell>
          <cell r="I108">
            <v>3.8006960549377146E-3</v>
          </cell>
          <cell r="J108">
            <v>7.7088942357758344E-2</v>
          </cell>
          <cell r="K108">
            <v>2.2699177468097518E-3</v>
          </cell>
          <cell r="L108">
            <v>2.0684569525560182E-3</v>
          </cell>
          <cell r="M108">
            <v>0.17355288313350423</v>
          </cell>
          <cell r="N108">
            <v>8.956570210028594E-3</v>
          </cell>
          <cell r="O108">
            <v>4.9535494658932236E-5</v>
          </cell>
          <cell r="P108">
            <v>2.5308817920411915E-4</v>
          </cell>
          <cell r="Q108">
            <v>4.253024402965436E-4</v>
          </cell>
          <cell r="R108">
            <v>6.3100207544076525E-2</v>
          </cell>
          <cell r="S108">
            <v>2.5011364173026457E-4</v>
          </cell>
          <cell r="T108">
            <v>2.0108490279384821E-2</v>
          </cell>
          <cell r="U108">
            <v>2.3117014167447054E-2</v>
          </cell>
        </row>
        <row r="109">
          <cell r="A109" t="str">
            <v>F137D</v>
          </cell>
          <cell r="F109">
            <v>0.56278582644822983</v>
          </cell>
          <cell r="G109">
            <v>4.7558515511734005E-3</v>
          </cell>
          <cell r="H109">
            <v>0.22956527029348739</v>
          </cell>
          <cell r="I109">
            <v>3.1173076164326716E-3</v>
          </cell>
          <cell r="J109">
            <v>5.7415313637640283E-2</v>
          </cell>
          <cell r="K109">
            <v>1.8373486623737216E-3</v>
          </cell>
          <cell r="L109">
            <v>2.6410217816268188E-2</v>
          </cell>
          <cell r="M109">
            <v>7.5029321074592389E-3</v>
          </cell>
          <cell r="N109">
            <v>1.2581402049592226E-2</v>
          </cell>
          <cell r="O109">
            <v>1.5620262024988781E-4</v>
          </cell>
          <cell r="P109">
            <v>5.6783224623477714E-4</v>
          </cell>
          <cell r="Q109">
            <v>2.0111452774792504E-4</v>
          </cell>
          <cell r="R109">
            <v>9.1049773296986006E-2</v>
          </cell>
          <cell r="S109">
            <v>3.4373395492479119E-4</v>
          </cell>
          <cell r="T109">
            <v>7.5706757717863783E-4</v>
          </cell>
          <cell r="U109">
            <v>9.5280559402117679E-4</v>
          </cell>
        </row>
        <row r="110">
          <cell r="A110" t="str">
            <v>F137R</v>
          </cell>
          <cell r="F110">
            <v>0.85947855373615256</v>
          </cell>
          <cell r="G110">
            <v>1.1691265772835207E-2</v>
          </cell>
          <cell r="H110">
            <v>2.0648581673453684E-2</v>
          </cell>
          <cell r="I110">
            <v>9.5779272088606932E-4</v>
          </cell>
          <cell r="J110">
            <v>3.6830650948329983E-3</v>
          </cell>
          <cell r="K110">
            <v>-1.8849872574617058E-6</v>
          </cell>
          <cell r="L110">
            <v>7.61073649561565E-3</v>
          </cell>
          <cell r="M110">
            <v>3.9681666160957521E-3</v>
          </cell>
          <cell r="N110">
            <v>3.6065402510622232E-3</v>
          </cell>
          <cell r="O110">
            <v>5.3369147741767344E-5</v>
          </cell>
          <cell r="P110">
            <v>2.4882898060143354E-3</v>
          </cell>
          <cell r="Q110">
            <v>5.2494988770924891E-4</v>
          </cell>
          <cell r="R110">
            <v>8.4284857710230116E-2</v>
          </cell>
          <cell r="S110">
            <v>1.0642126256917128E-3</v>
          </cell>
          <cell r="T110">
            <v>-3.3160320463479952E-5</v>
          </cell>
          <cell r="U110">
            <v>-2.5336230600515878E-5</v>
          </cell>
        </row>
        <row r="111">
          <cell r="A111" t="str">
            <v>F137M</v>
          </cell>
          <cell r="F111">
            <v>0.42022077720238593</v>
          </cell>
          <cell r="G111">
            <v>2.3531396889914275E-3</v>
          </cell>
          <cell r="H111">
            <v>0.25201857126415489</v>
          </cell>
          <cell r="I111">
            <v>3.6133656880689134E-3</v>
          </cell>
          <cell r="J111">
            <v>7.1590481695167504E-2</v>
          </cell>
          <cell r="K111">
            <v>2.1235744179780519E-3</v>
          </cell>
          <cell r="L111">
            <v>4.8560494337218469E-3</v>
          </cell>
          <cell r="M111">
            <v>0.12996229559705436</v>
          </cell>
          <cell r="N111">
            <v>9.9829660445078551E-3</v>
          </cell>
          <cell r="O111">
            <v>5.3035571785148623E-5</v>
          </cell>
          <cell r="P111">
            <v>3.1718752123594218E-4</v>
          </cell>
          <cell r="Q111">
            <v>3.8376997402934422E-4</v>
          </cell>
          <cell r="R111">
            <v>7.0071824681484582E-2</v>
          </cell>
          <cell r="S111">
            <v>2.7696465580044231E-4</v>
          </cell>
          <cell r="T111">
            <v>1.5067245054212882E-2</v>
          </cell>
          <cell r="U111">
            <v>1.7108751509420799E-2</v>
          </cell>
        </row>
        <row r="112">
          <cell r="A112" t="str">
            <v>F138</v>
          </cell>
          <cell r="F112">
            <v>0.47115838443723962</v>
          </cell>
          <cell r="G112">
            <v>2.6357224025787369E-3</v>
          </cell>
          <cell r="H112">
            <v>0.22656733260686199</v>
          </cell>
          <cell r="I112">
            <v>3.0638069057349524E-3</v>
          </cell>
          <cell r="J112">
            <v>6.3715472962238812E-2</v>
          </cell>
          <cell r="K112">
            <v>1.8630610074759314E-3</v>
          </cell>
          <cell r="L112">
            <v>9.4892347082082811E-3</v>
          </cell>
          <cell r="M112">
            <v>0.11067487247203241</v>
          </cell>
          <cell r="N112">
            <v>9.2673338829695109E-3</v>
          </cell>
          <cell r="O112">
            <v>5.7085455046698991E-5</v>
          </cell>
          <cell r="P112">
            <v>5.9175648832598645E-4</v>
          </cell>
          <cell r="Q112">
            <v>3.7134035149418739E-4</v>
          </cell>
          <cell r="R112">
            <v>7.2771486981323852E-2</v>
          </cell>
          <cell r="S112">
            <v>3.6689879284738486E-4</v>
          </cell>
          <cell r="T112">
            <v>1.2790527962046968E-2</v>
          </cell>
          <cell r="U112">
            <v>1.4615682583574416E-2</v>
          </cell>
        </row>
        <row r="113">
          <cell r="A113" t="str">
            <v>F138P</v>
          </cell>
          <cell r="F113">
            <v>0.36114680216770828</v>
          </cell>
          <cell r="G113">
            <v>-2.8332956124804671E-4</v>
          </cell>
          <cell r="H113">
            <v>0.26336234524476948</v>
          </cell>
          <cell r="I113">
            <v>3.3727049508391169E-3</v>
          </cell>
          <cell r="J113">
            <v>7.7593846721193627E-2</v>
          </cell>
          <cell r="K113">
            <v>2.2082794889300146E-3</v>
          </cell>
          <cell r="L113">
            <v>1.9178985250675169E-3</v>
          </cell>
          <cell r="M113">
            <v>0.17443316039524795</v>
          </cell>
          <cell r="N113">
            <v>8.9344420045988082E-3</v>
          </cell>
          <cell r="O113">
            <v>4.9924294435094302E-6</v>
          </cell>
          <cell r="P113">
            <v>2.4929008973566334E-4</v>
          </cell>
          <cell r="Q113">
            <v>4.2362492613203759E-4</v>
          </cell>
          <cell r="R113">
            <v>6.2750590655479374E-2</v>
          </cell>
          <cell r="S113">
            <v>2.4906871219263415E-4</v>
          </cell>
          <cell r="T113">
            <v>2.034071037366536E-2</v>
          </cell>
          <cell r="U113">
            <v>2.3295572876244664E-2</v>
          </cell>
        </row>
        <row r="114">
          <cell r="A114" t="str">
            <v>F138T</v>
          </cell>
          <cell r="F114">
            <v>0.35946287821347767</v>
          </cell>
          <cell r="G114">
            <v>1.8512211883656344E-3</v>
          </cell>
          <cell r="H114">
            <v>0.26138209850025818</v>
          </cell>
          <cell r="I114">
            <v>3.7974463007327364E-3</v>
          </cell>
          <cell r="J114">
            <v>7.6910443758162306E-2</v>
          </cell>
          <cell r="K114">
            <v>2.2609900501900661E-3</v>
          </cell>
          <cell r="L114">
            <v>1.8774494902965636E-3</v>
          </cell>
          <cell r="M114">
            <v>0.17672428083000613</v>
          </cell>
          <cell r="N114">
            <v>8.8526401312327366E-3</v>
          </cell>
          <cell r="O114">
            <v>4.8646993478482404E-5</v>
          </cell>
          <cell r="P114">
            <v>2.4679326514969043E-4</v>
          </cell>
          <cell r="Q114">
            <v>4.1568413008836525E-4</v>
          </cell>
          <cell r="R114">
            <v>6.2695541339418723E-2</v>
          </cell>
          <cell r="S114">
            <v>2.4644704487066519E-4</v>
          </cell>
          <cell r="T114">
            <v>2.0290473766595537E-2</v>
          </cell>
          <cell r="U114">
            <v>2.2936964997676876E-2</v>
          </cell>
        </row>
        <row r="115">
          <cell r="A115" t="str">
            <v>F138D</v>
          </cell>
          <cell r="F115">
            <v>0.56640308426905073</v>
          </cell>
          <cell r="G115">
            <v>4.9674531220237116E-3</v>
          </cell>
          <cell r="H115">
            <v>0.22938109122782405</v>
          </cell>
          <cell r="I115">
            <v>3.1032748680305511E-3</v>
          </cell>
          <cell r="J115">
            <v>5.691630413683571E-2</v>
          </cell>
          <cell r="K115">
            <v>1.8353965830464199E-3</v>
          </cell>
          <cell r="L115">
            <v>2.8744888120263729E-2</v>
          </cell>
          <cell r="M115">
            <v>2.3999912558316469E-3</v>
          </cell>
          <cell r="N115">
            <v>1.2621904434165811E-2</v>
          </cell>
          <cell r="O115">
            <v>1.7037390444250467E-4</v>
          </cell>
          <cell r="P115">
            <v>5.8186691577305364E-4</v>
          </cell>
          <cell r="Q115">
            <v>1.7891945289322299E-4</v>
          </cell>
          <cell r="R115">
            <v>9.20273883789373E-2</v>
          </cell>
          <cell r="S115">
            <v>3.4380012609886584E-4</v>
          </cell>
          <cell r="T115">
            <v>1.6213160239144452E-4</v>
          </cell>
          <cell r="U115">
            <v>1.6213160239144452E-4</v>
          </cell>
        </row>
        <row r="116">
          <cell r="A116" t="str">
            <v>F138R</v>
          </cell>
          <cell r="F116">
            <v>0.858149301048171</v>
          </cell>
          <cell r="G116">
            <v>1.1669745082241832E-2</v>
          </cell>
          <cell r="H116">
            <v>2.1366469566586586E-2</v>
          </cell>
          <cell r="I116">
            <v>9.6683594392410704E-4</v>
          </cell>
          <cell r="J116">
            <v>3.889465631181126E-3</v>
          </cell>
          <cell r="K116">
            <v>4.2990233096337073E-6</v>
          </cell>
          <cell r="L116">
            <v>7.5946323028168337E-3</v>
          </cell>
          <cell r="M116">
            <v>4.3574466927133156E-3</v>
          </cell>
          <cell r="N116">
            <v>3.6234574533162861E-3</v>
          </cell>
          <cell r="O116">
            <v>5.3361168689677569E-5</v>
          </cell>
          <cell r="P116">
            <v>2.4811711788525217E-3</v>
          </cell>
          <cell r="Q116">
            <v>5.2399843395052972E-4</v>
          </cell>
          <cell r="R116">
            <v>8.4229678528684945E-2</v>
          </cell>
          <cell r="S116">
            <v>1.0624817080369638E-3</v>
          </cell>
          <cell r="T116">
            <v>1.3828118762266845E-5</v>
          </cell>
          <cell r="U116">
            <v>1.3828118762266845E-5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0.38237515865756544</v>
          </cell>
          <cell r="G118">
            <v>1.9087514115454156E-3</v>
          </cell>
          <cell r="H118">
            <v>0.26111138544317541</v>
          </cell>
          <cell r="I118">
            <v>3.8108882333744141E-3</v>
          </cell>
          <cell r="J118">
            <v>7.605698338573974E-2</v>
          </cell>
          <cell r="K118">
            <v>2.2032913924775938E-3</v>
          </cell>
          <cell r="L118">
            <v>4.9530048725114264E-3</v>
          </cell>
          <cell r="M118">
            <v>0.14981217853599343</v>
          </cell>
          <cell r="N118">
            <v>9.5828842837255238E-3</v>
          </cell>
          <cell r="O118">
            <v>5.766461691566159E-5</v>
          </cell>
          <cell r="P118">
            <v>3.580415201120774E-4</v>
          </cell>
          <cell r="Q118">
            <v>5.4558033741375865E-4</v>
          </cell>
          <cell r="R118">
            <v>6.7726329147386369E-2</v>
          </cell>
          <cell r="S118">
            <v>2.7978295141201369E-4</v>
          </cell>
          <cell r="T118">
            <v>1.6646116830260804E-2</v>
          </cell>
          <cell r="U118">
            <v>2.2571958380390729E-2</v>
          </cell>
        </row>
        <row r="119">
          <cell r="A119" t="str">
            <v>F140P</v>
          </cell>
          <cell r="F119">
            <v>0.33394163730140763</v>
          </cell>
          <cell r="G119">
            <v>1.3949598041939108E-3</v>
          </cell>
          <cell r="H119">
            <v>0.27026822620639346</v>
          </cell>
          <cell r="I119">
            <v>3.9319998573089888E-3</v>
          </cell>
          <cell r="J119">
            <v>8.151320694913991E-2</v>
          </cell>
          <cell r="K119">
            <v>2.4171098652669147E-3</v>
          </cell>
          <cell r="L119">
            <v>2.7412876424174229E-3</v>
          </cell>
          <cell r="M119">
            <v>0.18205333000248752</v>
          </cell>
          <cell r="N119">
            <v>9.2593467730853942E-3</v>
          </cell>
          <cell r="O119">
            <v>5.1316071781615111E-5</v>
          </cell>
          <cell r="P119">
            <v>2.7689061967080204E-4</v>
          </cell>
          <cell r="Q119">
            <v>6.0203250696773544E-4</v>
          </cell>
          <cell r="R119">
            <v>6.2988822205576819E-2</v>
          </cell>
          <cell r="S119">
            <v>2.6164354000952135E-4</v>
          </cell>
          <cell r="T119">
            <v>2.0320897558371551E-2</v>
          </cell>
          <cell r="U119">
            <v>2.7977293095920619E-2</v>
          </cell>
        </row>
        <row r="120">
          <cell r="A120" t="str">
            <v>F140T</v>
          </cell>
          <cell r="F120">
            <v>0.35330360436059677</v>
          </cell>
          <cell r="G120">
            <v>1.5450124327195667E-3</v>
          </cell>
          <cell r="H120">
            <v>0.27346040639070157</v>
          </cell>
          <cell r="I120">
            <v>4.0747716588297013E-3</v>
          </cell>
          <cell r="J120">
            <v>7.9039066844874398E-2</v>
          </cell>
          <cell r="K120">
            <v>2.3085946476054781E-3</v>
          </cell>
          <cell r="L120">
            <v>2.240501508025983E-3</v>
          </cell>
          <cell r="M120">
            <v>0.16859796388015685</v>
          </cell>
          <cell r="N120">
            <v>8.6899016858641726E-3</v>
          </cell>
          <cell r="O120">
            <v>4.927194950955417E-5</v>
          </cell>
          <cell r="P120">
            <v>2.5614247823879351E-4</v>
          </cell>
          <cell r="Q120">
            <v>4.9781500688584755E-4</v>
          </cell>
          <cell r="R120">
            <v>6.4754479825468128E-2</v>
          </cell>
          <cell r="S120">
            <v>2.2975359286418081E-4</v>
          </cell>
          <cell r="T120">
            <v>1.8121976691116808E-2</v>
          </cell>
          <cell r="U120">
            <v>2.2830737046542281E-2</v>
          </cell>
        </row>
        <row r="121">
          <cell r="A121" t="str">
            <v>F140D</v>
          </cell>
          <cell r="F121">
            <v>0.57099776634490151</v>
          </cell>
          <cell r="G121">
            <v>3.4445664614782155E-3</v>
          </cell>
          <cell r="H121">
            <v>0.23460666291401669</v>
          </cell>
          <cell r="I121">
            <v>3.3094553432307379E-3</v>
          </cell>
          <cell r="J121">
            <v>5.7515959165524017E-2</v>
          </cell>
          <cell r="K121">
            <v>1.7706719865879714E-3</v>
          </cell>
          <cell r="L121">
            <v>1.7571720594228561E-2</v>
          </cell>
          <cell r="M121">
            <v>2.2930579408017939E-3</v>
          </cell>
          <cell r="N121">
            <v>1.2730434011287104E-2</v>
          </cell>
          <cell r="O121">
            <v>9.6487414612600098E-5</v>
          </cell>
          <cell r="P121">
            <v>5.668026290294411E-4</v>
          </cell>
          <cell r="Q121">
            <v>3.3905891484859086E-4</v>
          </cell>
          <cell r="R121">
            <v>9.3845373333747678E-2</v>
          </cell>
          <cell r="S121">
            <v>3.3522848238692882E-4</v>
          </cell>
          <cell r="T121">
            <v>2.5828042210526925E-4</v>
          </cell>
          <cell r="U121">
            <v>3.1847404121245577E-4</v>
          </cell>
        </row>
        <row r="122">
          <cell r="A122" t="str">
            <v>F140R</v>
          </cell>
          <cell r="F122">
            <v>0.85465462757807664</v>
          </cell>
          <cell r="G122">
            <v>1.0787613020290165E-2</v>
          </cell>
          <cell r="H122">
            <v>5.0979666475492187E-2</v>
          </cell>
          <cell r="I122">
            <v>1.3751429565795113E-3</v>
          </cell>
          <cell r="J122">
            <v>5.1165278288760824E-3</v>
          </cell>
          <cell r="K122">
            <v>-2.6745445400948699E-3</v>
          </cell>
          <cell r="L122">
            <v>7.9279193051026726E-3</v>
          </cell>
          <cell r="M122">
            <v>1.5882532923766194E-3</v>
          </cell>
          <cell r="N122">
            <v>4.1915673816665874E-3</v>
          </cell>
          <cell r="O122">
            <v>5.2439142351327886E-5</v>
          </cell>
          <cell r="P122">
            <v>2.3709808315876195E-3</v>
          </cell>
          <cell r="Q122">
            <v>5.4624523884902519E-4</v>
          </cell>
          <cell r="R122">
            <v>5.8345645238376931E-2</v>
          </cell>
          <cell r="S122">
            <v>8.7610048760944326E-4</v>
          </cell>
          <cell r="T122">
            <v>1.694381414742918E-3</v>
          </cell>
          <cell r="U122">
            <v>2.1674343481165544E-3</v>
          </cell>
        </row>
        <row r="123">
          <cell r="A123" t="str">
            <v>F140M</v>
          </cell>
          <cell r="F123">
            <v>0.41599682923807862</v>
          </cell>
          <cell r="G123">
            <v>2.258205282950601E-3</v>
          </cell>
          <cell r="H123">
            <v>0.25460564384918483</v>
          </cell>
          <cell r="I123">
            <v>3.6731042786394812E-3</v>
          </cell>
          <cell r="J123">
            <v>7.2228373871348769E-2</v>
          </cell>
          <cell r="K123">
            <v>2.1396497820750028E-3</v>
          </cell>
          <cell r="L123">
            <v>4.9267225374346304E-3</v>
          </cell>
          <cell r="M123">
            <v>0.13058603814699202</v>
          </cell>
          <cell r="N123">
            <v>9.9118681975461469E-3</v>
          </cell>
          <cell r="O123">
            <v>5.3109825009582002E-5</v>
          </cell>
          <cell r="P123">
            <v>3.2088734566997133E-4</v>
          </cell>
          <cell r="Q123">
            <v>4.1231976217199692E-4</v>
          </cell>
          <cell r="R123">
            <v>7.0336707083802033E-2</v>
          </cell>
          <cell r="S123">
            <v>2.7286414682986142E-4</v>
          </cell>
          <cell r="T123">
            <v>1.4878211148783958E-2</v>
          </cell>
          <cell r="U123">
            <v>1.7399465503482477E-2</v>
          </cell>
        </row>
        <row r="124">
          <cell r="A124" t="str">
            <v>F141</v>
          </cell>
          <cell r="F124">
            <v>0.37355013143249088</v>
          </cell>
          <cell r="G124">
            <v>1.4413118918127573E-3</v>
          </cell>
          <cell r="H124">
            <v>0.27360610918048872</v>
          </cell>
          <cell r="I124">
            <v>4.1066555451102285E-3</v>
          </cell>
          <cell r="J124">
            <v>7.807389482509805E-2</v>
          </cell>
          <cell r="K124">
            <v>2.2400969370120526E-3</v>
          </cell>
          <cell r="L124">
            <v>5.9478688325553019E-3</v>
          </cell>
          <cell r="M124">
            <v>0.14286666879388518</v>
          </cell>
          <cell r="N124">
            <v>9.3018747137438209E-3</v>
          </cell>
          <cell r="O124">
            <v>5.8296287584303999E-5</v>
          </cell>
          <cell r="P124">
            <v>3.9145242097387797E-4</v>
          </cell>
          <cell r="Q124">
            <v>6.7411182328445647E-4</v>
          </cell>
          <cell r="R124">
            <v>7.0688747712345013E-2</v>
          </cell>
          <cell r="S124">
            <v>2.5963814632046255E-4</v>
          </cell>
          <cell r="T124">
            <v>1.4441000615864372E-2</v>
          </cell>
          <cell r="U124">
            <v>2.2352140841430394E-2</v>
          </cell>
        </row>
        <row r="125">
          <cell r="A125" t="str">
            <v>F150</v>
          </cell>
          <cell r="F125">
            <v>0.34368593695084243</v>
          </cell>
          <cell r="G125">
            <v>-4.4124161289675464E-3</v>
          </cell>
          <cell r="H125">
            <v>0.45067915426448035</v>
          </cell>
          <cell r="I125">
            <v>8.086892737874541E-3</v>
          </cell>
          <cell r="J125">
            <v>9.8492760866130333E-2</v>
          </cell>
          <cell r="K125">
            <v>2.1058393649909498E-3</v>
          </cell>
          <cell r="L125">
            <v>6.1409529860911383E-3</v>
          </cell>
          <cell r="M125">
            <v>-1.4992456701903347E-2</v>
          </cell>
          <cell r="N125">
            <v>7.5774155297558248E-3</v>
          </cell>
          <cell r="O125">
            <v>5.6606466270416225E-5</v>
          </cell>
          <cell r="P125">
            <v>7.1766009422523749E-4</v>
          </cell>
          <cell r="Q125">
            <v>1.9838211743093718E-3</v>
          </cell>
          <cell r="R125">
            <v>0.11737839062901922</v>
          </cell>
          <cell r="S125">
            <v>-9.5250458552518342E-5</v>
          </cell>
          <cell r="T125">
            <v>-2.0779044015700486E-2</v>
          </cell>
          <cell r="U125">
            <v>3.3737362411340216E-3</v>
          </cell>
        </row>
        <row r="126">
          <cell r="A126" t="str">
            <v>F150P</v>
          </cell>
          <cell r="F126">
            <v>0.27093529575432457</v>
          </cell>
          <cell r="G126">
            <v>-4.0551124548739289E-3</v>
          </cell>
          <cell r="H126">
            <v>0.4672365488821057</v>
          </cell>
          <cell r="I126">
            <v>8.7298972753798512E-3</v>
          </cell>
          <cell r="J126">
            <v>0.10697895839940599</v>
          </cell>
          <cell r="K126">
            <v>2.776930473258304E-3</v>
          </cell>
          <cell r="L126">
            <v>7.1143347183141789E-3</v>
          </cell>
          <cell r="M126">
            <v>3.7590787820448363E-2</v>
          </cell>
          <cell r="N126">
            <v>3.9502581973601663E-3</v>
          </cell>
          <cell r="O126">
            <v>4.189547391797409E-5</v>
          </cell>
          <cell r="P126">
            <v>6.2501362724935142E-4</v>
          </cell>
          <cell r="Q126">
            <v>2.3923898371474568E-3</v>
          </cell>
          <cell r="R126">
            <v>0.10998578736326224</v>
          </cell>
          <cell r="S126">
            <v>-1.0824796066226706E-4</v>
          </cell>
          <cell r="T126">
            <v>-2.3698460318816113E-2</v>
          </cell>
          <cell r="U126">
            <v>9.5037229121783095E-3</v>
          </cell>
        </row>
        <row r="127">
          <cell r="A127" t="str">
            <v>F150T</v>
          </cell>
          <cell r="F127">
            <v>1.8595388501120163</v>
          </cell>
          <cell r="G127">
            <v>7.2042089650013297E-2</v>
          </cell>
          <cell r="H127">
            <v>-2.2504405002753169</v>
          </cell>
          <cell r="I127">
            <v>-5.5473497136067702E-2</v>
          </cell>
          <cell r="J127">
            <v>-0.34743716810371494</v>
          </cell>
          <cell r="K127">
            <v>-6.5990324320841041E-3</v>
          </cell>
          <cell r="L127">
            <v>-6.6290762773734288E-2</v>
          </cell>
          <cell r="M127">
            <v>1.6109451462962137</v>
          </cell>
          <cell r="N127">
            <v>5.5805352841873254E-2</v>
          </cell>
          <cell r="O127">
            <v>-1.1356603476233267E-5</v>
          </cell>
          <cell r="P127">
            <v>-3.307375672830736E-3</v>
          </cell>
          <cell r="Q127">
            <v>-2.0519855882841703E-2</v>
          </cell>
          <cell r="R127">
            <v>-0.43499248262209095</v>
          </cell>
          <cell r="S127">
            <v>3.9871217942825769E-3</v>
          </cell>
          <cell r="T127">
            <v>0.50546056343460144</v>
          </cell>
          <cell r="U127">
            <v>7.7292907373157901E-2</v>
          </cell>
        </row>
        <row r="128">
          <cell r="A128" t="str">
            <v>F150D</v>
          </cell>
          <cell r="F128">
            <v>0.46518272076363704</v>
          </cell>
          <cell r="G128">
            <v>-1.8911315316378608E-3</v>
          </cell>
          <cell r="H128">
            <v>0.32710950064426536</v>
          </cell>
          <cell r="I128">
            <v>5.0513014812002552E-3</v>
          </cell>
          <cell r="J128">
            <v>7.4372199908442849E-2</v>
          </cell>
          <cell r="K128">
            <v>2.217746500844399E-3</v>
          </cell>
          <cell r="L128">
            <v>2.5513796023084244E-3</v>
          </cell>
          <cell r="M128">
            <v>-1.8193509499219219E-3</v>
          </cell>
          <cell r="N128">
            <v>1.2166345654800534E-2</v>
          </cell>
          <cell r="O128">
            <v>6.5996590431625693E-5</v>
          </cell>
          <cell r="P128">
            <v>6.8822356992310314E-4</v>
          </cell>
          <cell r="Q128">
            <v>8.1077901357366451E-4</v>
          </cell>
          <cell r="R128">
            <v>0.11357607562054058</v>
          </cell>
          <cell r="S128">
            <v>9.5917302031702068E-5</v>
          </cell>
          <cell r="T128">
            <v>-9.5805953026725132E-5</v>
          </cell>
          <cell r="U128">
            <v>-8.1898217412935048E-5</v>
          </cell>
        </row>
        <row r="129">
          <cell r="A129" t="str">
            <v>F150R</v>
          </cell>
          <cell r="F129">
            <v>0.88473122876870713</v>
          </cell>
          <cell r="G129">
            <v>1.0576486236077967E-2</v>
          </cell>
          <cell r="H129">
            <v>-0.93910246608901382</v>
          </cell>
          <cell r="I129">
            <v>-1.6332169367059984E-2</v>
          </cell>
          <cell r="J129">
            <v>-1.6366880341564211E-2</v>
          </cell>
          <cell r="K129">
            <v>9.3260359200440776E-2</v>
          </cell>
          <cell r="L129">
            <v>-1.2068037955090807E-2</v>
          </cell>
          <cell r="M129">
            <v>0.14972274810780975</v>
          </cell>
          <cell r="N129">
            <v>-1.1767133436539502E-2</v>
          </cell>
          <cell r="O129">
            <v>-2.1690991827741011E-5</v>
          </cell>
          <cell r="P129">
            <v>3.5825912388410867E-3</v>
          </cell>
          <cell r="Q129">
            <v>-1.3735301922440624E-3</v>
          </cell>
          <cell r="R129">
            <v>0.950572097400458</v>
          </cell>
          <cell r="S129">
            <v>3.3796926267610043E-3</v>
          </cell>
          <cell r="T129">
            <v>-3.6210697256438967E-2</v>
          </cell>
          <cell r="U129">
            <v>-6.25825979493283E-2</v>
          </cell>
        </row>
        <row r="130">
          <cell r="A130" t="str">
            <v>F150M</v>
          </cell>
          <cell r="F130">
            <v>0.338513288526956</v>
          </cell>
          <cell r="G130">
            <v>-5.0486028187441963E-4</v>
          </cell>
          <cell r="H130">
            <v>0.33143999133727242</v>
          </cell>
          <cell r="I130">
            <v>5.4864529489307258E-3</v>
          </cell>
          <cell r="J130">
            <v>8.6670522259880631E-2</v>
          </cell>
          <cell r="K130">
            <v>2.4599450432300249E-3</v>
          </cell>
          <cell r="L130">
            <v>9.0391998385758263E-3</v>
          </cell>
          <cell r="M130">
            <v>0.10909277591995523</v>
          </cell>
          <cell r="N130">
            <v>8.0047693233653173E-3</v>
          </cell>
          <cell r="O130">
            <v>5.2849912507225985E-5</v>
          </cell>
          <cell r="P130">
            <v>4.8389574498047323E-4</v>
          </cell>
          <cell r="Q130">
            <v>1.2435628923892208E-3</v>
          </cell>
          <cell r="R130">
            <v>8.5546219383864266E-2</v>
          </cell>
          <cell r="S130">
            <v>1.4086290423555574E-4</v>
          </cell>
          <cell r="T130">
            <v>3.6749092183980016E-3</v>
          </cell>
          <cell r="U130">
            <v>1.8655615027332692E-2</v>
          </cell>
        </row>
        <row r="131">
          <cell r="A131" t="str">
            <v>F151</v>
          </cell>
          <cell r="F131">
            <v>0.40953709824846979</v>
          </cell>
          <cell r="G131">
            <v>2.3501116554705396E-3</v>
          </cell>
          <cell r="H131">
            <v>0.24764397645584374</v>
          </cell>
          <cell r="I131">
            <v>3.5935851459762821E-3</v>
          </cell>
          <cell r="J131">
            <v>7.121408112124411E-2</v>
          </cell>
          <cell r="K131">
            <v>2.095759941090083E-3</v>
          </cell>
          <cell r="L131">
            <v>7.5005887398069309E-3</v>
          </cell>
          <cell r="M131">
            <v>0.14221133417508319</v>
          </cell>
          <cell r="N131">
            <v>9.3622549457133553E-3</v>
          </cell>
          <cell r="O131">
            <v>5.3303703630976361E-5</v>
          </cell>
          <cell r="P131">
            <v>3.2476280732517593E-4</v>
          </cell>
          <cell r="Q131">
            <v>4.0354066952657055E-4</v>
          </cell>
          <cell r="R131">
            <v>6.8154771371528478E-2</v>
          </cell>
          <cell r="S131">
            <v>2.8433254604695146E-4</v>
          </cell>
          <cell r="T131">
            <v>1.6509849104595565E-2</v>
          </cell>
          <cell r="U131">
            <v>1.8760649368648175E-2</v>
          </cell>
        </row>
        <row r="132">
          <cell r="A132" t="str">
            <v>F151P</v>
          </cell>
          <cell r="F132">
            <v>0.36093892391153265</v>
          </cell>
          <cell r="G132">
            <v>1.8588479141330666E-3</v>
          </cell>
          <cell r="H132">
            <v>0.26246248938004202</v>
          </cell>
          <cell r="I132">
            <v>3.8131467644219484E-3</v>
          </cell>
          <cell r="J132">
            <v>7.7229288510772778E-2</v>
          </cell>
          <cell r="K132">
            <v>2.2703767453228912E-3</v>
          </cell>
          <cell r="L132">
            <v>1.8854557068133551E-3</v>
          </cell>
          <cell r="M132">
            <v>0.17346716818320085</v>
          </cell>
          <cell r="N132">
            <v>8.8893696455146429E-3</v>
          </cell>
          <cell r="O132">
            <v>4.8850659361506239E-5</v>
          </cell>
          <cell r="P132">
            <v>2.4781923747000572E-4</v>
          </cell>
          <cell r="Q132">
            <v>4.1744725699964589E-4</v>
          </cell>
          <cell r="R132">
            <v>6.2954088627060048E-2</v>
          </cell>
          <cell r="S132">
            <v>2.4747278183407994E-4</v>
          </cell>
          <cell r="T132">
            <v>2.0235748674362751E-2</v>
          </cell>
          <cell r="U132">
            <v>2.303350600115784E-2</v>
          </cell>
        </row>
        <row r="133">
          <cell r="A133" t="str">
            <v>F151T</v>
          </cell>
          <cell r="F133">
            <v>0.3594640276188617</v>
          </cell>
          <cell r="G133">
            <v>1.851227107762962E-3</v>
          </cell>
          <cell r="H133">
            <v>0.26138293428611953</v>
          </cell>
          <cell r="I133">
            <v>3.7974584433084768E-3</v>
          </cell>
          <cell r="J133">
            <v>7.6910689684191125E-2</v>
          </cell>
          <cell r="K133">
            <v>2.2609972798493571E-3</v>
          </cell>
          <cell r="L133">
            <v>1.8774554935605549E-3</v>
          </cell>
          <cell r="M133">
            <v>0.17672175591665396</v>
          </cell>
          <cell r="N133">
            <v>8.8526684381118326E-3</v>
          </cell>
          <cell r="O133">
            <v>4.8647149030333833E-5</v>
          </cell>
          <cell r="P133">
            <v>2.4679405428683072E-4</v>
          </cell>
          <cell r="Q133">
            <v>4.1568545926477297E-4</v>
          </cell>
          <cell r="R133">
            <v>6.2695741812394151E-2</v>
          </cell>
          <cell r="S133">
            <v>2.464478329007441E-4</v>
          </cell>
          <cell r="T133">
            <v>2.0290431083624438E-2</v>
          </cell>
          <cell r="U133">
            <v>2.2937038340079277E-2</v>
          </cell>
        </row>
        <row r="134">
          <cell r="A134" t="str">
            <v>F151D</v>
          </cell>
          <cell r="F134">
            <v>0.62054431679199051</v>
          </cell>
          <cell r="G134">
            <v>4.4978340315749944E-3</v>
          </cell>
          <cell r="H134">
            <v>0.18575215325052399</v>
          </cell>
          <cell r="I134">
            <v>2.6758936527901691E-3</v>
          </cell>
          <cell r="J134">
            <v>4.5730083106648528E-2</v>
          </cell>
          <cell r="K134">
            <v>1.3564312324919057E-3</v>
          </cell>
          <cell r="L134">
            <v>3.2304576071287526E-2</v>
          </cell>
          <cell r="M134">
            <v>2.6195153121533802E-3</v>
          </cell>
          <cell r="N134">
            <v>1.1551431955361513E-2</v>
          </cell>
          <cell r="O134">
            <v>7.3430898799356535E-5</v>
          </cell>
          <cell r="P134">
            <v>6.3858195764002418E-4</v>
          </cell>
          <cell r="Q134">
            <v>3.4177355099940167E-4</v>
          </cell>
          <cell r="R134">
            <v>9.1112648659491896E-2</v>
          </cell>
          <cell r="S134">
            <v>4.4740639288806374E-4</v>
          </cell>
          <cell r="T134">
            <v>1.7696156767920513E-4</v>
          </cell>
          <cell r="U134">
            <v>1.7696156767920513E-4</v>
          </cell>
        </row>
        <row r="135">
          <cell r="A135" t="str">
            <v>F151R</v>
          </cell>
          <cell r="F135">
            <v>0.86551500147091898</v>
          </cell>
          <cell r="G135">
            <v>5.0683594529580319E-3</v>
          </cell>
          <cell r="H135">
            <v>1.9132546218184467E-2</v>
          </cell>
          <cell r="I135">
            <v>2.4039586160936883E-4</v>
          </cell>
          <cell r="J135">
            <v>3.0213304231461124E-4</v>
          </cell>
          <cell r="K135">
            <v>8.280368878913904E-6</v>
          </cell>
          <cell r="L135">
            <v>9.6264638827002376E-3</v>
          </cell>
          <cell r="M135">
            <v>6.5103631939672372E-4</v>
          </cell>
          <cell r="N135">
            <v>3.6915878105104141E-3</v>
          </cell>
          <cell r="O135">
            <v>3.107770856713517E-5</v>
          </cell>
          <cell r="P135">
            <v>2.7186906196835056E-3</v>
          </cell>
          <cell r="Q135">
            <v>5.7416015438684401E-4</v>
          </cell>
          <cell r="R135">
            <v>9.2076137237740066E-2</v>
          </cell>
          <cell r="S135">
            <v>3.5604560283675326E-4</v>
          </cell>
          <cell r="T135">
            <v>4.0421246570583646E-6</v>
          </cell>
          <cell r="U135">
            <v>4.0421246570583646E-6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9">
          <cell r="L9">
            <v>8.2837271695077097E-2</v>
          </cell>
        </row>
        <row r="11">
          <cell r="Y11">
            <v>1</v>
          </cell>
        </row>
        <row r="19">
          <cell r="K19">
            <v>0.47799999999999998</v>
          </cell>
        </row>
        <row r="20">
          <cell r="K20">
            <v>3.0000000000000001E-3</v>
          </cell>
        </row>
        <row r="21">
          <cell r="K21">
            <v>0.51900000000000002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>
        <row r="61">
          <cell r="H61">
            <v>5.6674747264269187E-2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41">
          <cell r="A41">
            <v>37196</v>
          </cell>
          <cell r="B41">
            <v>0.44227329059218473</v>
          </cell>
          <cell r="C41">
            <v>0.61387460599846122</v>
          </cell>
          <cell r="D41">
            <v>0</v>
          </cell>
          <cell r="E41">
            <v>0</v>
          </cell>
        </row>
        <row r="42">
          <cell r="A42">
            <v>37561</v>
          </cell>
          <cell r="B42">
            <v>0.46217558866883307</v>
          </cell>
          <cell r="C42">
            <v>0.6476377093283765</v>
          </cell>
          <cell r="D42">
            <v>0</v>
          </cell>
          <cell r="E42">
            <v>0</v>
          </cell>
        </row>
        <row r="43">
          <cell r="A43">
            <v>37926</v>
          </cell>
          <cell r="B43">
            <v>0.48297349015893043</v>
          </cell>
          <cell r="C43">
            <v>0.68325778334143727</v>
          </cell>
          <cell r="D43">
            <v>0</v>
          </cell>
          <cell r="E43">
            <v>0</v>
          </cell>
        </row>
        <row r="44">
          <cell r="A44">
            <v>38292</v>
          </cell>
          <cell r="B44">
            <v>0.50470729721608232</v>
          </cell>
          <cell r="C44">
            <v>0.72083696142521614</v>
          </cell>
          <cell r="D44">
            <v>0</v>
          </cell>
          <cell r="E44">
            <v>0</v>
          </cell>
        </row>
        <row r="45">
          <cell r="A45">
            <v>38657</v>
          </cell>
          <cell r="B45">
            <v>0.52741912559080595</v>
          </cell>
          <cell r="C45">
            <v>0.76048299430360311</v>
          </cell>
          <cell r="D45">
            <v>0</v>
          </cell>
          <cell r="E45">
            <v>0</v>
          </cell>
        </row>
        <row r="46">
          <cell r="A46">
            <v>39022</v>
          </cell>
          <cell r="B46">
            <v>0.55115298624239217</v>
          </cell>
          <cell r="C46">
            <v>0.80230955899030121</v>
          </cell>
          <cell r="D46">
            <v>0</v>
          </cell>
          <cell r="E46">
            <v>0</v>
          </cell>
        </row>
        <row r="47">
          <cell r="A47">
            <v>39387</v>
          </cell>
          <cell r="B47">
            <v>0.57595487062329975</v>
          </cell>
          <cell r="C47">
            <v>0.84643658473476779</v>
          </cell>
          <cell r="D47">
            <v>0</v>
          </cell>
          <cell r="E47">
            <v>0</v>
          </cell>
        </row>
        <row r="48">
          <cell r="A48">
            <v>39753</v>
          </cell>
          <cell r="B48">
            <v>0.6018728398013482</v>
          </cell>
          <cell r="C48">
            <v>0.8929905968951799</v>
          </cell>
          <cell r="D48">
            <v>0</v>
          </cell>
          <cell r="E48">
            <v>0</v>
          </cell>
        </row>
        <row r="49">
          <cell r="A49">
            <v>40118</v>
          </cell>
          <cell r="B49">
            <v>0.62895711759240869</v>
          </cell>
          <cell r="C49">
            <v>0.94210507972441482</v>
          </cell>
          <cell r="D49">
            <v>0</v>
          </cell>
          <cell r="E49">
            <v>0</v>
          </cell>
        </row>
        <row r="50">
          <cell r="A50">
            <v>40483</v>
          </cell>
          <cell r="B50">
            <v>0.65726018788406704</v>
          </cell>
          <cell r="C50">
            <v>0.99392085910925754</v>
          </cell>
          <cell r="D50">
            <v>0</v>
          </cell>
          <cell r="E50">
            <v>0</v>
          </cell>
        </row>
        <row r="51">
          <cell r="A51">
            <v>40848</v>
          </cell>
          <cell r="B51">
            <v>0.68683689633884992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41214</v>
          </cell>
          <cell r="B52">
            <v>0.7177445566740982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41579</v>
          </cell>
          <cell r="B53">
            <v>0.75004306172443236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41944</v>
          </cell>
          <cell r="B54">
            <v>0.78379499950203191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42309</v>
          </cell>
          <cell r="B55">
            <v>0.81906577447962303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42675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aper Index"/>
      <sheetName val="Table 1"/>
      <sheetName val="(Exh.1) A1 Scalar Method"/>
      <sheetName val="(Exh.2)09-03-15 Comm Ord Method"/>
      <sheetName val="(Exh.3) A2 Method"/>
      <sheetName val="(Exh.4) A3 Method"/>
      <sheetName val="(5.1) UT Allocated Actual NPC"/>
      <sheetName val="(5.2) Adj Actual NPC by Cat"/>
      <sheetName val="(5.3) Adj Actual NPC"/>
      <sheetName val="(5.4) Adjustments"/>
      <sheetName val="(5.5) Actual NPC"/>
      <sheetName val="(6.1) Prorated Base NPC"/>
      <sheetName val="(6.2) Allcted Base NPC (GRC11)"/>
      <sheetName val="(4.3) Base NPC by Cat (GRC11)"/>
      <sheetName val="(6.4) Base UTGRC11 Stlmt NPC"/>
      <sheetName val="(6.5) Allctd Base NPC (GRC12)"/>
      <sheetName val="(6.6) Base NPC by Cat (GRC12)"/>
      <sheetName val="(6.7) Base UTGRC12 Stlmt NPC"/>
      <sheetName val="(7.1) Wheeling Revenues"/>
      <sheetName val="(8.1) Actual Factors"/>
      <sheetName val="(8.2) Dynamic Scalar"/>
      <sheetName val="(8.3) Utah Sales"/>
      <sheetName val="Check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F7">
            <v>41061</v>
          </cell>
          <cell r="G7">
            <v>41091</v>
          </cell>
          <cell r="H7">
            <v>41122</v>
          </cell>
          <cell r="I7">
            <v>41153</v>
          </cell>
          <cell r="J7">
            <v>41183</v>
          </cell>
          <cell r="K7">
            <v>41214</v>
          </cell>
          <cell r="L7">
            <v>41244</v>
          </cell>
          <cell r="M7">
            <v>41275</v>
          </cell>
          <cell r="N7">
            <v>41306</v>
          </cell>
          <cell r="O7">
            <v>41334</v>
          </cell>
          <cell r="P7">
            <v>41365</v>
          </cell>
          <cell r="Q7">
            <v>41395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39452</v>
          </cell>
          <cell r="B1">
            <v>39421</v>
          </cell>
        </row>
        <row r="2">
          <cell r="B2">
            <v>39452</v>
          </cell>
        </row>
        <row r="3">
          <cell r="B3">
            <v>39483</v>
          </cell>
        </row>
        <row r="4">
          <cell r="B4">
            <v>39512</v>
          </cell>
        </row>
        <row r="5">
          <cell r="B5">
            <v>39543</v>
          </cell>
        </row>
        <row r="6">
          <cell r="B6">
            <v>39573</v>
          </cell>
        </row>
        <row r="7">
          <cell r="B7">
            <v>39604</v>
          </cell>
        </row>
        <row r="8">
          <cell r="B8">
            <v>39634</v>
          </cell>
        </row>
        <row r="9">
          <cell r="B9">
            <v>39665</v>
          </cell>
        </row>
        <row r="10">
          <cell r="B10">
            <v>39696</v>
          </cell>
        </row>
        <row r="11">
          <cell r="B11">
            <v>39726</v>
          </cell>
        </row>
        <row r="12">
          <cell r="B12">
            <v>39757</v>
          </cell>
        </row>
        <row r="13">
          <cell r="B13">
            <v>39787</v>
          </cell>
        </row>
        <row r="14">
          <cell r="B14">
            <v>39818</v>
          </cell>
        </row>
        <row r="15">
          <cell r="B15">
            <v>39849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2003 Plan"/>
      <sheetName val="Sheet1"/>
      <sheetName val="MGTSND FEB 03"/>
      <sheetName val="MGTFEE RECRS FEB 03"/>
      <sheetName val="Powerc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3"/>
  <sheetViews>
    <sheetView view="pageBreakPreview" topLeftCell="A46" zoomScale="80" zoomScaleNormal="70" zoomScaleSheetLayoutView="80" zoomScalePageLayoutView="80" workbookViewId="0"/>
  </sheetViews>
  <sheetFormatPr defaultRowHeight="15"/>
  <cols>
    <col min="1" max="1" width="39.7109375" style="7" customWidth="1"/>
    <col min="2" max="2" width="14.42578125" style="7" customWidth="1"/>
    <col min="3" max="3" width="7.7109375" style="7" customWidth="1"/>
    <col min="4" max="5" width="12.7109375" style="7" customWidth="1"/>
    <col min="6" max="6" width="15.7109375" style="7" bestFit="1" customWidth="1"/>
    <col min="7" max="7" width="13.7109375" style="7" customWidth="1"/>
    <col min="8" max="8" width="25.7109375" style="7" customWidth="1"/>
    <col min="9" max="9" width="16.7109375" style="7" customWidth="1"/>
    <col min="10" max="10" width="16.42578125" style="7" bestFit="1" customWidth="1"/>
    <col min="11" max="11" width="17.7109375" style="7" bestFit="1" customWidth="1"/>
    <col min="12" max="12" width="20.140625" style="7" bestFit="1" customWidth="1"/>
    <col min="13" max="13" width="6.85546875" style="7" bestFit="1" customWidth="1"/>
    <col min="14" max="16384" width="9.140625" style="7"/>
  </cols>
  <sheetData>
    <row r="1" spans="1:14" ht="15.75">
      <c r="A1" s="2"/>
      <c r="B1" s="3"/>
      <c r="C1" s="3"/>
      <c r="D1" s="3"/>
      <c r="E1" s="4" t="s">
        <v>0</v>
      </c>
      <c r="F1" s="4" t="s">
        <v>1</v>
      </c>
      <c r="G1" s="4" t="s">
        <v>2</v>
      </c>
      <c r="H1" s="5"/>
      <c r="I1" s="6" t="s">
        <v>3</v>
      </c>
      <c r="J1" s="6" t="s">
        <v>4</v>
      </c>
      <c r="K1" s="6" t="s">
        <v>5</v>
      </c>
      <c r="L1" s="5" t="s">
        <v>6</v>
      </c>
      <c r="M1" s="5"/>
    </row>
    <row r="2" spans="1:14" ht="19.5" thickBot="1">
      <c r="A2" s="8" t="s">
        <v>7</v>
      </c>
      <c r="B2" s="9"/>
      <c r="C2" s="9"/>
      <c r="D2" s="10"/>
      <c r="E2" s="9" t="s">
        <v>8</v>
      </c>
      <c r="F2" s="9" t="s">
        <v>9</v>
      </c>
      <c r="G2" s="9" t="s">
        <v>10</v>
      </c>
      <c r="H2" s="11"/>
      <c r="I2" s="9" t="s">
        <v>11</v>
      </c>
      <c r="J2" s="9" t="s">
        <v>12</v>
      </c>
      <c r="K2" s="9" t="s">
        <v>13</v>
      </c>
      <c r="L2" s="11" t="s">
        <v>14</v>
      </c>
      <c r="M2" s="11"/>
    </row>
    <row r="3" spans="1:14" ht="17.25" thickTop="1" thickBot="1">
      <c r="A3" s="12"/>
      <c r="B3" s="13"/>
      <c r="C3" s="13"/>
      <c r="D3" s="14"/>
      <c r="E3" s="13"/>
      <c r="F3" s="13"/>
      <c r="G3" s="13"/>
      <c r="H3" s="15"/>
      <c r="I3" s="13"/>
      <c r="J3" s="13"/>
      <c r="K3" s="13"/>
      <c r="L3" s="13"/>
    </row>
    <row r="4" spans="1:14" ht="18.75">
      <c r="A4" s="16" t="s">
        <v>15</v>
      </c>
      <c r="B4" s="17"/>
      <c r="C4" s="17"/>
      <c r="D4" s="18"/>
      <c r="E4" s="19"/>
      <c r="F4" s="19"/>
      <c r="G4" s="19"/>
      <c r="H4" s="19"/>
      <c r="I4" s="20"/>
      <c r="J4" s="20"/>
      <c r="K4" s="20"/>
      <c r="L4" s="21"/>
      <c r="M4" s="22"/>
    </row>
    <row r="5" spans="1:14">
      <c r="A5" s="23" t="s">
        <v>16</v>
      </c>
      <c r="B5" s="24"/>
      <c r="C5" s="24"/>
      <c r="D5" s="24"/>
      <c r="E5" s="25">
        <v>6</v>
      </c>
      <c r="F5" s="25"/>
      <c r="G5" s="25">
        <v>6</v>
      </c>
      <c r="H5" s="25" t="s">
        <v>17</v>
      </c>
      <c r="I5" s="26"/>
      <c r="J5" s="26"/>
      <c r="K5" s="26"/>
      <c r="L5" s="27">
        <v>0.2</v>
      </c>
      <c r="M5" s="28" t="s">
        <v>17</v>
      </c>
      <c r="N5" s="29"/>
    </row>
    <row r="6" spans="1:14">
      <c r="A6" s="23" t="s">
        <v>18</v>
      </c>
      <c r="B6" s="24"/>
      <c r="C6" s="24"/>
      <c r="D6" s="24"/>
      <c r="E6" s="25">
        <v>12</v>
      </c>
      <c r="F6" s="25"/>
      <c r="G6" s="25">
        <v>12</v>
      </c>
      <c r="H6" s="25" t="s">
        <v>17</v>
      </c>
      <c r="I6" s="26"/>
      <c r="J6" s="26"/>
      <c r="K6" s="26"/>
      <c r="L6" s="27">
        <v>0.2</v>
      </c>
      <c r="M6" s="28" t="s">
        <v>17</v>
      </c>
      <c r="N6" s="29"/>
    </row>
    <row r="7" spans="1:14" ht="15.75">
      <c r="A7" s="23" t="s">
        <v>19</v>
      </c>
      <c r="B7" s="24"/>
      <c r="C7" s="24"/>
      <c r="D7" s="24"/>
      <c r="E7" s="30"/>
      <c r="F7" s="30"/>
      <c r="G7" s="30"/>
      <c r="H7" s="30"/>
      <c r="I7" s="26"/>
      <c r="J7" s="26"/>
      <c r="K7" s="26"/>
      <c r="L7" s="31"/>
      <c r="M7" s="32"/>
      <c r="N7" s="29"/>
    </row>
    <row r="8" spans="1:14" ht="15.75">
      <c r="A8" s="23" t="s">
        <v>20</v>
      </c>
      <c r="B8" s="24"/>
      <c r="C8" s="24"/>
      <c r="D8" s="24"/>
      <c r="E8" s="30"/>
      <c r="F8" s="30"/>
      <c r="G8" s="30"/>
      <c r="H8" s="30"/>
      <c r="I8" s="26"/>
      <c r="J8" s="26"/>
      <c r="K8" s="26"/>
      <c r="L8" s="31"/>
      <c r="M8" s="32"/>
      <c r="N8" s="29"/>
    </row>
    <row r="9" spans="1:14" ht="15.75">
      <c r="A9" s="23" t="s">
        <v>21</v>
      </c>
      <c r="B9" s="24"/>
      <c r="C9" s="24"/>
      <c r="D9" s="24"/>
      <c r="E9" s="30">
        <v>8.8498000000000001</v>
      </c>
      <c r="F9" s="30">
        <v>3.56E-2</v>
      </c>
      <c r="G9" s="30">
        <v>8.8854000000000006</v>
      </c>
      <c r="H9" s="30" t="s">
        <v>22</v>
      </c>
      <c r="I9" s="33">
        <v>1.43E-2</v>
      </c>
      <c r="J9" s="33">
        <v>4.5999999999999999E-3</v>
      </c>
      <c r="K9" s="33">
        <v>4.3299999999999998E-2</v>
      </c>
      <c r="L9" s="31"/>
      <c r="M9" s="32"/>
      <c r="N9" s="29"/>
    </row>
    <row r="10" spans="1:14" ht="15.75">
      <c r="A10" s="23" t="s">
        <v>23</v>
      </c>
      <c r="B10" s="24"/>
      <c r="C10" s="24"/>
      <c r="D10" s="24"/>
      <c r="E10" s="30">
        <v>11.542899999999999</v>
      </c>
      <c r="F10" s="30">
        <v>3.56E-2</v>
      </c>
      <c r="G10" s="30">
        <v>11.5785</v>
      </c>
      <c r="H10" s="30" t="s">
        <v>22</v>
      </c>
      <c r="I10" s="33">
        <v>1.43E-2</v>
      </c>
      <c r="J10" s="33">
        <v>4.5999999999999999E-3</v>
      </c>
      <c r="K10" s="33">
        <v>4.3299999999999998E-2</v>
      </c>
      <c r="L10" s="31"/>
      <c r="M10" s="32"/>
      <c r="N10" s="29"/>
    </row>
    <row r="11" spans="1:14" ht="15.75">
      <c r="A11" s="23" t="s">
        <v>24</v>
      </c>
      <c r="B11" s="24"/>
      <c r="C11" s="24"/>
      <c r="D11" s="24"/>
      <c r="E11" s="30">
        <v>14.450799999999999</v>
      </c>
      <c r="F11" s="30">
        <v>3.56E-2</v>
      </c>
      <c r="G11" s="30">
        <v>14.4864</v>
      </c>
      <c r="H11" s="30" t="s">
        <v>22</v>
      </c>
      <c r="I11" s="33">
        <v>1.43E-2</v>
      </c>
      <c r="J11" s="33">
        <v>4.5999999999999999E-3</v>
      </c>
      <c r="K11" s="33">
        <v>4.3299999999999998E-2</v>
      </c>
      <c r="L11" s="31"/>
      <c r="M11" s="32"/>
      <c r="N11" s="29"/>
    </row>
    <row r="12" spans="1:14" ht="15.75">
      <c r="A12" s="23" t="s">
        <v>25</v>
      </c>
      <c r="B12" s="24"/>
      <c r="C12" s="24"/>
      <c r="D12" s="24"/>
      <c r="E12" s="30"/>
      <c r="F12" s="30"/>
      <c r="G12" s="30"/>
      <c r="H12" s="30"/>
      <c r="I12" s="26"/>
      <c r="J12" s="26"/>
      <c r="K12" s="26"/>
      <c r="L12" s="31"/>
      <c r="M12" s="32"/>
      <c r="N12" s="29"/>
    </row>
    <row r="13" spans="1:14" ht="15.75">
      <c r="A13" s="23" t="s">
        <v>21</v>
      </c>
      <c r="B13" s="24"/>
      <c r="C13" s="24"/>
      <c r="D13" s="24"/>
      <c r="E13" s="34">
        <v>8.8498000000000001</v>
      </c>
      <c r="F13" s="30">
        <v>3.56E-2</v>
      </c>
      <c r="G13" s="34">
        <v>8.8854000000000006</v>
      </c>
      <c r="H13" s="30" t="s">
        <v>22</v>
      </c>
      <c r="I13" s="33">
        <v>1.43E-2</v>
      </c>
      <c r="J13" s="33">
        <v>4.5999999999999999E-3</v>
      </c>
      <c r="K13" s="33">
        <v>4.3299999999999998E-2</v>
      </c>
      <c r="L13" s="31"/>
      <c r="M13" s="32"/>
      <c r="N13" s="29"/>
    </row>
    <row r="14" spans="1:14" ht="15.75">
      <c r="A14" s="23" t="s">
        <v>24</v>
      </c>
      <c r="B14" s="24"/>
      <c r="C14" s="24"/>
      <c r="D14" s="24"/>
      <c r="E14" s="34">
        <v>10.7072</v>
      </c>
      <c r="F14" s="30">
        <v>3.56E-2</v>
      </c>
      <c r="G14" s="34">
        <v>10.742800000000001</v>
      </c>
      <c r="H14" s="30" t="s">
        <v>22</v>
      </c>
      <c r="I14" s="33">
        <v>1.43E-2</v>
      </c>
      <c r="J14" s="33">
        <v>4.5999999999999999E-3</v>
      </c>
      <c r="K14" s="33">
        <v>4.3299999999999998E-2</v>
      </c>
      <c r="L14" s="31"/>
      <c r="M14" s="32"/>
      <c r="N14" s="29"/>
    </row>
    <row r="15" spans="1:14" ht="15.75">
      <c r="A15" s="23" t="s">
        <v>26</v>
      </c>
      <c r="B15" s="24"/>
      <c r="C15" s="24"/>
      <c r="D15" s="24"/>
      <c r="E15" s="25">
        <v>8</v>
      </c>
      <c r="F15" s="25"/>
      <c r="G15" s="25">
        <v>8</v>
      </c>
      <c r="H15" s="30" t="s">
        <v>17</v>
      </c>
      <c r="I15" s="33"/>
      <c r="J15" s="33"/>
      <c r="K15" s="33"/>
      <c r="L15" s="31"/>
      <c r="M15" s="32"/>
      <c r="N15" s="29"/>
    </row>
    <row r="16" spans="1:14" ht="16.5" thickBot="1">
      <c r="A16" s="35" t="s">
        <v>27</v>
      </c>
      <c r="B16" s="36"/>
      <c r="C16" s="36"/>
      <c r="D16" s="36"/>
      <c r="E16" s="37">
        <v>16</v>
      </c>
      <c r="F16" s="37"/>
      <c r="G16" s="37">
        <v>16</v>
      </c>
      <c r="H16" s="38" t="s">
        <v>17</v>
      </c>
      <c r="I16" s="36"/>
      <c r="J16" s="36"/>
      <c r="K16" s="36"/>
      <c r="L16" s="39"/>
      <c r="M16" s="40"/>
      <c r="N16" s="29"/>
    </row>
    <row r="17" spans="1:14" ht="16.5" thickBot="1">
      <c r="A17" s="41"/>
      <c r="L17" s="42"/>
      <c r="N17" s="29"/>
    </row>
    <row r="18" spans="1:14" ht="18.75">
      <c r="A18" s="16" t="s">
        <v>28</v>
      </c>
      <c r="B18" s="17"/>
      <c r="C18" s="17"/>
      <c r="D18" s="18"/>
      <c r="E18" s="19"/>
      <c r="F18" s="19"/>
      <c r="G18" s="19"/>
      <c r="H18" s="19"/>
      <c r="I18" s="20"/>
      <c r="J18" s="20"/>
      <c r="K18" s="20"/>
      <c r="L18" s="21"/>
      <c r="M18" s="22"/>
      <c r="N18" s="29"/>
    </row>
    <row r="19" spans="1:14">
      <c r="A19" s="23"/>
      <c r="B19" s="24"/>
      <c r="C19" s="24"/>
      <c r="D19" s="24"/>
      <c r="E19" s="25"/>
      <c r="F19" s="25"/>
      <c r="G19" s="25"/>
      <c r="H19" s="25"/>
      <c r="I19" s="26"/>
      <c r="J19" s="26"/>
      <c r="K19" s="26"/>
      <c r="L19" s="27"/>
      <c r="M19" s="32"/>
      <c r="N19" s="29"/>
    </row>
    <row r="20" spans="1:14">
      <c r="A20" s="23" t="s">
        <v>19</v>
      </c>
      <c r="B20" s="24"/>
      <c r="C20" s="24"/>
      <c r="D20" s="24"/>
      <c r="E20" s="30"/>
      <c r="F20" s="30"/>
      <c r="G20" s="30"/>
      <c r="H20" s="30"/>
      <c r="I20" s="26"/>
      <c r="J20" s="26"/>
      <c r="K20" s="26"/>
      <c r="L20" s="43"/>
      <c r="M20" s="32"/>
      <c r="N20" s="29"/>
    </row>
    <row r="21" spans="1:14">
      <c r="A21" s="23" t="s">
        <v>20</v>
      </c>
      <c r="B21" s="24"/>
      <c r="C21" s="24"/>
      <c r="D21" s="24"/>
      <c r="E21" s="30"/>
      <c r="F21" s="30"/>
      <c r="G21" s="30"/>
      <c r="H21" s="30"/>
      <c r="I21" s="26"/>
      <c r="J21" s="26"/>
      <c r="K21" s="26"/>
      <c r="L21" s="43"/>
      <c r="M21" s="32"/>
      <c r="N21" s="29"/>
    </row>
    <row r="22" spans="1:14">
      <c r="A22" s="23" t="s">
        <v>29</v>
      </c>
      <c r="B22" s="24"/>
      <c r="C22" s="24"/>
      <c r="D22" s="24"/>
      <c r="E22" s="44">
        <v>4.3559999999999999</v>
      </c>
      <c r="F22" s="44"/>
      <c r="G22" s="44">
        <v>4.3559999999999999</v>
      </c>
      <c r="H22" s="30" t="s">
        <v>22</v>
      </c>
      <c r="I22" s="45"/>
      <c r="J22" s="33"/>
      <c r="K22" s="33">
        <v>4.3299999999999998E-2</v>
      </c>
      <c r="L22" s="43"/>
      <c r="M22" s="32"/>
      <c r="N22" s="29"/>
    </row>
    <row r="23" spans="1:14">
      <c r="A23" s="23" t="s">
        <v>30</v>
      </c>
      <c r="B23" s="24"/>
      <c r="C23" s="24"/>
      <c r="D23" s="24"/>
      <c r="E23" s="46">
        <v>-1.6334</v>
      </c>
      <c r="F23" s="46"/>
      <c r="G23" s="46">
        <v>-1.6334</v>
      </c>
      <c r="H23" s="30" t="s">
        <v>22</v>
      </c>
      <c r="I23" s="45"/>
      <c r="J23" s="33"/>
      <c r="K23" s="33">
        <v>4.3299999999999998E-2</v>
      </c>
      <c r="L23" s="43"/>
      <c r="M23" s="32"/>
      <c r="N23" s="29"/>
    </row>
    <row r="24" spans="1:14">
      <c r="A24" s="23" t="s">
        <v>25</v>
      </c>
      <c r="B24" s="24"/>
      <c r="C24" s="24"/>
      <c r="D24" s="24"/>
      <c r="E24" s="30"/>
      <c r="F24" s="30"/>
      <c r="G24" s="30"/>
      <c r="H24" s="30"/>
      <c r="I24" s="26"/>
      <c r="J24" s="26"/>
      <c r="K24" s="26"/>
      <c r="L24" s="43"/>
      <c r="M24" s="32"/>
      <c r="N24" s="29"/>
    </row>
    <row r="25" spans="1:14" ht="15.75" thickBot="1">
      <c r="A25" s="47" t="s">
        <v>31</v>
      </c>
      <c r="B25" s="48"/>
      <c r="C25" s="48"/>
      <c r="D25" s="48"/>
      <c r="E25" s="49" t="s">
        <v>32</v>
      </c>
      <c r="F25" s="49"/>
      <c r="G25" s="49" t="s">
        <v>32</v>
      </c>
      <c r="H25" s="38" t="s">
        <v>22</v>
      </c>
      <c r="I25" s="50"/>
      <c r="J25" s="50"/>
      <c r="K25" s="50"/>
      <c r="L25" s="51"/>
      <c r="M25" s="40"/>
      <c r="N25" s="29"/>
    </row>
    <row r="26" spans="1:14" ht="16.5" thickBot="1">
      <c r="A26" s="41"/>
      <c r="B26" s="52"/>
      <c r="C26" s="52"/>
      <c r="D26" s="52"/>
      <c r="E26" s="41"/>
      <c r="F26" s="41"/>
      <c r="G26" s="41"/>
      <c r="H26" s="41"/>
      <c r="I26" s="53"/>
      <c r="J26" s="53"/>
      <c r="K26" s="53"/>
      <c r="L26" s="42"/>
      <c r="N26" s="29"/>
    </row>
    <row r="27" spans="1:14" ht="18.75">
      <c r="A27" s="16" t="s">
        <v>33</v>
      </c>
      <c r="B27" s="17"/>
      <c r="C27" s="17"/>
      <c r="D27" s="18"/>
      <c r="E27" s="19"/>
      <c r="F27" s="19"/>
      <c r="G27" s="19"/>
      <c r="H27" s="19"/>
      <c r="I27" s="20"/>
      <c r="J27" s="20"/>
      <c r="K27" s="20"/>
      <c r="L27" s="21"/>
      <c r="M27" s="22"/>
      <c r="N27" s="29"/>
    </row>
    <row r="28" spans="1:14">
      <c r="A28" s="23" t="s">
        <v>16</v>
      </c>
      <c r="B28" s="24"/>
      <c r="C28" s="24"/>
      <c r="D28" s="24"/>
      <c r="E28" s="25">
        <v>6</v>
      </c>
      <c r="F28" s="25"/>
      <c r="G28" s="25">
        <v>6</v>
      </c>
      <c r="H28" s="25" t="s">
        <v>17</v>
      </c>
      <c r="I28" s="26"/>
      <c r="J28" s="26"/>
      <c r="K28" s="26"/>
      <c r="L28" s="27"/>
      <c r="M28" s="32"/>
      <c r="N28" s="29"/>
    </row>
    <row r="29" spans="1:14">
      <c r="A29" s="23" t="s">
        <v>18</v>
      </c>
      <c r="B29" s="24"/>
      <c r="C29" s="24"/>
      <c r="D29" s="24"/>
      <c r="E29" s="25">
        <v>12</v>
      </c>
      <c r="F29" s="25"/>
      <c r="G29" s="25">
        <v>12</v>
      </c>
      <c r="H29" s="25" t="s">
        <v>17</v>
      </c>
      <c r="I29" s="26"/>
      <c r="J29" s="26"/>
      <c r="K29" s="26"/>
      <c r="L29" s="27"/>
      <c r="M29" s="32"/>
      <c r="N29" s="29"/>
    </row>
    <row r="30" spans="1:14">
      <c r="A30" s="23" t="s">
        <v>19</v>
      </c>
      <c r="B30" s="24"/>
      <c r="C30" s="24"/>
      <c r="D30" s="24"/>
      <c r="E30" s="30"/>
      <c r="F30" s="30"/>
      <c r="G30" s="30"/>
      <c r="H30" s="30"/>
      <c r="I30" s="26"/>
      <c r="J30" s="26"/>
      <c r="K30" s="26"/>
      <c r="L30" s="43"/>
      <c r="M30" s="32"/>
      <c r="N30" s="29"/>
    </row>
    <row r="31" spans="1:14">
      <c r="A31" s="23" t="s">
        <v>20</v>
      </c>
      <c r="B31" s="24"/>
      <c r="C31" s="24"/>
      <c r="D31" s="24"/>
      <c r="E31" s="30"/>
      <c r="F31" s="30"/>
      <c r="G31" s="30"/>
      <c r="H31" s="30"/>
      <c r="I31" s="26"/>
      <c r="J31" s="26"/>
      <c r="K31" s="26"/>
      <c r="L31" s="43"/>
      <c r="M31" s="32"/>
      <c r="N31" s="29"/>
    </row>
    <row r="32" spans="1:14">
      <c r="A32" s="23" t="s">
        <v>21</v>
      </c>
      <c r="B32" s="24"/>
      <c r="C32" s="24"/>
      <c r="D32" s="24"/>
      <c r="E32" s="30">
        <v>8.8498000000000001</v>
      </c>
      <c r="F32" s="30">
        <v>3.56E-2</v>
      </c>
      <c r="G32" s="30">
        <v>8.8854000000000006</v>
      </c>
      <c r="H32" s="30" t="s">
        <v>22</v>
      </c>
      <c r="I32" s="33">
        <v>1.43E-2</v>
      </c>
      <c r="J32" s="33">
        <v>4.5999999999999999E-3</v>
      </c>
      <c r="K32" s="33">
        <v>4.3299999999999998E-2</v>
      </c>
      <c r="L32" s="43"/>
      <c r="M32" s="32"/>
      <c r="N32" s="29"/>
    </row>
    <row r="33" spans="1:14">
      <c r="A33" s="23" t="s">
        <v>23</v>
      </c>
      <c r="B33" s="24"/>
      <c r="C33" s="24"/>
      <c r="D33" s="24"/>
      <c r="E33" s="30">
        <v>11.542899999999999</v>
      </c>
      <c r="F33" s="30">
        <v>3.56E-2</v>
      </c>
      <c r="G33" s="30">
        <v>11.5785</v>
      </c>
      <c r="H33" s="30" t="s">
        <v>22</v>
      </c>
      <c r="I33" s="33">
        <v>1.43E-2</v>
      </c>
      <c r="J33" s="33">
        <v>4.5999999999999999E-3</v>
      </c>
      <c r="K33" s="33">
        <v>4.3299999999999998E-2</v>
      </c>
      <c r="L33" s="43"/>
      <c r="M33" s="32"/>
      <c r="N33" s="29"/>
    </row>
    <row r="34" spans="1:14">
      <c r="A34" s="23" t="s">
        <v>24</v>
      </c>
      <c r="B34" s="24"/>
      <c r="C34" s="24"/>
      <c r="D34" s="24"/>
      <c r="E34" s="30">
        <v>14.450799999999999</v>
      </c>
      <c r="F34" s="30">
        <v>3.56E-2</v>
      </c>
      <c r="G34" s="30">
        <v>14.4864</v>
      </c>
      <c r="H34" s="30" t="s">
        <v>22</v>
      </c>
      <c r="I34" s="33">
        <v>1.43E-2</v>
      </c>
      <c r="J34" s="33">
        <v>4.5999999999999999E-3</v>
      </c>
      <c r="K34" s="33">
        <v>4.3299999999999998E-2</v>
      </c>
      <c r="L34" s="43"/>
      <c r="M34" s="32"/>
      <c r="N34" s="29"/>
    </row>
    <row r="35" spans="1:14">
      <c r="A35" s="23" t="s">
        <v>25</v>
      </c>
      <c r="B35" s="24"/>
      <c r="C35" s="24"/>
      <c r="D35" s="24"/>
      <c r="E35" s="30"/>
      <c r="F35" s="30"/>
      <c r="G35" s="30"/>
      <c r="H35" s="30"/>
      <c r="I35" s="26"/>
      <c r="J35" s="26"/>
      <c r="K35" s="26"/>
      <c r="L35" s="43"/>
      <c r="M35" s="32"/>
      <c r="N35" s="29"/>
    </row>
    <row r="36" spans="1:14">
      <c r="A36" s="23" t="s">
        <v>21</v>
      </c>
      <c r="B36" s="24"/>
      <c r="C36" s="24"/>
      <c r="D36" s="24"/>
      <c r="E36" s="30">
        <v>8.8498000000000001</v>
      </c>
      <c r="F36" s="30">
        <v>3.56E-2</v>
      </c>
      <c r="G36" s="30">
        <v>8.8854000000000006</v>
      </c>
      <c r="H36" s="30" t="s">
        <v>22</v>
      </c>
      <c r="I36" s="33">
        <v>1.43E-2</v>
      </c>
      <c r="J36" s="33">
        <v>4.5999999999999999E-3</v>
      </c>
      <c r="K36" s="33">
        <v>4.3299999999999998E-2</v>
      </c>
      <c r="L36" s="43"/>
      <c r="M36" s="32"/>
      <c r="N36" s="29"/>
    </row>
    <row r="37" spans="1:14">
      <c r="A37" s="23" t="s">
        <v>24</v>
      </c>
      <c r="B37" s="24"/>
      <c r="C37" s="24"/>
      <c r="D37" s="24"/>
      <c r="E37" s="30">
        <v>10.7072</v>
      </c>
      <c r="F37" s="30">
        <v>3.56E-2</v>
      </c>
      <c r="G37" s="30">
        <v>10.742800000000001</v>
      </c>
      <c r="H37" s="30" t="s">
        <v>22</v>
      </c>
      <c r="I37" s="33">
        <v>1.43E-2</v>
      </c>
      <c r="J37" s="33">
        <v>4.5999999999999999E-3</v>
      </c>
      <c r="K37" s="33">
        <v>4.3299999999999998E-2</v>
      </c>
      <c r="L37" s="43"/>
      <c r="M37" s="32"/>
      <c r="N37" s="29"/>
    </row>
    <row r="38" spans="1:14">
      <c r="A38" s="23" t="s">
        <v>26</v>
      </c>
      <c r="B38" s="24"/>
      <c r="C38" s="24"/>
      <c r="D38" s="24"/>
      <c r="E38" s="25">
        <v>8</v>
      </c>
      <c r="F38" s="25"/>
      <c r="G38" s="25">
        <v>8</v>
      </c>
      <c r="H38" s="30" t="s">
        <v>17</v>
      </c>
      <c r="I38" s="26"/>
      <c r="J38" s="26"/>
      <c r="K38" s="26"/>
      <c r="L38" s="43"/>
      <c r="M38" s="32"/>
      <c r="N38" s="29"/>
    </row>
    <row r="39" spans="1:14">
      <c r="A39" s="23" t="s">
        <v>27</v>
      </c>
      <c r="B39" s="24"/>
      <c r="C39" s="24"/>
      <c r="D39" s="24"/>
      <c r="E39" s="25">
        <v>16</v>
      </c>
      <c r="F39" s="25"/>
      <c r="G39" s="25">
        <v>16</v>
      </c>
      <c r="H39" s="30" t="s">
        <v>17</v>
      </c>
      <c r="I39" s="26"/>
      <c r="J39" s="26"/>
      <c r="K39" s="26"/>
      <c r="L39" s="43"/>
      <c r="M39" s="32"/>
      <c r="N39" s="29"/>
    </row>
    <row r="40" spans="1:14">
      <c r="A40" s="54"/>
      <c r="B40" s="24"/>
      <c r="C40" s="24"/>
      <c r="D40" s="24"/>
      <c r="E40" s="25"/>
      <c r="F40" s="25"/>
      <c r="G40" s="25"/>
      <c r="H40" s="30"/>
      <c r="I40" s="26"/>
      <c r="J40" s="26"/>
      <c r="K40" s="26"/>
      <c r="L40" s="43"/>
      <c r="M40" s="32"/>
      <c r="N40" s="29"/>
    </row>
    <row r="41" spans="1:14">
      <c r="A41" s="23" t="s">
        <v>34</v>
      </c>
      <c r="B41" s="24"/>
      <c r="C41" s="24"/>
      <c r="D41" s="24"/>
      <c r="E41" s="25">
        <v>12.6</v>
      </c>
      <c r="F41" s="25"/>
      <c r="G41" s="25">
        <v>12.6</v>
      </c>
      <c r="H41" s="30" t="s">
        <v>35</v>
      </c>
      <c r="I41" s="26"/>
      <c r="J41" s="26"/>
      <c r="K41" s="26"/>
      <c r="L41" s="43"/>
      <c r="M41" s="32"/>
      <c r="N41" s="29"/>
    </row>
    <row r="42" spans="1:14">
      <c r="A42" s="23" t="s">
        <v>36</v>
      </c>
      <c r="B42" s="24"/>
      <c r="C42" s="24"/>
      <c r="D42" s="24"/>
      <c r="E42" s="25">
        <v>10</v>
      </c>
      <c r="F42" s="25"/>
      <c r="G42" s="25">
        <v>10</v>
      </c>
      <c r="H42" s="30" t="s">
        <v>35</v>
      </c>
      <c r="I42" s="26"/>
      <c r="J42" s="26"/>
      <c r="K42" s="26"/>
      <c r="L42" s="43"/>
      <c r="M42" s="32"/>
      <c r="N42" s="29"/>
    </row>
    <row r="43" spans="1:14">
      <c r="A43" s="55" t="s">
        <v>37</v>
      </c>
      <c r="B43" s="24"/>
      <c r="C43" s="24"/>
      <c r="D43" s="24"/>
      <c r="E43" s="25"/>
      <c r="F43" s="25"/>
      <c r="G43" s="25"/>
      <c r="H43" s="30"/>
      <c r="I43" s="26"/>
      <c r="J43" s="26"/>
      <c r="K43" s="26"/>
      <c r="L43" s="43"/>
      <c r="M43" s="32"/>
      <c r="N43" s="29"/>
    </row>
    <row r="44" spans="1:14">
      <c r="A44" s="55" t="s">
        <v>38</v>
      </c>
      <c r="B44" s="24"/>
      <c r="C44" s="24"/>
      <c r="D44" s="24"/>
      <c r="E44" s="25"/>
      <c r="F44" s="25"/>
      <c r="G44" s="25"/>
      <c r="H44" s="30"/>
      <c r="I44" s="26"/>
      <c r="J44" s="26"/>
      <c r="K44" s="26"/>
      <c r="L44" s="43"/>
      <c r="M44" s="32"/>
      <c r="N44" s="29"/>
    </row>
    <row r="45" spans="1:14" ht="15.75" thickBot="1">
      <c r="A45" s="56" t="s">
        <v>39</v>
      </c>
      <c r="B45" s="48"/>
      <c r="C45" s="48"/>
      <c r="D45" s="48"/>
      <c r="E45" s="38"/>
      <c r="F45" s="38"/>
      <c r="G45" s="38"/>
      <c r="H45" s="38"/>
      <c r="I45" s="50"/>
      <c r="J45" s="50"/>
      <c r="K45" s="50"/>
      <c r="L45" s="51"/>
      <c r="M45" s="40"/>
      <c r="N45" s="29"/>
    </row>
    <row r="46" spans="1:14" ht="15.75">
      <c r="A46" s="41"/>
      <c r="B46" s="52"/>
      <c r="C46" s="52"/>
      <c r="D46" s="52"/>
      <c r="E46" s="41"/>
      <c r="F46" s="41"/>
      <c r="G46" s="41"/>
      <c r="H46" s="41"/>
      <c r="I46" s="53"/>
      <c r="J46" s="53"/>
      <c r="K46" s="53"/>
      <c r="L46" s="42"/>
      <c r="N46" s="29"/>
    </row>
    <row r="47" spans="1:14" ht="16.5">
      <c r="A47" s="57" t="s">
        <v>40</v>
      </c>
      <c r="B47" s="58"/>
      <c r="C47" s="58"/>
      <c r="D47" s="58"/>
      <c r="E47" s="41"/>
      <c r="F47" s="41"/>
      <c r="G47" s="41"/>
      <c r="H47" s="41"/>
      <c r="I47" s="59"/>
      <c r="J47" s="59"/>
      <c r="K47" s="59"/>
      <c r="L47" s="42"/>
      <c r="N47" s="29"/>
    </row>
    <row r="48" spans="1:14" ht="16.5">
      <c r="A48" s="57" t="s">
        <v>41</v>
      </c>
      <c r="B48" s="58"/>
      <c r="C48" s="58"/>
      <c r="D48" s="58"/>
      <c r="E48" s="41"/>
      <c r="F48" s="41"/>
      <c r="G48" s="41"/>
      <c r="H48" s="41"/>
      <c r="I48" s="59"/>
      <c r="J48" s="59"/>
      <c r="K48" s="59"/>
      <c r="L48" s="42"/>
      <c r="N48" s="29"/>
    </row>
    <row r="49" spans="1:14" ht="16.5">
      <c r="A49" s="60" t="s">
        <v>42</v>
      </c>
      <c r="B49" s="58"/>
      <c r="C49" s="58"/>
      <c r="D49" s="58"/>
      <c r="E49" s="41"/>
      <c r="F49" s="41"/>
      <c r="G49" s="41"/>
      <c r="H49" s="41"/>
      <c r="I49" s="59"/>
      <c r="J49" s="59"/>
      <c r="K49" s="59"/>
      <c r="L49" s="42"/>
      <c r="N49" s="29"/>
    </row>
    <row r="50" spans="1:14" ht="17.25" thickBot="1">
      <c r="A50" s="60"/>
      <c r="B50" s="58"/>
      <c r="C50" s="58"/>
      <c r="D50" s="58"/>
      <c r="E50" s="41"/>
      <c r="F50" s="41"/>
      <c r="G50" s="41"/>
      <c r="H50" s="41"/>
      <c r="I50" s="59"/>
      <c r="J50" s="59"/>
      <c r="K50" s="59"/>
      <c r="L50" s="42"/>
      <c r="N50" s="29"/>
    </row>
    <row r="51" spans="1:14" ht="18.75">
      <c r="A51" s="16" t="s">
        <v>43</v>
      </c>
      <c r="B51" s="17"/>
      <c r="C51" s="17"/>
      <c r="D51" s="18"/>
      <c r="E51" s="19"/>
      <c r="F51" s="19"/>
      <c r="G51" s="19"/>
      <c r="H51" s="19"/>
      <c r="I51" s="20"/>
      <c r="J51" s="20"/>
      <c r="K51" s="20"/>
      <c r="L51" s="21"/>
      <c r="M51" s="22"/>
      <c r="N51" s="29"/>
    </row>
    <row r="52" spans="1:14">
      <c r="A52" s="23" t="s">
        <v>44</v>
      </c>
      <c r="B52" s="24"/>
      <c r="C52" s="24"/>
      <c r="D52" s="24"/>
      <c r="E52" s="25">
        <v>54</v>
      </c>
      <c r="F52" s="25"/>
      <c r="G52" s="25">
        <v>54</v>
      </c>
      <c r="H52" s="25" t="s">
        <v>17</v>
      </c>
      <c r="I52" s="26"/>
      <c r="J52" s="26"/>
      <c r="K52" s="26"/>
      <c r="L52" s="27">
        <v>7.57</v>
      </c>
      <c r="M52" s="28" t="s">
        <v>17</v>
      </c>
      <c r="N52" s="29"/>
    </row>
    <row r="53" spans="1:14">
      <c r="A53" s="23" t="s">
        <v>45</v>
      </c>
      <c r="B53" s="24"/>
      <c r="C53" s="24"/>
      <c r="D53" s="24"/>
      <c r="E53" s="25">
        <v>4.04</v>
      </c>
      <c r="F53" s="25"/>
      <c r="G53" s="25">
        <v>4.04</v>
      </c>
      <c r="H53" s="25" t="s">
        <v>46</v>
      </c>
      <c r="I53" s="33"/>
      <c r="J53" s="33"/>
      <c r="K53" s="33">
        <v>4.07E-2</v>
      </c>
      <c r="L53" s="27"/>
      <c r="M53" s="32"/>
      <c r="N53" s="29"/>
    </row>
    <row r="54" spans="1:14">
      <c r="A54" s="23" t="s">
        <v>47</v>
      </c>
      <c r="B54" s="24"/>
      <c r="C54" s="24"/>
      <c r="D54" s="24"/>
      <c r="E54" s="30"/>
      <c r="F54" s="30"/>
      <c r="G54" s="30"/>
      <c r="H54" s="30"/>
      <c r="I54" s="26"/>
      <c r="J54" s="26"/>
      <c r="K54" s="26"/>
      <c r="L54" s="43"/>
      <c r="M54" s="32"/>
      <c r="N54" s="29"/>
    </row>
    <row r="55" spans="1:14">
      <c r="A55" s="23" t="s">
        <v>20</v>
      </c>
      <c r="B55" s="24"/>
      <c r="C55" s="24"/>
      <c r="D55" s="24"/>
      <c r="E55" s="25">
        <v>14.62</v>
      </c>
      <c r="F55" s="25"/>
      <c r="G55" s="25">
        <v>14.62</v>
      </c>
      <c r="H55" s="30" t="s">
        <v>46</v>
      </c>
      <c r="I55" s="33">
        <v>1.7999999999999999E-2</v>
      </c>
      <c r="J55" s="33">
        <v>3.7000000000000002E-3</v>
      </c>
      <c r="K55" s="33">
        <v>4.07E-2</v>
      </c>
      <c r="L55" s="43"/>
      <c r="M55" s="32"/>
      <c r="N55" s="29"/>
    </row>
    <row r="56" spans="1:14">
      <c r="A56" s="23" t="s">
        <v>25</v>
      </c>
      <c r="B56" s="24"/>
      <c r="C56" s="24"/>
      <c r="D56" s="24"/>
      <c r="E56" s="25">
        <v>10.91</v>
      </c>
      <c r="F56" s="25"/>
      <c r="G56" s="25">
        <v>10.91</v>
      </c>
      <c r="H56" s="30" t="s">
        <v>46</v>
      </c>
      <c r="I56" s="33">
        <v>1.7999999999999999E-2</v>
      </c>
      <c r="J56" s="33">
        <v>3.7000000000000002E-3</v>
      </c>
      <c r="K56" s="33">
        <v>4.07E-2</v>
      </c>
      <c r="L56" s="43"/>
      <c r="M56" s="32"/>
      <c r="N56" s="29"/>
    </row>
    <row r="57" spans="1:14">
      <c r="A57" s="23" t="s">
        <v>19</v>
      </c>
      <c r="B57" s="24"/>
      <c r="C57" s="24"/>
      <c r="D57" s="24"/>
      <c r="E57" s="30"/>
      <c r="F57" s="30"/>
      <c r="G57" s="30"/>
      <c r="H57" s="30"/>
      <c r="I57" s="26"/>
      <c r="J57" s="26"/>
      <c r="K57" s="26"/>
      <c r="L57" s="43"/>
      <c r="M57" s="32"/>
      <c r="N57" s="29"/>
    </row>
    <row r="58" spans="1:14">
      <c r="A58" s="23" t="s">
        <v>20</v>
      </c>
      <c r="B58" s="24"/>
      <c r="C58" s="24"/>
      <c r="D58" s="24"/>
      <c r="E58" s="30"/>
      <c r="F58" s="30"/>
      <c r="G58" s="30"/>
      <c r="H58" s="30"/>
      <c r="I58" s="33"/>
      <c r="J58" s="33"/>
      <c r="K58" s="33"/>
      <c r="L58" s="43"/>
      <c r="M58" s="32"/>
      <c r="N58" s="29"/>
    </row>
    <row r="59" spans="1:14">
      <c r="A59" s="23" t="s">
        <v>31</v>
      </c>
      <c r="B59" s="24"/>
      <c r="C59" s="24"/>
      <c r="D59" s="24"/>
      <c r="E59" s="44">
        <v>3.8127</v>
      </c>
      <c r="F59" s="30">
        <v>2.7699999999999999E-2</v>
      </c>
      <c r="G59" s="30">
        <v>3.8403999999999998</v>
      </c>
      <c r="H59" s="30" t="s">
        <v>22</v>
      </c>
      <c r="I59" s="33">
        <v>1.7999999999999999E-2</v>
      </c>
      <c r="J59" s="33">
        <v>3.7000000000000002E-3</v>
      </c>
      <c r="K59" s="33">
        <v>4.07E-2</v>
      </c>
      <c r="L59" s="43"/>
      <c r="M59" s="32"/>
      <c r="N59" s="29"/>
    </row>
    <row r="60" spans="1:14">
      <c r="A60" s="23" t="s">
        <v>25</v>
      </c>
      <c r="B60" s="24"/>
      <c r="C60" s="24"/>
      <c r="D60" s="24"/>
      <c r="E60" s="30"/>
      <c r="F60" s="30"/>
      <c r="G60" s="30"/>
      <c r="H60" s="30"/>
      <c r="I60" s="26"/>
      <c r="J60" s="26"/>
      <c r="K60" s="26"/>
      <c r="L60" s="43"/>
      <c r="M60" s="32"/>
      <c r="N60" s="29"/>
    </row>
    <row r="61" spans="1:14">
      <c r="A61" s="23" t="s">
        <v>31</v>
      </c>
      <c r="B61" s="24"/>
      <c r="C61" s="24"/>
      <c r="D61" s="24"/>
      <c r="E61" s="44">
        <v>3.5143</v>
      </c>
      <c r="F61" s="44">
        <v>2.7699999999999999E-2</v>
      </c>
      <c r="G61" s="44">
        <v>3.5419999999999998</v>
      </c>
      <c r="H61" s="30" t="s">
        <v>22</v>
      </c>
      <c r="I61" s="33">
        <v>1.7999999999999999E-2</v>
      </c>
      <c r="J61" s="33">
        <v>3.7000000000000002E-3</v>
      </c>
      <c r="K61" s="33">
        <v>4.07E-2</v>
      </c>
      <c r="L61" s="43"/>
      <c r="M61" s="32"/>
      <c r="N61" s="29"/>
    </row>
    <row r="62" spans="1:14" ht="15.75" thickBot="1">
      <c r="A62" s="47" t="s">
        <v>48</v>
      </c>
      <c r="B62" s="48"/>
      <c r="C62" s="48"/>
      <c r="D62" s="48"/>
      <c r="E62" s="61">
        <v>0.96</v>
      </c>
      <c r="F62" s="61"/>
      <c r="G62" s="61">
        <v>0.96</v>
      </c>
      <c r="H62" s="38" t="s">
        <v>46</v>
      </c>
      <c r="I62" s="50"/>
      <c r="J62" s="50"/>
      <c r="K62" s="50">
        <v>4.07E-2</v>
      </c>
      <c r="L62" s="51"/>
      <c r="M62" s="40"/>
      <c r="N62" s="29"/>
    </row>
    <row r="63" spans="1:14" ht="16.5" thickBot="1">
      <c r="A63" s="41"/>
      <c r="B63" s="52"/>
      <c r="C63" s="52"/>
      <c r="D63" s="52"/>
      <c r="E63" s="41"/>
      <c r="F63" s="41"/>
      <c r="G63" s="41"/>
      <c r="H63" s="41"/>
      <c r="I63" s="53"/>
      <c r="J63" s="53"/>
      <c r="K63" s="53"/>
      <c r="L63" s="42"/>
      <c r="N63" s="29"/>
    </row>
    <row r="64" spans="1:14" ht="18.75">
      <c r="A64" s="16" t="s">
        <v>49</v>
      </c>
      <c r="B64" s="17"/>
      <c r="C64" s="17"/>
      <c r="D64" s="18"/>
      <c r="E64" s="19"/>
      <c r="F64" s="19"/>
      <c r="G64" s="19"/>
      <c r="H64" s="19"/>
      <c r="I64" s="20"/>
      <c r="J64" s="20"/>
      <c r="K64" s="20"/>
      <c r="L64" s="21"/>
      <c r="M64" s="22"/>
      <c r="N64" s="29"/>
    </row>
    <row r="65" spans="1:14">
      <c r="A65" s="23" t="s">
        <v>44</v>
      </c>
      <c r="B65" s="24"/>
      <c r="C65" s="24"/>
      <c r="D65" s="24"/>
      <c r="E65" s="25">
        <v>54</v>
      </c>
      <c r="F65" s="25"/>
      <c r="G65" s="25">
        <v>54</v>
      </c>
      <c r="H65" s="25" t="s">
        <v>17</v>
      </c>
      <c r="I65" s="26"/>
      <c r="J65" s="26"/>
      <c r="K65" s="26"/>
      <c r="L65" s="27">
        <v>7.57</v>
      </c>
      <c r="M65" s="28" t="s">
        <v>17</v>
      </c>
      <c r="N65" s="29"/>
    </row>
    <row r="66" spans="1:14">
      <c r="A66" s="23" t="s">
        <v>45</v>
      </c>
      <c r="B66" s="24"/>
      <c r="C66" s="24"/>
      <c r="D66" s="24"/>
      <c r="E66" s="30"/>
      <c r="F66" s="30"/>
      <c r="G66" s="30"/>
      <c r="H66" s="30"/>
      <c r="I66" s="26"/>
      <c r="J66" s="26"/>
      <c r="K66" s="26"/>
      <c r="L66" s="43"/>
      <c r="M66" s="32"/>
      <c r="N66" s="29"/>
    </row>
    <row r="67" spans="1:14">
      <c r="A67" s="23" t="s">
        <v>20</v>
      </c>
      <c r="B67" s="24"/>
      <c r="C67" s="24"/>
      <c r="D67" s="24"/>
      <c r="E67" s="25">
        <v>6.52</v>
      </c>
      <c r="F67" s="25"/>
      <c r="G67" s="25">
        <v>6.52</v>
      </c>
      <c r="H67" s="30" t="s">
        <v>50</v>
      </c>
      <c r="I67" s="33"/>
      <c r="J67" s="33"/>
      <c r="K67" s="33">
        <v>4.1799999999999997E-2</v>
      </c>
      <c r="L67" s="43"/>
      <c r="M67" s="32"/>
      <c r="N67" s="29"/>
    </row>
    <row r="68" spans="1:14">
      <c r="A68" s="23" t="s">
        <v>25</v>
      </c>
      <c r="B68" s="24"/>
      <c r="C68" s="24"/>
      <c r="D68" s="24"/>
      <c r="E68" s="25">
        <v>5.47</v>
      </c>
      <c r="F68" s="25"/>
      <c r="G68" s="25">
        <v>5.47</v>
      </c>
      <c r="H68" s="30" t="s">
        <v>50</v>
      </c>
      <c r="I68" s="33"/>
      <c r="J68" s="33"/>
      <c r="K68" s="33">
        <v>4.1799999999999997E-2</v>
      </c>
      <c r="L68" s="43"/>
      <c r="M68" s="32"/>
      <c r="N68" s="29"/>
    </row>
    <row r="69" spans="1:14">
      <c r="A69" s="23" t="s">
        <v>19</v>
      </c>
      <c r="B69" s="24"/>
      <c r="C69" s="24"/>
      <c r="D69" s="24"/>
      <c r="E69" s="30"/>
      <c r="F69" s="30"/>
      <c r="G69" s="30"/>
      <c r="H69" s="30"/>
      <c r="I69" s="26"/>
      <c r="J69" s="26"/>
      <c r="K69" s="26"/>
      <c r="L69" s="43"/>
      <c r="M69" s="32"/>
      <c r="N69" s="29"/>
    </row>
    <row r="70" spans="1:14">
      <c r="A70" s="23" t="s">
        <v>20</v>
      </c>
      <c r="B70" s="24"/>
      <c r="C70" s="24"/>
      <c r="D70" s="24"/>
      <c r="E70" s="30"/>
      <c r="F70" s="30"/>
      <c r="G70" s="30"/>
      <c r="H70" s="30"/>
      <c r="I70" s="33"/>
      <c r="J70" s="33"/>
      <c r="K70" s="33"/>
      <c r="L70" s="43"/>
      <c r="M70" s="32"/>
      <c r="N70" s="29"/>
    </row>
    <row r="71" spans="1:14">
      <c r="A71" s="23" t="s">
        <v>29</v>
      </c>
      <c r="B71" s="24"/>
      <c r="C71" s="24"/>
      <c r="D71" s="24"/>
      <c r="E71" s="44">
        <v>11.926600000000001</v>
      </c>
      <c r="F71" s="30">
        <v>3.8600000000000002E-2</v>
      </c>
      <c r="G71" s="30">
        <v>11.965200000000001</v>
      </c>
      <c r="H71" s="30" t="s">
        <v>22</v>
      </c>
      <c r="I71" s="33">
        <v>2.4899999999999999E-2</v>
      </c>
      <c r="J71" s="33">
        <v>4.8999999999999998E-3</v>
      </c>
      <c r="K71" s="33">
        <v>4.1799999999999997E-2</v>
      </c>
      <c r="L71" s="43"/>
      <c r="M71" s="32"/>
      <c r="N71" s="29"/>
    </row>
    <row r="72" spans="1:14">
      <c r="A72" s="23" t="s">
        <v>30</v>
      </c>
      <c r="B72" s="24"/>
      <c r="C72" s="24"/>
      <c r="D72" s="24"/>
      <c r="E72" s="44">
        <v>3.5908000000000002</v>
      </c>
      <c r="F72" s="44">
        <v>3.8600000000000002E-2</v>
      </c>
      <c r="G72" s="44">
        <v>3.6294000000000004</v>
      </c>
      <c r="H72" s="30" t="s">
        <v>22</v>
      </c>
      <c r="I72" s="33">
        <v>2.4899999999999999E-2</v>
      </c>
      <c r="J72" s="33">
        <v>4.8999999999999998E-3</v>
      </c>
      <c r="K72" s="33">
        <v>4.1799999999999997E-2</v>
      </c>
      <c r="L72" s="43"/>
      <c r="M72" s="32"/>
      <c r="N72" s="29"/>
    </row>
    <row r="73" spans="1:14">
      <c r="A73" s="23" t="s">
        <v>25</v>
      </c>
      <c r="B73" s="24"/>
      <c r="C73" s="24"/>
      <c r="D73" s="24"/>
      <c r="E73" s="30"/>
      <c r="F73" s="30"/>
      <c r="G73" s="30"/>
      <c r="H73" s="30"/>
      <c r="I73" s="26"/>
      <c r="J73" s="26"/>
      <c r="K73" s="26"/>
      <c r="L73" s="43"/>
      <c r="M73" s="32"/>
      <c r="N73" s="29"/>
    </row>
    <row r="74" spans="1:14">
      <c r="A74" s="23" t="s">
        <v>29</v>
      </c>
      <c r="B74" s="24"/>
      <c r="C74" s="24"/>
      <c r="D74" s="24"/>
      <c r="E74" s="30">
        <v>9.9693000000000005</v>
      </c>
      <c r="F74" s="44">
        <v>3.8600000000000002E-2</v>
      </c>
      <c r="G74" s="30">
        <v>10.007900000000001</v>
      </c>
      <c r="H74" s="30" t="s">
        <v>22</v>
      </c>
      <c r="I74" s="33">
        <v>2.4899999999999999E-2</v>
      </c>
      <c r="J74" s="33">
        <v>4.8999999999999998E-3</v>
      </c>
      <c r="K74" s="33">
        <v>4.1799999999999997E-2</v>
      </c>
      <c r="L74" s="43"/>
      <c r="M74" s="32"/>
      <c r="N74" s="29"/>
    </row>
    <row r="75" spans="1:14">
      <c r="A75" s="23" t="s">
        <v>30</v>
      </c>
      <c r="B75" s="24"/>
      <c r="C75" s="24"/>
      <c r="D75" s="24"/>
      <c r="E75" s="44">
        <v>3.0059999999999998</v>
      </c>
      <c r="F75" s="44">
        <v>3.8600000000000002E-2</v>
      </c>
      <c r="G75" s="44">
        <v>3.0446</v>
      </c>
      <c r="H75" s="30" t="s">
        <v>22</v>
      </c>
      <c r="I75" s="33">
        <v>2.4899999999999999E-2</v>
      </c>
      <c r="J75" s="33">
        <v>4.8999999999999998E-3</v>
      </c>
      <c r="K75" s="33">
        <v>4.1799999999999997E-2</v>
      </c>
      <c r="L75" s="43"/>
      <c r="M75" s="32"/>
      <c r="N75" s="29"/>
    </row>
    <row r="76" spans="1:14" ht="15.75" thickBot="1">
      <c r="A76" s="47" t="s">
        <v>48</v>
      </c>
      <c r="B76" s="48"/>
      <c r="C76" s="48"/>
      <c r="D76" s="48"/>
      <c r="E76" s="61">
        <v>0.61</v>
      </c>
      <c r="F76" s="61"/>
      <c r="G76" s="61">
        <v>0.61</v>
      </c>
      <c r="H76" s="38" t="s">
        <v>46</v>
      </c>
      <c r="I76" s="50"/>
      <c r="J76" s="50"/>
      <c r="K76" s="50">
        <v>4.1799999999999997E-2</v>
      </c>
      <c r="L76" s="51"/>
      <c r="M76" s="40"/>
      <c r="N76" s="29"/>
    </row>
    <row r="77" spans="1:14" ht="16.5" thickBot="1">
      <c r="A77" s="41"/>
      <c r="B77" s="52"/>
      <c r="C77" s="52"/>
      <c r="D77" s="52"/>
      <c r="E77" s="62"/>
      <c r="F77" s="62"/>
      <c r="G77" s="62"/>
      <c r="H77" s="41"/>
      <c r="I77" s="53"/>
      <c r="J77" s="53"/>
      <c r="K77" s="53"/>
      <c r="L77" s="42"/>
      <c r="N77" s="29"/>
    </row>
    <row r="78" spans="1:14" ht="18.75">
      <c r="A78" s="16" t="s">
        <v>51</v>
      </c>
      <c r="B78" s="17"/>
      <c r="C78" s="17"/>
      <c r="D78" s="18"/>
      <c r="E78" s="19"/>
      <c r="F78" s="19"/>
      <c r="G78" s="19"/>
      <c r="H78" s="19"/>
      <c r="I78" s="20"/>
      <c r="J78" s="20"/>
      <c r="K78" s="20"/>
      <c r="L78" s="21"/>
      <c r="M78" s="22"/>
      <c r="N78" s="29"/>
    </row>
    <row r="79" spans="1:14">
      <c r="A79" s="23" t="s">
        <v>44</v>
      </c>
      <c r="B79" s="24"/>
      <c r="C79" s="24"/>
      <c r="D79" s="24"/>
      <c r="E79" s="25">
        <v>54</v>
      </c>
      <c r="F79" s="25"/>
      <c r="G79" s="25">
        <v>54</v>
      </c>
      <c r="H79" s="25" t="s">
        <v>17</v>
      </c>
      <c r="I79" s="26"/>
      <c r="J79" s="26"/>
      <c r="K79" s="26"/>
      <c r="L79" s="27">
        <v>7.57</v>
      </c>
      <c r="M79" s="28" t="s">
        <v>17</v>
      </c>
      <c r="N79" s="29"/>
    </row>
    <row r="80" spans="1:14">
      <c r="A80" s="23" t="s">
        <v>45</v>
      </c>
      <c r="B80" s="24"/>
      <c r="C80" s="24"/>
      <c r="D80" s="24"/>
      <c r="E80" s="25">
        <v>4.04</v>
      </c>
      <c r="F80" s="25"/>
      <c r="G80" s="25">
        <v>4.04</v>
      </c>
      <c r="H80" s="25" t="s">
        <v>46</v>
      </c>
      <c r="I80" s="33"/>
      <c r="J80" s="33"/>
      <c r="K80" s="33">
        <v>4.07E-2</v>
      </c>
      <c r="L80" s="27"/>
      <c r="M80" s="32"/>
      <c r="N80" s="29"/>
    </row>
    <row r="81" spans="1:14">
      <c r="A81" s="23" t="s">
        <v>47</v>
      </c>
      <c r="B81" s="24"/>
      <c r="C81" s="24"/>
      <c r="D81" s="24"/>
      <c r="E81" s="30"/>
      <c r="F81" s="30"/>
      <c r="G81" s="30"/>
      <c r="H81" s="30"/>
      <c r="I81" s="26"/>
      <c r="J81" s="26"/>
      <c r="K81" s="26"/>
      <c r="L81" s="43"/>
      <c r="M81" s="32"/>
      <c r="N81" s="29"/>
    </row>
    <row r="82" spans="1:14">
      <c r="A82" s="23" t="s">
        <v>20</v>
      </c>
      <c r="B82" s="24"/>
      <c r="C82" s="24"/>
      <c r="D82" s="24"/>
      <c r="E82" s="25"/>
      <c r="F82" s="25"/>
      <c r="G82" s="25"/>
      <c r="H82" s="30"/>
      <c r="I82" s="33"/>
      <c r="J82" s="33"/>
      <c r="K82" s="33"/>
      <c r="L82" s="43"/>
      <c r="M82" s="32"/>
      <c r="N82" s="29"/>
    </row>
    <row r="83" spans="1:14">
      <c r="A83" s="23" t="s">
        <v>52</v>
      </c>
      <c r="B83" s="24"/>
      <c r="C83" s="24"/>
      <c r="D83" s="24"/>
      <c r="E83" s="25">
        <v>14.62</v>
      </c>
      <c r="F83" s="25"/>
      <c r="G83" s="25">
        <v>14.62</v>
      </c>
      <c r="H83" s="30" t="s">
        <v>46</v>
      </c>
      <c r="I83" s="33">
        <v>1.7999999999999999E-2</v>
      </c>
      <c r="J83" s="33">
        <v>3.7000000000000002E-3</v>
      </c>
      <c r="K83" s="33">
        <v>4.07E-2</v>
      </c>
      <c r="L83" s="43"/>
      <c r="M83" s="32"/>
      <c r="N83" s="29"/>
    </row>
    <row r="84" spans="1:14">
      <c r="A84" s="23" t="s">
        <v>53</v>
      </c>
      <c r="B84" s="24"/>
      <c r="C84" s="24"/>
      <c r="D84" s="24"/>
      <c r="E84" s="63" t="s">
        <v>54</v>
      </c>
      <c r="F84" s="63"/>
      <c r="G84" s="63" t="s">
        <v>54</v>
      </c>
      <c r="H84" s="30"/>
      <c r="I84" s="33"/>
      <c r="J84" s="33"/>
      <c r="K84" s="33"/>
      <c r="L84" s="43"/>
      <c r="M84" s="32"/>
      <c r="N84" s="29"/>
    </row>
    <row r="85" spans="1:14">
      <c r="A85" s="23" t="s">
        <v>25</v>
      </c>
      <c r="B85" s="24"/>
      <c r="C85" s="24"/>
      <c r="D85" s="24"/>
      <c r="E85" s="25"/>
      <c r="F85" s="25"/>
      <c r="G85" s="25"/>
      <c r="H85" s="30"/>
      <c r="I85" s="33"/>
      <c r="J85" s="33"/>
      <c r="K85" s="33"/>
      <c r="L85" s="43"/>
      <c r="M85" s="32"/>
      <c r="N85" s="29"/>
    </row>
    <row r="86" spans="1:14">
      <c r="A86" s="23" t="s">
        <v>52</v>
      </c>
      <c r="B86" s="24"/>
      <c r="C86" s="24"/>
      <c r="D86" s="24"/>
      <c r="E86" s="25">
        <v>10.91</v>
      </c>
      <c r="F86" s="25"/>
      <c r="G86" s="25">
        <v>10.91</v>
      </c>
      <c r="H86" s="30" t="s">
        <v>46</v>
      </c>
      <c r="I86" s="33">
        <v>1.7999999999999999E-2</v>
      </c>
      <c r="J86" s="33">
        <v>3.7000000000000002E-3</v>
      </c>
      <c r="K86" s="33">
        <v>4.07E-2</v>
      </c>
      <c r="L86" s="43"/>
      <c r="M86" s="32"/>
      <c r="N86" s="29"/>
    </row>
    <row r="87" spans="1:14">
      <c r="A87" s="23" t="s">
        <v>53</v>
      </c>
      <c r="B87" s="24"/>
      <c r="C87" s="24"/>
      <c r="D87" s="24"/>
      <c r="E87" s="63" t="s">
        <v>54</v>
      </c>
      <c r="F87" s="63"/>
      <c r="G87" s="63" t="s">
        <v>54</v>
      </c>
      <c r="H87" s="30"/>
      <c r="I87" s="33"/>
      <c r="J87" s="33"/>
      <c r="K87" s="33"/>
      <c r="L87" s="43"/>
      <c r="M87" s="32"/>
      <c r="N87" s="29"/>
    </row>
    <row r="88" spans="1:14">
      <c r="A88" s="23" t="s">
        <v>19</v>
      </c>
      <c r="B88" s="24"/>
      <c r="C88" s="24"/>
      <c r="D88" s="24"/>
      <c r="E88" s="30"/>
      <c r="F88" s="30"/>
      <c r="G88" s="30"/>
      <c r="H88" s="30"/>
      <c r="I88" s="26"/>
      <c r="J88" s="26"/>
      <c r="K88" s="26"/>
      <c r="L88" s="43"/>
      <c r="M88" s="32"/>
      <c r="N88" s="29"/>
    </row>
    <row r="89" spans="1:14">
      <c r="A89" s="23" t="s">
        <v>20</v>
      </c>
      <c r="B89" s="24"/>
      <c r="C89" s="24"/>
      <c r="D89" s="24"/>
      <c r="E89" s="30"/>
      <c r="F89" s="30"/>
      <c r="G89" s="30"/>
      <c r="H89" s="30"/>
      <c r="I89" s="33"/>
      <c r="J89" s="33"/>
      <c r="K89" s="33"/>
      <c r="L89" s="43"/>
      <c r="M89" s="32"/>
      <c r="N89" s="29"/>
    </row>
    <row r="90" spans="1:14">
      <c r="A90" s="23" t="s">
        <v>31</v>
      </c>
      <c r="B90" s="24"/>
      <c r="C90" s="24"/>
      <c r="D90" s="24"/>
      <c r="E90" s="44">
        <v>3.8127</v>
      </c>
      <c r="F90" s="30">
        <v>2.7699999999999999E-2</v>
      </c>
      <c r="G90" s="30">
        <v>3.8403999999999998</v>
      </c>
      <c r="H90" s="30" t="s">
        <v>22</v>
      </c>
      <c r="I90" s="33">
        <v>1.7999999999999999E-2</v>
      </c>
      <c r="J90" s="33">
        <v>3.7000000000000002E-3</v>
      </c>
      <c r="K90" s="33">
        <v>4.07E-2</v>
      </c>
      <c r="L90" s="43"/>
      <c r="M90" s="32"/>
      <c r="N90" s="29"/>
    </row>
    <row r="91" spans="1:14">
      <c r="A91" s="23" t="s">
        <v>25</v>
      </c>
      <c r="B91" s="24"/>
      <c r="C91" s="24"/>
      <c r="D91" s="24"/>
      <c r="E91" s="30"/>
      <c r="F91" s="30"/>
      <c r="G91" s="30"/>
      <c r="H91" s="30"/>
      <c r="I91" s="26"/>
      <c r="J91" s="26"/>
      <c r="K91" s="26"/>
      <c r="L91" s="43"/>
      <c r="M91" s="32"/>
      <c r="N91" s="29"/>
    </row>
    <row r="92" spans="1:14">
      <c r="A92" s="23" t="s">
        <v>31</v>
      </c>
      <c r="B92" s="24"/>
      <c r="C92" s="24"/>
      <c r="D92" s="24"/>
      <c r="E92" s="44">
        <v>3.5143</v>
      </c>
      <c r="F92" s="44">
        <v>2.7699999999999999E-2</v>
      </c>
      <c r="G92" s="44">
        <v>3.5419999999999998</v>
      </c>
      <c r="H92" s="30" t="s">
        <v>22</v>
      </c>
      <c r="I92" s="33">
        <v>1.7999999999999999E-2</v>
      </c>
      <c r="J92" s="33">
        <v>3.7000000000000002E-3</v>
      </c>
      <c r="K92" s="33">
        <v>4.07E-2</v>
      </c>
      <c r="L92" s="43"/>
      <c r="M92" s="32"/>
      <c r="N92" s="29"/>
    </row>
    <row r="93" spans="1:14" ht="15.75" thickBot="1">
      <c r="A93" s="47" t="s">
        <v>48</v>
      </c>
      <c r="B93" s="48"/>
      <c r="C93" s="48"/>
      <c r="D93" s="48"/>
      <c r="E93" s="64">
        <v>0.96</v>
      </c>
      <c r="F93" s="64"/>
      <c r="G93" s="64">
        <v>0.96</v>
      </c>
      <c r="H93" s="38" t="s">
        <v>46</v>
      </c>
      <c r="I93" s="50"/>
      <c r="J93" s="50"/>
      <c r="K93" s="50">
        <v>4.07E-2</v>
      </c>
      <c r="L93" s="51"/>
      <c r="M93" s="40"/>
      <c r="N93" s="29"/>
    </row>
    <row r="94" spans="1:14" ht="15.75">
      <c r="A94" s="41"/>
      <c r="B94" s="52"/>
      <c r="C94" s="52"/>
      <c r="D94" s="52"/>
      <c r="E94" s="62"/>
      <c r="F94" s="62"/>
      <c r="G94" s="62"/>
      <c r="H94" s="41"/>
      <c r="I94" s="53"/>
      <c r="J94" s="53"/>
      <c r="K94" s="53"/>
      <c r="L94" s="42"/>
      <c r="N94" s="29"/>
    </row>
    <row r="95" spans="1:14" ht="16.5">
      <c r="A95" s="57" t="s">
        <v>40</v>
      </c>
      <c r="B95" s="58"/>
      <c r="C95" s="58"/>
      <c r="D95" s="58"/>
      <c r="E95" s="41"/>
      <c r="F95" s="41"/>
      <c r="G95" s="41"/>
      <c r="H95" s="41"/>
      <c r="I95" s="59"/>
      <c r="J95" s="59"/>
      <c r="K95" s="59"/>
      <c r="L95" s="42"/>
      <c r="N95" s="29"/>
    </row>
    <row r="96" spans="1:14" ht="16.5">
      <c r="A96" s="57" t="s">
        <v>41</v>
      </c>
      <c r="B96" s="58"/>
      <c r="C96" s="58"/>
      <c r="D96" s="58"/>
      <c r="E96" s="41"/>
      <c r="F96" s="41"/>
      <c r="G96" s="41"/>
      <c r="H96" s="41"/>
      <c r="I96" s="59"/>
      <c r="J96" s="59"/>
      <c r="K96" s="59"/>
      <c r="L96" s="42"/>
      <c r="N96" s="29"/>
    </row>
    <row r="97" spans="1:14" ht="16.5">
      <c r="A97" s="60" t="s">
        <v>42</v>
      </c>
      <c r="B97" s="58"/>
      <c r="C97" s="58"/>
      <c r="D97" s="58"/>
      <c r="E97" s="41"/>
      <c r="F97" s="41"/>
      <c r="G97" s="41"/>
      <c r="H97" s="41"/>
      <c r="I97" s="59"/>
      <c r="J97" s="59"/>
      <c r="K97" s="59"/>
      <c r="L97" s="42"/>
      <c r="N97" s="29"/>
    </row>
    <row r="98" spans="1:14" ht="17.25" thickBot="1">
      <c r="A98" s="60"/>
      <c r="B98" s="58"/>
      <c r="C98" s="58"/>
      <c r="D98" s="58"/>
      <c r="E98" s="41"/>
      <c r="F98" s="41"/>
      <c r="G98" s="41"/>
      <c r="H98" s="41"/>
      <c r="I98" s="59"/>
      <c r="J98" s="59"/>
      <c r="K98" s="59"/>
      <c r="L98" s="42"/>
      <c r="N98" s="29"/>
    </row>
    <row r="99" spans="1:14" ht="18.75">
      <c r="A99" s="16" t="s">
        <v>55</v>
      </c>
      <c r="B99" s="17"/>
      <c r="C99" s="17"/>
      <c r="D99" s="18"/>
      <c r="E99" s="19"/>
      <c r="F99" s="19"/>
      <c r="G99" s="19"/>
      <c r="H99" s="19"/>
      <c r="I99" s="20"/>
      <c r="J99" s="20"/>
      <c r="K99" s="20"/>
      <c r="L99" s="21"/>
      <c r="M99" s="22"/>
      <c r="N99" s="29"/>
    </row>
    <row r="100" spans="1:14" ht="15.75">
      <c r="A100" s="65" t="s">
        <v>56</v>
      </c>
      <c r="B100" s="24"/>
      <c r="C100" s="24"/>
      <c r="D100" s="66"/>
      <c r="E100" s="67"/>
      <c r="F100" s="67"/>
      <c r="G100" s="67"/>
      <c r="H100" s="67"/>
      <c r="I100" s="68"/>
      <c r="J100" s="68"/>
      <c r="K100" s="68"/>
      <c r="L100" s="69"/>
      <c r="M100" s="32"/>
      <c r="N100" s="29"/>
    </row>
    <row r="101" spans="1:14" ht="15.75">
      <c r="A101" s="65" t="s">
        <v>57</v>
      </c>
      <c r="B101" s="70"/>
      <c r="C101" s="24" t="s">
        <v>58</v>
      </c>
      <c r="D101" s="24"/>
      <c r="E101" s="30"/>
      <c r="F101" s="30"/>
      <c r="G101" s="30"/>
      <c r="H101" s="30"/>
      <c r="I101" s="26"/>
      <c r="J101" s="26"/>
      <c r="K101" s="26"/>
      <c r="L101" s="43"/>
      <c r="M101" s="32"/>
      <c r="N101" s="29"/>
    </row>
    <row r="102" spans="1:14" ht="15.75">
      <c r="A102" s="71" t="s">
        <v>59</v>
      </c>
      <c r="B102" s="70"/>
      <c r="C102" s="24"/>
      <c r="D102" s="24"/>
      <c r="E102" s="25"/>
      <c r="F102" s="25"/>
      <c r="G102" s="25"/>
      <c r="H102" s="30"/>
      <c r="I102" s="33"/>
      <c r="J102" s="33"/>
      <c r="K102" s="33"/>
      <c r="L102" s="27">
        <v>0.08</v>
      </c>
      <c r="M102" s="28" t="s">
        <v>17</v>
      </c>
      <c r="N102" s="29"/>
    </row>
    <row r="103" spans="1:14" ht="15.75">
      <c r="A103" s="72">
        <v>4000</v>
      </c>
      <c r="B103" s="70" t="s">
        <v>60</v>
      </c>
      <c r="C103" s="24">
        <v>100</v>
      </c>
      <c r="D103" s="24"/>
      <c r="E103" s="25">
        <v>5.68</v>
      </c>
      <c r="F103" s="25">
        <v>3.0000000000000249E-2</v>
      </c>
      <c r="G103" s="25">
        <v>5.71</v>
      </c>
      <c r="H103" s="25" t="s">
        <v>17</v>
      </c>
      <c r="I103" s="33">
        <v>8.5000000000000006E-3</v>
      </c>
      <c r="J103" s="33">
        <v>1.1000000000000001E-3</v>
      </c>
      <c r="K103" s="33">
        <v>0.04</v>
      </c>
      <c r="L103" s="43"/>
      <c r="M103" s="32"/>
      <c r="N103" s="29"/>
    </row>
    <row r="104" spans="1:14" ht="15.75">
      <c r="A104" s="72">
        <v>7000</v>
      </c>
      <c r="B104" s="24"/>
      <c r="C104" s="24">
        <v>175</v>
      </c>
      <c r="D104" s="24"/>
      <c r="E104" s="25">
        <v>16.38</v>
      </c>
      <c r="F104" s="25">
        <v>6.0000000000002274E-2</v>
      </c>
      <c r="G104" s="25">
        <v>16.440000000000001</v>
      </c>
      <c r="H104" s="25" t="s">
        <v>17</v>
      </c>
      <c r="I104" s="33">
        <v>8.5000000000000006E-3</v>
      </c>
      <c r="J104" s="33">
        <v>1.1000000000000001E-3</v>
      </c>
      <c r="K104" s="33">
        <v>0.04</v>
      </c>
      <c r="L104" s="43"/>
      <c r="M104" s="32"/>
      <c r="N104" s="29"/>
    </row>
    <row r="105" spans="1:14" ht="15.75">
      <c r="A105" s="72">
        <v>7000</v>
      </c>
      <c r="B105" s="70" t="s">
        <v>60</v>
      </c>
      <c r="C105" s="24">
        <v>175</v>
      </c>
      <c r="D105" s="24"/>
      <c r="E105" s="25">
        <v>8.0500000000000007</v>
      </c>
      <c r="F105" s="25">
        <v>5.9999999999998721E-2</v>
      </c>
      <c r="G105" s="25">
        <v>8.11</v>
      </c>
      <c r="H105" s="25" t="s">
        <v>17</v>
      </c>
      <c r="I105" s="33">
        <v>8.5000000000000006E-3</v>
      </c>
      <c r="J105" s="33">
        <v>1.1000000000000001E-3</v>
      </c>
      <c r="K105" s="33">
        <v>0.04</v>
      </c>
      <c r="L105" s="43"/>
      <c r="M105" s="32"/>
      <c r="N105" s="29"/>
    </row>
    <row r="106" spans="1:14" ht="15.75">
      <c r="A106" s="72">
        <v>20000</v>
      </c>
      <c r="B106" s="24"/>
      <c r="C106" s="24">
        <v>400</v>
      </c>
      <c r="D106" s="24"/>
      <c r="E106" s="25">
        <v>26.78</v>
      </c>
      <c r="F106" s="25">
        <v>0.11999999999999744</v>
      </c>
      <c r="G106" s="25">
        <v>26.9</v>
      </c>
      <c r="H106" s="25" t="s">
        <v>17</v>
      </c>
      <c r="I106" s="33">
        <v>8.5000000000000006E-3</v>
      </c>
      <c r="J106" s="33">
        <v>1.1000000000000001E-3</v>
      </c>
      <c r="K106" s="33">
        <v>0.04</v>
      </c>
      <c r="L106" s="43"/>
      <c r="M106" s="32"/>
      <c r="N106" s="29"/>
    </row>
    <row r="107" spans="1:14" ht="15.75">
      <c r="A107" s="72"/>
      <c r="B107" s="24"/>
      <c r="C107" s="24"/>
      <c r="D107" s="24"/>
      <c r="E107" s="25"/>
      <c r="F107" s="25"/>
      <c r="G107" s="25"/>
      <c r="H107" s="30"/>
      <c r="I107" s="33"/>
      <c r="J107" s="33"/>
      <c r="K107" s="33"/>
      <c r="L107" s="43"/>
      <c r="M107" s="32"/>
      <c r="N107" s="29"/>
    </row>
    <row r="108" spans="1:14" ht="15.75">
      <c r="A108" s="71" t="s">
        <v>61</v>
      </c>
      <c r="B108" s="24"/>
      <c r="C108" s="24"/>
      <c r="D108" s="24"/>
      <c r="E108" s="25"/>
      <c r="F108" s="25"/>
      <c r="G108" s="25"/>
      <c r="H108" s="30"/>
      <c r="I108" s="33"/>
      <c r="J108" s="33"/>
      <c r="K108" s="33"/>
      <c r="L108" s="27">
        <v>0.08</v>
      </c>
      <c r="M108" s="28" t="s">
        <v>17</v>
      </c>
      <c r="N108" s="29"/>
    </row>
    <row r="109" spans="1:14" ht="30">
      <c r="A109" s="73">
        <v>5600</v>
      </c>
      <c r="B109" s="74" t="s">
        <v>62</v>
      </c>
      <c r="C109" s="75">
        <v>70</v>
      </c>
      <c r="D109" s="24"/>
      <c r="E109" s="76">
        <v>14.6</v>
      </c>
      <c r="F109" s="76">
        <v>1.9999999999999574E-2</v>
      </c>
      <c r="G109" s="76">
        <v>14.62</v>
      </c>
      <c r="H109" s="74" t="s">
        <v>63</v>
      </c>
      <c r="I109" s="45">
        <v>8.5000000000000006E-3</v>
      </c>
      <c r="J109" s="45">
        <v>1.1000000000000001E-3</v>
      </c>
      <c r="K109" s="45">
        <v>0.04</v>
      </c>
      <c r="L109" s="43"/>
      <c r="M109" s="32"/>
      <c r="N109" s="29"/>
    </row>
    <row r="110" spans="1:14" ht="30">
      <c r="A110" s="73"/>
      <c r="B110" s="74"/>
      <c r="C110" s="75"/>
      <c r="D110" s="24"/>
      <c r="E110" s="76">
        <v>12.23</v>
      </c>
      <c r="F110" s="76">
        <v>1.9999999999999574E-2</v>
      </c>
      <c r="G110" s="76">
        <v>12.25</v>
      </c>
      <c r="H110" s="74" t="s">
        <v>64</v>
      </c>
      <c r="I110" s="45">
        <v>8.5000000000000006E-3</v>
      </c>
      <c r="J110" s="45">
        <v>1.1000000000000001E-3</v>
      </c>
      <c r="K110" s="45">
        <v>0.04</v>
      </c>
      <c r="L110" s="43"/>
      <c r="M110" s="32"/>
      <c r="N110" s="29"/>
    </row>
    <row r="111" spans="1:14" ht="30">
      <c r="A111" s="73">
        <v>9500</v>
      </c>
      <c r="B111" s="74" t="s">
        <v>62</v>
      </c>
      <c r="C111" s="75">
        <v>100</v>
      </c>
      <c r="D111" s="24"/>
      <c r="E111" s="76">
        <v>15.47</v>
      </c>
      <c r="F111" s="76">
        <v>2.9999999999999361E-2</v>
      </c>
      <c r="G111" s="76">
        <v>15.5</v>
      </c>
      <c r="H111" s="74" t="s">
        <v>63</v>
      </c>
      <c r="I111" s="45">
        <v>8.5000000000000006E-3</v>
      </c>
      <c r="J111" s="45">
        <v>1.1000000000000001E-3</v>
      </c>
      <c r="K111" s="45">
        <v>0.04</v>
      </c>
      <c r="L111" s="43"/>
      <c r="M111" s="32"/>
      <c r="N111" s="29"/>
    </row>
    <row r="112" spans="1:14" ht="30">
      <c r="A112" s="73"/>
      <c r="B112" s="74"/>
      <c r="C112" s="75"/>
      <c r="D112" s="24"/>
      <c r="E112" s="76">
        <v>13.31</v>
      </c>
      <c r="F112" s="76">
        <v>2.9999999999999361E-2</v>
      </c>
      <c r="G112" s="76">
        <v>13.34</v>
      </c>
      <c r="H112" s="74" t="s">
        <v>64</v>
      </c>
      <c r="I112" s="45">
        <v>8.5000000000000006E-3</v>
      </c>
      <c r="J112" s="45">
        <v>1.1000000000000001E-3</v>
      </c>
      <c r="K112" s="45">
        <v>0.04</v>
      </c>
      <c r="L112" s="43"/>
      <c r="M112" s="32"/>
      <c r="N112" s="29"/>
    </row>
    <row r="113" spans="1:14" ht="30">
      <c r="A113" s="73">
        <v>16000</v>
      </c>
      <c r="B113" s="74" t="s">
        <v>62</v>
      </c>
      <c r="C113" s="75">
        <v>150</v>
      </c>
      <c r="D113" s="24"/>
      <c r="E113" s="76">
        <v>19.46</v>
      </c>
      <c r="F113" s="76">
        <v>5.0000000000000711E-2</v>
      </c>
      <c r="G113" s="76">
        <v>19.510000000000002</v>
      </c>
      <c r="H113" s="74" t="s">
        <v>63</v>
      </c>
      <c r="I113" s="45">
        <v>8.5000000000000006E-3</v>
      </c>
      <c r="J113" s="45">
        <v>1.1000000000000001E-3</v>
      </c>
      <c r="K113" s="45">
        <v>0.04</v>
      </c>
      <c r="L113" s="43"/>
      <c r="M113" s="32"/>
      <c r="N113" s="29"/>
    </row>
    <row r="114" spans="1:14" ht="30">
      <c r="A114" s="73"/>
      <c r="B114" s="74"/>
      <c r="C114" s="75"/>
      <c r="D114" s="24"/>
      <c r="E114" s="76">
        <v>17.13</v>
      </c>
      <c r="F114" s="76">
        <v>5.0000000000000711E-2</v>
      </c>
      <c r="G114" s="76">
        <v>17.18</v>
      </c>
      <c r="H114" s="74" t="s">
        <v>64</v>
      </c>
      <c r="I114" s="45">
        <v>8.5000000000000006E-3</v>
      </c>
      <c r="J114" s="45">
        <v>1.1000000000000001E-3</v>
      </c>
      <c r="K114" s="45">
        <v>0.04</v>
      </c>
      <c r="L114" s="43"/>
      <c r="M114" s="32"/>
      <c r="N114" s="29"/>
    </row>
    <row r="115" spans="1:14" ht="30">
      <c r="A115" s="73">
        <v>22000</v>
      </c>
      <c r="B115" s="74" t="s">
        <v>62</v>
      </c>
      <c r="C115" s="75">
        <v>200</v>
      </c>
      <c r="D115" s="24"/>
      <c r="E115" s="76">
        <v>21.07</v>
      </c>
      <c r="F115" s="76">
        <v>5.9999999999998721E-2</v>
      </c>
      <c r="G115" s="76">
        <v>21.13</v>
      </c>
      <c r="H115" s="74" t="s">
        <v>17</v>
      </c>
      <c r="I115" s="45">
        <v>8.5000000000000006E-3</v>
      </c>
      <c r="J115" s="45">
        <v>1.1000000000000001E-3</v>
      </c>
      <c r="K115" s="45">
        <v>0.04</v>
      </c>
      <c r="L115" s="43"/>
      <c r="M115" s="32"/>
      <c r="N115" s="29"/>
    </row>
    <row r="116" spans="1:14" ht="30">
      <c r="A116" s="73">
        <v>27500</v>
      </c>
      <c r="B116" s="74" t="s">
        <v>62</v>
      </c>
      <c r="C116" s="75">
        <v>250</v>
      </c>
      <c r="D116" s="24"/>
      <c r="E116" s="76">
        <v>23.51</v>
      </c>
      <c r="F116" s="76">
        <v>7.9999999999998295E-2</v>
      </c>
      <c r="G116" s="76">
        <v>23.59</v>
      </c>
      <c r="H116" s="74" t="s">
        <v>63</v>
      </c>
      <c r="I116" s="45">
        <v>8.5000000000000006E-3</v>
      </c>
      <c r="J116" s="45">
        <v>1.1000000000000001E-3</v>
      </c>
      <c r="K116" s="45">
        <v>0.04</v>
      </c>
      <c r="L116" s="43"/>
      <c r="M116" s="32"/>
      <c r="N116" s="29"/>
    </row>
    <row r="117" spans="1:14" ht="30">
      <c r="A117" s="73"/>
      <c r="B117" s="74"/>
      <c r="C117" s="75"/>
      <c r="D117" s="24"/>
      <c r="E117" s="76">
        <v>21.23</v>
      </c>
      <c r="F117" s="76">
        <v>7.9999999999998295E-2</v>
      </c>
      <c r="G117" s="76">
        <v>21.31</v>
      </c>
      <c r="H117" s="74" t="s">
        <v>64</v>
      </c>
      <c r="I117" s="45">
        <v>8.5000000000000006E-3</v>
      </c>
      <c r="J117" s="45">
        <v>1.1000000000000001E-3</v>
      </c>
      <c r="K117" s="45">
        <v>0.04</v>
      </c>
      <c r="L117" s="43"/>
      <c r="M117" s="32"/>
      <c r="N117" s="29"/>
    </row>
    <row r="118" spans="1:14" ht="30">
      <c r="A118" s="73">
        <v>50000</v>
      </c>
      <c r="B118" s="74" t="s">
        <v>62</v>
      </c>
      <c r="C118" s="75">
        <v>400</v>
      </c>
      <c r="D118" s="24"/>
      <c r="E118" s="76">
        <v>28.3</v>
      </c>
      <c r="F118" s="76">
        <v>0.12000000000000099</v>
      </c>
      <c r="G118" s="76">
        <v>28.42</v>
      </c>
      <c r="H118" s="74" t="s">
        <v>63</v>
      </c>
      <c r="I118" s="45">
        <v>8.5000000000000006E-3</v>
      </c>
      <c r="J118" s="45">
        <v>1.1000000000000001E-3</v>
      </c>
      <c r="K118" s="45">
        <v>0.04</v>
      </c>
      <c r="L118" s="43"/>
      <c r="M118" s="32"/>
      <c r="N118" s="29"/>
    </row>
    <row r="119" spans="1:14" ht="30">
      <c r="A119" s="73"/>
      <c r="B119" s="74"/>
      <c r="C119" s="75"/>
      <c r="D119" s="24"/>
      <c r="E119" s="76">
        <v>25.99</v>
      </c>
      <c r="F119" s="76">
        <v>0.12000000000000099</v>
      </c>
      <c r="G119" s="76">
        <v>26.11</v>
      </c>
      <c r="H119" s="74" t="s">
        <v>64</v>
      </c>
      <c r="I119" s="45">
        <v>8.5000000000000006E-3</v>
      </c>
      <c r="J119" s="45">
        <v>1.1000000000000001E-3</v>
      </c>
      <c r="K119" s="45">
        <v>0.04</v>
      </c>
      <c r="L119" s="43"/>
      <c r="M119" s="32"/>
      <c r="N119" s="29"/>
    </row>
    <row r="120" spans="1:14" ht="15.75">
      <c r="A120" s="73"/>
      <c r="B120" s="74"/>
      <c r="C120" s="75"/>
      <c r="D120" s="24"/>
      <c r="E120" s="76"/>
      <c r="F120" s="76"/>
      <c r="G120" s="76"/>
      <c r="H120" s="74"/>
      <c r="I120" s="45"/>
      <c r="J120" s="45"/>
      <c r="K120" s="45"/>
      <c r="L120" s="43"/>
      <c r="M120" s="32"/>
      <c r="N120" s="29"/>
    </row>
    <row r="121" spans="1:14" ht="15.75">
      <c r="A121" s="71" t="s">
        <v>65</v>
      </c>
      <c r="B121" s="74"/>
      <c r="C121" s="75"/>
      <c r="D121" s="24"/>
      <c r="E121" s="76"/>
      <c r="F121" s="76"/>
      <c r="G121" s="76"/>
      <c r="H121" s="74"/>
      <c r="I121" s="45"/>
      <c r="J121" s="45"/>
      <c r="K121" s="45"/>
      <c r="L121" s="27">
        <v>0.08</v>
      </c>
      <c r="M121" s="28" t="s">
        <v>17</v>
      </c>
      <c r="N121" s="29"/>
    </row>
    <row r="122" spans="1:14" ht="30">
      <c r="A122" s="73">
        <v>16000</v>
      </c>
      <c r="B122" s="74" t="s">
        <v>62</v>
      </c>
      <c r="C122" s="75">
        <v>150</v>
      </c>
      <c r="D122" s="24"/>
      <c r="E122" s="76">
        <v>19.46</v>
      </c>
      <c r="F122" s="76">
        <v>5.0000000000000711E-2</v>
      </c>
      <c r="G122" s="76">
        <v>19.510000000000002</v>
      </c>
      <c r="H122" s="74" t="s">
        <v>63</v>
      </c>
      <c r="I122" s="45">
        <v>8.5000000000000006E-3</v>
      </c>
      <c r="J122" s="45">
        <v>1.1000000000000001E-3</v>
      </c>
      <c r="K122" s="45">
        <v>0.04</v>
      </c>
      <c r="L122" s="43"/>
      <c r="M122" s="32"/>
      <c r="N122" s="29"/>
    </row>
    <row r="123" spans="1:14" ht="30">
      <c r="A123" s="73"/>
      <c r="B123" s="74"/>
      <c r="C123" s="75"/>
      <c r="D123" s="24"/>
      <c r="E123" s="76">
        <v>17.13</v>
      </c>
      <c r="F123" s="76">
        <v>5.0000000000000711E-2</v>
      </c>
      <c r="G123" s="76">
        <v>17.18</v>
      </c>
      <c r="H123" s="74" t="s">
        <v>64</v>
      </c>
      <c r="I123" s="45">
        <v>8.5000000000000006E-3</v>
      </c>
      <c r="J123" s="45">
        <v>1.1000000000000001E-3</v>
      </c>
      <c r="K123" s="45">
        <v>0.04</v>
      </c>
      <c r="L123" s="43"/>
      <c r="M123" s="32"/>
      <c r="N123" s="29"/>
    </row>
    <row r="124" spans="1:14" ht="30">
      <c r="A124" s="73">
        <v>27500</v>
      </c>
      <c r="B124" s="74" t="s">
        <v>62</v>
      </c>
      <c r="C124" s="75">
        <v>250</v>
      </c>
      <c r="D124" s="24"/>
      <c r="E124" s="76">
        <v>23.51</v>
      </c>
      <c r="F124" s="76">
        <v>7.9999999999998295E-2</v>
      </c>
      <c r="G124" s="76">
        <v>23.59</v>
      </c>
      <c r="H124" s="74" t="s">
        <v>63</v>
      </c>
      <c r="I124" s="45">
        <v>8.5000000000000006E-3</v>
      </c>
      <c r="J124" s="45">
        <v>1.1000000000000001E-3</v>
      </c>
      <c r="K124" s="45">
        <v>0.04</v>
      </c>
      <c r="L124" s="43"/>
      <c r="M124" s="32"/>
      <c r="N124" s="29"/>
    </row>
    <row r="125" spans="1:14" ht="30">
      <c r="A125" s="73"/>
      <c r="B125" s="74"/>
      <c r="C125" s="75"/>
      <c r="D125" s="24"/>
      <c r="E125" s="76">
        <v>21.23</v>
      </c>
      <c r="F125" s="76">
        <v>7.9999999999998295E-2</v>
      </c>
      <c r="G125" s="76">
        <v>21.31</v>
      </c>
      <c r="H125" s="74" t="s">
        <v>64</v>
      </c>
      <c r="I125" s="45">
        <v>8.5000000000000006E-3</v>
      </c>
      <c r="J125" s="45">
        <v>1.1000000000000001E-3</v>
      </c>
      <c r="K125" s="45">
        <v>0.04</v>
      </c>
      <c r="L125" s="43"/>
      <c r="M125" s="32"/>
      <c r="N125" s="29"/>
    </row>
    <row r="126" spans="1:14" ht="30">
      <c r="A126" s="73">
        <v>50000</v>
      </c>
      <c r="B126" s="74" t="s">
        <v>62</v>
      </c>
      <c r="C126" s="75">
        <v>400</v>
      </c>
      <c r="D126" s="24"/>
      <c r="E126" s="76">
        <v>28.3</v>
      </c>
      <c r="F126" s="76">
        <v>0.12000000000000099</v>
      </c>
      <c r="G126" s="76">
        <v>28.42</v>
      </c>
      <c r="H126" s="74" t="s">
        <v>63</v>
      </c>
      <c r="I126" s="45">
        <v>8.5000000000000006E-3</v>
      </c>
      <c r="J126" s="45">
        <v>1.1000000000000001E-3</v>
      </c>
      <c r="K126" s="45">
        <v>0.04</v>
      </c>
      <c r="L126" s="43"/>
      <c r="M126" s="32"/>
      <c r="N126" s="29"/>
    </row>
    <row r="127" spans="1:14" ht="30.75" thickBot="1">
      <c r="A127" s="77"/>
      <c r="B127" s="78"/>
      <c r="C127" s="79"/>
      <c r="D127" s="48"/>
      <c r="E127" s="80">
        <v>25.99</v>
      </c>
      <c r="F127" s="80">
        <v>0.12000000000000099</v>
      </c>
      <c r="G127" s="80">
        <v>26.11</v>
      </c>
      <c r="H127" s="78" t="s">
        <v>64</v>
      </c>
      <c r="I127" s="81">
        <v>8.5000000000000006E-3</v>
      </c>
      <c r="J127" s="81">
        <v>1.1000000000000001E-3</v>
      </c>
      <c r="K127" s="81">
        <v>0.04</v>
      </c>
      <c r="L127" s="51"/>
      <c r="M127" s="40"/>
      <c r="N127" s="29"/>
    </row>
    <row r="128" spans="1:14" ht="15.75">
      <c r="A128" s="82"/>
      <c r="B128" s="74"/>
      <c r="C128" s="83"/>
      <c r="D128" s="24"/>
      <c r="E128" s="84"/>
      <c r="F128" s="84"/>
      <c r="G128" s="84"/>
      <c r="H128" s="74"/>
      <c r="I128" s="85"/>
      <c r="J128" s="85"/>
      <c r="K128" s="85"/>
      <c r="L128" s="31"/>
      <c r="N128" s="29"/>
    </row>
    <row r="129" spans="1:14" ht="16.5">
      <c r="A129" s="57" t="s">
        <v>40</v>
      </c>
      <c r="B129" s="58"/>
      <c r="C129" s="58"/>
      <c r="D129" s="58"/>
      <c r="E129" s="41"/>
      <c r="F129" s="41"/>
      <c r="G129" s="41"/>
      <c r="H129" s="41"/>
      <c r="I129" s="59"/>
      <c r="J129" s="59"/>
      <c r="K129" s="59"/>
      <c r="L129" s="42"/>
      <c r="N129" s="29"/>
    </row>
    <row r="130" spans="1:14" ht="16.5">
      <c r="A130" s="57" t="s">
        <v>41</v>
      </c>
      <c r="B130" s="58"/>
      <c r="C130" s="58"/>
      <c r="D130" s="58"/>
      <c r="E130" s="41"/>
      <c r="F130" s="41"/>
      <c r="G130" s="41"/>
      <c r="H130" s="41"/>
      <c r="I130" s="59"/>
      <c r="J130" s="59"/>
      <c r="K130" s="59"/>
      <c r="L130" s="42"/>
      <c r="N130" s="29"/>
    </row>
    <row r="131" spans="1:14" ht="16.5">
      <c r="A131" s="60" t="s">
        <v>42</v>
      </c>
      <c r="B131" s="58"/>
      <c r="C131" s="58"/>
      <c r="D131" s="58"/>
      <c r="E131" s="41"/>
      <c r="F131" s="41"/>
      <c r="G131" s="41"/>
      <c r="H131" s="41"/>
      <c r="I131" s="59"/>
      <c r="J131" s="59"/>
      <c r="K131" s="59"/>
      <c r="L131" s="42"/>
      <c r="N131" s="29"/>
    </row>
    <row r="132" spans="1:14" ht="17.25" thickBot="1">
      <c r="A132" s="60"/>
      <c r="B132" s="58"/>
      <c r="C132" s="58"/>
      <c r="D132" s="58"/>
      <c r="E132" s="41"/>
      <c r="F132" s="41"/>
      <c r="G132" s="41"/>
      <c r="H132" s="41"/>
      <c r="I132" s="59"/>
      <c r="J132" s="59"/>
      <c r="K132" s="59"/>
      <c r="L132" s="31"/>
      <c r="N132" s="29"/>
    </row>
    <row r="133" spans="1:14" ht="18.75">
      <c r="A133" s="16" t="s">
        <v>66</v>
      </c>
      <c r="B133" s="17"/>
      <c r="C133" s="17"/>
      <c r="D133" s="18"/>
      <c r="E133" s="19"/>
      <c r="F133" s="19"/>
      <c r="G133" s="19"/>
      <c r="H133" s="19"/>
      <c r="I133" s="20"/>
      <c r="J133" s="20"/>
      <c r="K133" s="20"/>
      <c r="L133" s="86"/>
      <c r="M133" s="22"/>
      <c r="N133" s="29"/>
    </row>
    <row r="134" spans="1:14" ht="15.75">
      <c r="A134" s="65" t="s">
        <v>56</v>
      </c>
      <c r="B134" s="24"/>
      <c r="C134" s="24"/>
      <c r="D134" s="66"/>
      <c r="E134" s="67"/>
      <c r="F134" s="67"/>
      <c r="G134" s="67"/>
      <c r="H134" s="67"/>
      <c r="I134" s="68"/>
      <c r="J134" s="68"/>
      <c r="K134" s="68"/>
      <c r="L134" s="69"/>
      <c r="M134" s="32"/>
      <c r="N134" s="29"/>
    </row>
    <row r="135" spans="1:14" ht="15.75">
      <c r="A135" s="65" t="s">
        <v>57</v>
      </c>
      <c r="B135" s="70"/>
      <c r="C135" s="24" t="s">
        <v>58</v>
      </c>
      <c r="D135" s="24"/>
      <c r="E135" s="30"/>
      <c r="F135" s="30"/>
      <c r="G135" s="30"/>
      <c r="H135" s="30"/>
      <c r="I135" s="26"/>
      <c r="J135" s="26"/>
      <c r="K135" s="26"/>
      <c r="L135" s="43"/>
      <c r="M135" s="32"/>
      <c r="N135" s="29"/>
    </row>
    <row r="136" spans="1:14" ht="15.75">
      <c r="A136" s="65"/>
      <c r="B136" s="74"/>
      <c r="C136" s="75"/>
      <c r="D136" s="24"/>
      <c r="E136" s="76"/>
      <c r="F136" s="76"/>
      <c r="G136" s="76"/>
      <c r="H136" s="74"/>
      <c r="I136" s="45"/>
      <c r="J136" s="45"/>
      <c r="K136" s="45"/>
      <c r="L136" s="43"/>
      <c r="M136" s="32"/>
      <c r="N136" s="29"/>
    </row>
    <row r="137" spans="1:14" ht="15.75">
      <c r="A137" s="71" t="s">
        <v>67</v>
      </c>
      <c r="B137" s="74"/>
      <c r="C137" s="75"/>
      <c r="D137" s="24"/>
      <c r="E137" s="76"/>
      <c r="F137" s="76"/>
      <c r="G137" s="76"/>
      <c r="H137" s="74"/>
      <c r="I137" s="45"/>
      <c r="J137" s="45"/>
      <c r="K137" s="45"/>
      <c r="L137" s="27">
        <v>0.08</v>
      </c>
      <c r="M137" s="28" t="s">
        <v>17</v>
      </c>
      <c r="N137" s="29"/>
    </row>
    <row r="138" spans="1:14" ht="30">
      <c r="A138" s="73">
        <v>12000</v>
      </c>
      <c r="B138" s="74" t="s">
        <v>62</v>
      </c>
      <c r="C138" s="75">
        <v>175</v>
      </c>
      <c r="D138" s="24"/>
      <c r="E138" s="76">
        <v>29.4</v>
      </c>
      <c r="F138" s="76">
        <v>6.0000000000002274E-2</v>
      </c>
      <c r="G138" s="76">
        <v>29.46</v>
      </c>
      <c r="H138" s="74" t="s">
        <v>63</v>
      </c>
      <c r="I138" s="45">
        <v>8.5000000000000006E-3</v>
      </c>
      <c r="J138" s="45">
        <v>1.1000000000000001E-3</v>
      </c>
      <c r="K138" s="45">
        <v>0.04</v>
      </c>
      <c r="L138" s="43"/>
      <c r="M138" s="32"/>
      <c r="N138" s="29"/>
    </row>
    <row r="139" spans="1:14" ht="30">
      <c r="A139" s="65"/>
      <c r="B139" s="74"/>
      <c r="C139" s="75"/>
      <c r="D139" s="24"/>
      <c r="E139" s="76">
        <v>21.79</v>
      </c>
      <c r="F139" s="76">
        <v>6.0000000000002274E-2</v>
      </c>
      <c r="G139" s="76">
        <v>21.85</v>
      </c>
      <c r="H139" s="74" t="s">
        <v>64</v>
      </c>
      <c r="I139" s="45">
        <v>8.5000000000000006E-3</v>
      </c>
      <c r="J139" s="45">
        <v>1.1000000000000001E-3</v>
      </c>
      <c r="K139" s="45">
        <v>0.04</v>
      </c>
      <c r="L139" s="43"/>
      <c r="M139" s="32"/>
      <c r="N139" s="29"/>
    </row>
    <row r="140" spans="1:14" ht="30">
      <c r="A140" s="73">
        <v>19500</v>
      </c>
      <c r="B140" s="74" t="s">
        <v>62</v>
      </c>
      <c r="C140" s="75">
        <v>250</v>
      </c>
      <c r="D140" s="24"/>
      <c r="E140" s="76">
        <v>34.340000000000003</v>
      </c>
      <c r="F140" s="76">
        <v>7.9999999999998295E-2</v>
      </c>
      <c r="G140" s="76">
        <v>34.42</v>
      </c>
      <c r="H140" s="74" t="s">
        <v>63</v>
      </c>
      <c r="I140" s="45">
        <v>8.5000000000000006E-3</v>
      </c>
      <c r="J140" s="45">
        <v>1.1000000000000001E-3</v>
      </c>
      <c r="K140" s="45">
        <v>0.04</v>
      </c>
      <c r="L140" s="43"/>
      <c r="M140" s="32"/>
      <c r="N140" s="29"/>
    </row>
    <row r="141" spans="1:14" ht="30">
      <c r="A141" s="65"/>
      <c r="B141" s="74"/>
      <c r="C141" s="75"/>
      <c r="D141" s="24"/>
      <c r="E141" s="76">
        <v>27.43</v>
      </c>
      <c r="F141" s="76">
        <v>8.0000000000001847E-2</v>
      </c>
      <c r="G141" s="76">
        <v>27.51</v>
      </c>
      <c r="H141" s="74" t="s">
        <v>64</v>
      </c>
      <c r="I141" s="45">
        <v>8.5000000000000006E-3</v>
      </c>
      <c r="J141" s="45">
        <v>1.1000000000000001E-3</v>
      </c>
      <c r="K141" s="45">
        <v>0.04</v>
      </c>
      <c r="L141" s="43"/>
      <c r="M141" s="32"/>
      <c r="N141" s="29"/>
    </row>
    <row r="142" spans="1:14" ht="30">
      <c r="A142" s="73">
        <v>32000</v>
      </c>
      <c r="B142" s="74" t="s">
        <v>62</v>
      </c>
      <c r="C142" s="75">
        <v>400</v>
      </c>
      <c r="D142" s="24"/>
      <c r="E142" s="76">
        <v>36.69</v>
      </c>
      <c r="F142" s="76">
        <v>0.12000000000000455</v>
      </c>
      <c r="G142" s="76">
        <v>36.81</v>
      </c>
      <c r="H142" s="74" t="s">
        <v>63</v>
      </c>
      <c r="I142" s="45">
        <v>8.5000000000000006E-3</v>
      </c>
      <c r="J142" s="45">
        <v>1.1000000000000001E-3</v>
      </c>
      <c r="K142" s="45">
        <v>0.04</v>
      </c>
      <c r="L142" s="43"/>
      <c r="M142" s="32"/>
      <c r="N142" s="29"/>
    </row>
    <row r="143" spans="1:14" ht="30">
      <c r="A143" s="65"/>
      <c r="B143" s="74"/>
      <c r="C143" s="75"/>
      <c r="D143" s="24"/>
      <c r="E143" s="76">
        <v>29.72</v>
      </c>
      <c r="F143" s="76">
        <v>0.12000000000000099</v>
      </c>
      <c r="G143" s="76">
        <v>29.84</v>
      </c>
      <c r="H143" s="74" t="s">
        <v>64</v>
      </c>
      <c r="I143" s="45">
        <v>8.5000000000000006E-3</v>
      </c>
      <c r="J143" s="45">
        <v>1.1000000000000001E-3</v>
      </c>
      <c r="K143" s="45">
        <v>0.04</v>
      </c>
      <c r="L143" s="43"/>
      <c r="M143" s="32"/>
      <c r="N143" s="29"/>
    </row>
    <row r="144" spans="1:14" ht="30">
      <c r="A144" s="73">
        <v>107000</v>
      </c>
      <c r="B144" s="74" t="s">
        <v>62</v>
      </c>
      <c r="C144" s="75">
        <v>1000</v>
      </c>
      <c r="D144" s="24"/>
      <c r="E144" s="76">
        <v>57.58</v>
      </c>
      <c r="F144" s="76">
        <v>0.28999999999999915</v>
      </c>
      <c r="G144" s="76">
        <v>57.87</v>
      </c>
      <c r="H144" s="74" t="s">
        <v>63</v>
      </c>
      <c r="I144" s="45">
        <v>8.5000000000000006E-3</v>
      </c>
      <c r="J144" s="45">
        <v>1.1000000000000001E-3</v>
      </c>
      <c r="K144" s="45">
        <v>0.04</v>
      </c>
      <c r="L144" s="43"/>
      <c r="M144" s="32"/>
      <c r="N144" s="29"/>
    </row>
    <row r="145" spans="1:14" ht="30.75" thickBot="1">
      <c r="A145" s="87"/>
      <c r="B145" s="78"/>
      <c r="C145" s="79"/>
      <c r="D145" s="48"/>
      <c r="E145" s="80">
        <v>49.1</v>
      </c>
      <c r="F145" s="80">
        <v>0.28999999999999915</v>
      </c>
      <c r="G145" s="80">
        <v>49.39</v>
      </c>
      <c r="H145" s="78" t="s">
        <v>64</v>
      </c>
      <c r="I145" s="81">
        <v>8.5000000000000006E-3</v>
      </c>
      <c r="J145" s="81">
        <v>1.1000000000000001E-3</v>
      </c>
      <c r="K145" s="81">
        <v>0.04</v>
      </c>
      <c r="L145" s="51"/>
      <c r="M145" s="40"/>
      <c r="N145" s="29"/>
    </row>
    <row r="146" spans="1:14" ht="15.75">
      <c r="A146" s="88"/>
      <c r="B146" s="89"/>
      <c r="C146" s="90"/>
      <c r="D146" s="24"/>
      <c r="E146" s="84"/>
      <c r="F146" s="84"/>
      <c r="G146" s="84"/>
      <c r="H146" s="74"/>
      <c r="I146" s="85"/>
      <c r="J146" s="85"/>
      <c r="K146" s="85"/>
      <c r="L146" s="31"/>
      <c r="N146" s="29"/>
    </row>
    <row r="147" spans="1:14" ht="16.5">
      <c r="A147" s="57" t="s">
        <v>40</v>
      </c>
      <c r="B147" s="58"/>
      <c r="C147" s="58"/>
      <c r="D147" s="58"/>
      <c r="E147" s="41"/>
      <c r="F147" s="41"/>
      <c r="G147" s="41"/>
      <c r="H147" s="41"/>
      <c r="I147" s="59"/>
      <c r="J147" s="59"/>
      <c r="K147" s="59"/>
      <c r="L147" s="42"/>
      <c r="N147" s="29"/>
    </row>
    <row r="148" spans="1:14" ht="16.5">
      <c r="A148" s="57" t="s">
        <v>41</v>
      </c>
      <c r="B148" s="58"/>
      <c r="C148" s="58"/>
      <c r="D148" s="58"/>
      <c r="E148" s="41"/>
      <c r="F148" s="41"/>
      <c r="G148" s="41"/>
      <c r="H148" s="41"/>
      <c r="I148" s="59"/>
      <c r="J148" s="59"/>
      <c r="K148" s="59"/>
      <c r="L148" s="42"/>
      <c r="N148" s="29"/>
    </row>
    <row r="149" spans="1:14" ht="16.5">
      <c r="A149" s="60" t="s">
        <v>42</v>
      </c>
      <c r="B149" s="58"/>
      <c r="C149" s="58"/>
      <c r="D149" s="58"/>
      <c r="E149" s="41"/>
      <c r="F149" s="41"/>
      <c r="G149" s="41"/>
      <c r="H149" s="41"/>
      <c r="I149" s="59"/>
      <c r="J149" s="59"/>
      <c r="K149" s="59"/>
      <c r="L149" s="42"/>
      <c r="N149" s="29"/>
    </row>
    <row r="150" spans="1:14" ht="16.5" thickBot="1">
      <c r="A150" s="41"/>
      <c r="B150" s="91"/>
      <c r="D150" s="52"/>
      <c r="E150" s="92"/>
      <c r="F150" s="92"/>
      <c r="G150" s="92"/>
      <c r="H150" s="91"/>
      <c r="I150" s="93"/>
      <c r="J150" s="93"/>
      <c r="K150" s="93"/>
      <c r="L150" s="42"/>
      <c r="N150" s="29"/>
    </row>
    <row r="151" spans="1:14" ht="18.75">
      <c r="A151" s="16" t="s">
        <v>68</v>
      </c>
      <c r="B151" s="17"/>
      <c r="C151" s="17"/>
      <c r="D151" s="18"/>
      <c r="E151" s="19"/>
      <c r="F151" s="19"/>
      <c r="G151" s="19"/>
      <c r="H151" s="19"/>
      <c r="I151" s="20"/>
      <c r="J151" s="20"/>
      <c r="K151" s="20"/>
      <c r="L151" s="21"/>
      <c r="M151" s="22"/>
      <c r="N151" s="29"/>
    </row>
    <row r="152" spans="1:14">
      <c r="A152" s="23" t="s">
        <v>44</v>
      </c>
      <c r="B152" s="24"/>
      <c r="C152" s="24"/>
      <c r="D152" s="24"/>
      <c r="E152" s="25">
        <v>70</v>
      </c>
      <c r="F152" s="25"/>
      <c r="G152" s="25">
        <v>70</v>
      </c>
      <c r="H152" s="25" t="s">
        <v>17</v>
      </c>
      <c r="I152" s="26"/>
      <c r="J152" s="26"/>
      <c r="K152" s="26"/>
      <c r="L152" s="27">
        <v>50</v>
      </c>
      <c r="M152" s="28" t="s">
        <v>17</v>
      </c>
      <c r="N152" s="29"/>
    </row>
    <row r="153" spans="1:14">
      <c r="A153" s="23" t="s">
        <v>45</v>
      </c>
      <c r="B153" s="24"/>
      <c r="C153" s="24"/>
      <c r="D153" s="24"/>
      <c r="E153" s="25">
        <v>4.76</v>
      </c>
      <c r="F153" s="25"/>
      <c r="G153" s="25">
        <v>4.76</v>
      </c>
      <c r="H153" s="25" t="s">
        <v>46</v>
      </c>
      <c r="I153" s="33"/>
      <c r="J153" s="33"/>
      <c r="K153" s="33">
        <v>4.0099999999999997E-2</v>
      </c>
      <c r="L153" s="27"/>
      <c r="M153" s="32"/>
      <c r="N153" s="29"/>
    </row>
    <row r="154" spans="1:14">
      <c r="A154" s="23" t="s">
        <v>47</v>
      </c>
      <c r="B154" s="24"/>
      <c r="C154" s="24"/>
      <c r="D154" s="24"/>
      <c r="E154" s="30"/>
      <c r="F154" s="30"/>
      <c r="G154" s="30"/>
      <c r="H154" s="30"/>
      <c r="I154" s="26"/>
      <c r="J154" s="26"/>
      <c r="K154" s="26"/>
      <c r="L154" s="43"/>
      <c r="M154" s="32"/>
      <c r="N154" s="29"/>
    </row>
    <row r="155" spans="1:14">
      <c r="A155" s="23" t="s">
        <v>20</v>
      </c>
      <c r="B155" s="24"/>
      <c r="C155" s="24"/>
      <c r="D155" s="24"/>
      <c r="E155" s="25"/>
      <c r="F155" s="25"/>
      <c r="G155" s="25"/>
      <c r="H155" s="30"/>
      <c r="I155" s="33"/>
      <c r="J155" s="33"/>
      <c r="K155" s="33"/>
      <c r="L155" s="43"/>
      <c r="M155" s="32"/>
      <c r="N155" s="29"/>
    </row>
    <row r="156" spans="1:14">
      <c r="A156" s="23" t="s">
        <v>52</v>
      </c>
      <c r="B156" s="24"/>
      <c r="C156" s="24"/>
      <c r="D156" s="24"/>
      <c r="E156" s="25">
        <v>15.56</v>
      </c>
      <c r="F156" s="25"/>
      <c r="G156" s="25">
        <v>15.56</v>
      </c>
      <c r="H156" s="25" t="s">
        <v>46</v>
      </c>
      <c r="I156" s="33">
        <v>1.8599999999999998E-2</v>
      </c>
      <c r="J156" s="33">
        <v>4.4000000000000003E-3</v>
      </c>
      <c r="K156" s="33">
        <v>4.0099999999999997E-2</v>
      </c>
      <c r="L156" s="43"/>
      <c r="M156" s="32"/>
      <c r="N156" s="29"/>
    </row>
    <row r="157" spans="1:14">
      <c r="A157" s="23" t="s">
        <v>53</v>
      </c>
      <c r="B157" s="24"/>
      <c r="C157" s="24"/>
      <c r="D157" s="24"/>
      <c r="E157" s="63" t="s">
        <v>54</v>
      </c>
      <c r="F157" s="63"/>
      <c r="G157" s="63" t="s">
        <v>54</v>
      </c>
      <c r="H157" s="30"/>
      <c r="I157" s="33"/>
      <c r="J157" s="33"/>
      <c r="K157" s="33"/>
      <c r="L157" s="43"/>
      <c r="M157" s="32"/>
      <c r="N157" s="29"/>
    </row>
    <row r="158" spans="1:14">
      <c r="A158" s="23" t="s">
        <v>25</v>
      </c>
      <c r="B158" s="24"/>
      <c r="C158" s="24"/>
      <c r="D158" s="24"/>
      <c r="E158" s="25"/>
      <c r="F158" s="25"/>
      <c r="G158" s="25"/>
      <c r="H158" s="30"/>
      <c r="I158" s="33"/>
      <c r="J158" s="33"/>
      <c r="K158" s="33"/>
      <c r="L158" s="43"/>
      <c r="M158" s="32"/>
      <c r="N158" s="29"/>
    </row>
    <row r="159" spans="1:14">
      <c r="A159" s="23" t="s">
        <v>52</v>
      </c>
      <c r="B159" s="24"/>
      <c r="C159" s="24"/>
      <c r="D159" s="24"/>
      <c r="E159" s="25">
        <v>11.19</v>
      </c>
      <c r="F159" s="25"/>
      <c r="G159" s="25">
        <v>11.19</v>
      </c>
      <c r="H159" s="25" t="s">
        <v>46</v>
      </c>
      <c r="I159" s="33">
        <v>1.8599999999999998E-2</v>
      </c>
      <c r="J159" s="33">
        <v>4.4000000000000003E-3</v>
      </c>
      <c r="K159" s="33">
        <v>4.0099999999999997E-2</v>
      </c>
      <c r="L159" s="43"/>
      <c r="M159" s="32"/>
      <c r="N159" s="29"/>
    </row>
    <row r="160" spans="1:14">
      <c r="A160" s="23" t="s">
        <v>53</v>
      </c>
      <c r="B160" s="24"/>
      <c r="C160" s="24"/>
      <c r="D160" s="24"/>
      <c r="E160" s="63" t="s">
        <v>54</v>
      </c>
      <c r="F160" s="63"/>
      <c r="G160" s="63" t="s">
        <v>54</v>
      </c>
      <c r="H160" s="30"/>
      <c r="I160" s="33"/>
      <c r="J160" s="33"/>
      <c r="K160" s="33"/>
      <c r="L160" s="43"/>
      <c r="M160" s="32"/>
      <c r="N160" s="29"/>
    </row>
    <row r="161" spans="1:14">
      <c r="A161" s="23" t="s">
        <v>19</v>
      </c>
      <c r="B161" s="24"/>
      <c r="C161" s="24"/>
      <c r="D161" s="24"/>
      <c r="E161" s="30"/>
      <c r="F161" s="30"/>
      <c r="G161" s="30"/>
      <c r="H161" s="30"/>
      <c r="I161" s="26"/>
      <c r="J161" s="26"/>
      <c r="K161" s="26"/>
      <c r="L161" s="43"/>
      <c r="M161" s="32"/>
      <c r="N161" s="29"/>
    </row>
    <row r="162" spans="1:14">
      <c r="A162" s="23" t="s">
        <v>20</v>
      </c>
      <c r="B162" s="24"/>
      <c r="C162" s="24"/>
      <c r="D162" s="24"/>
      <c r="E162" s="30"/>
      <c r="F162" s="30"/>
      <c r="G162" s="30"/>
      <c r="H162" s="30"/>
      <c r="I162" s="33"/>
      <c r="J162" s="33"/>
      <c r="K162" s="33"/>
      <c r="L162" s="43"/>
      <c r="M162" s="32"/>
      <c r="N162" s="29"/>
    </row>
    <row r="163" spans="1:14">
      <c r="A163" s="23" t="s">
        <v>29</v>
      </c>
      <c r="B163" s="24"/>
      <c r="C163" s="24"/>
      <c r="D163" s="24"/>
      <c r="E163" s="30">
        <v>5.0473999999999997</v>
      </c>
      <c r="F163" s="30">
        <v>2.4799999999999999E-2</v>
      </c>
      <c r="G163" s="30">
        <v>5.0721999999999996</v>
      </c>
      <c r="H163" s="30" t="s">
        <v>22</v>
      </c>
      <c r="I163" s="33">
        <v>1.8599999999999998E-2</v>
      </c>
      <c r="J163" s="33">
        <v>4.4000000000000003E-3</v>
      </c>
      <c r="K163" s="33">
        <v>4.0099999999999997E-2</v>
      </c>
      <c r="L163" s="43"/>
      <c r="M163" s="32"/>
      <c r="N163" s="29"/>
    </row>
    <row r="164" spans="1:14">
      <c r="A164" s="23" t="s">
        <v>30</v>
      </c>
      <c r="B164" s="24"/>
      <c r="C164" s="24"/>
      <c r="D164" s="24"/>
      <c r="E164" s="44">
        <v>3.4001999999999999</v>
      </c>
      <c r="F164" s="44">
        <v>2.4799999999999999E-2</v>
      </c>
      <c r="G164" s="44">
        <v>3.4249999999999998</v>
      </c>
      <c r="H164" s="30" t="s">
        <v>22</v>
      </c>
      <c r="I164" s="33">
        <v>1.8599999999999998E-2</v>
      </c>
      <c r="J164" s="33">
        <v>4.4000000000000003E-3</v>
      </c>
      <c r="K164" s="33">
        <v>4.0099999999999997E-2</v>
      </c>
      <c r="L164" s="43"/>
      <c r="M164" s="32"/>
      <c r="N164" s="29"/>
    </row>
    <row r="165" spans="1:14">
      <c r="A165" s="23" t="s">
        <v>25</v>
      </c>
      <c r="B165" s="24"/>
      <c r="C165" s="24"/>
      <c r="D165" s="24"/>
      <c r="E165" s="30"/>
      <c r="F165" s="30"/>
      <c r="G165" s="30"/>
      <c r="H165" s="30"/>
      <c r="I165" s="26"/>
      <c r="J165" s="26"/>
      <c r="K165" s="26"/>
      <c r="L165" s="43"/>
      <c r="M165" s="32"/>
      <c r="N165" s="29"/>
    </row>
    <row r="166" spans="1:14">
      <c r="A166" s="23" t="s">
        <v>29</v>
      </c>
      <c r="B166" s="24"/>
      <c r="C166" s="24"/>
      <c r="D166" s="24"/>
      <c r="E166" s="30">
        <v>3.9510999999999998</v>
      </c>
      <c r="F166" s="44">
        <v>2.4799999999999999E-2</v>
      </c>
      <c r="G166" s="30">
        <v>3.9758999999999998</v>
      </c>
      <c r="H166" s="30" t="s">
        <v>22</v>
      </c>
      <c r="I166" s="33">
        <v>1.8599999999999998E-2</v>
      </c>
      <c r="J166" s="33">
        <v>4.4000000000000003E-3</v>
      </c>
      <c r="K166" s="33">
        <v>4.0099999999999997E-2</v>
      </c>
      <c r="L166" s="43"/>
      <c r="M166" s="32"/>
      <c r="N166" s="29"/>
    </row>
    <row r="167" spans="1:14">
      <c r="A167" s="23" t="s">
        <v>30</v>
      </c>
      <c r="B167" s="24"/>
      <c r="C167" s="24"/>
      <c r="D167" s="24"/>
      <c r="E167" s="44">
        <v>3.4001999999999999</v>
      </c>
      <c r="F167" s="44">
        <v>2.4799999999999999E-2</v>
      </c>
      <c r="G167" s="44">
        <v>3.4249999999999998</v>
      </c>
      <c r="H167" s="30" t="s">
        <v>22</v>
      </c>
      <c r="I167" s="33">
        <v>1.8599999999999998E-2</v>
      </c>
      <c r="J167" s="33">
        <v>4.4000000000000003E-3</v>
      </c>
      <c r="K167" s="33">
        <v>4.0099999999999997E-2</v>
      </c>
      <c r="L167" s="43"/>
      <c r="M167" s="32"/>
      <c r="N167" s="29"/>
    </row>
    <row r="168" spans="1:14" ht="15.75" thickBot="1">
      <c r="A168" s="47" t="s">
        <v>48</v>
      </c>
      <c r="B168" s="48"/>
      <c r="C168" s="48"/>
      <c r="D168" s="48"/>
      <c r="E168" s="61">
        <v>1.1299999999999999</v>
      </c>
      <c r="F168" s="61"/>
      <c r="G168" s="61">
        <v>1.1299999999999999</v>
      </c>
      <c r="H168" s="38" t="s">
        <v>46</v>
      </c>
      <c r="I168" s="50"/>
      <c r="J168" s="50"/>
      <c r="K168" s="50">
        <v>4.0099999999999997E-2</v>
      </c>
      <c r="L168" s="51"/>
      <c r="M168" s="40"/>
      <c r="N168" s="29"/>
    </row>
    <row r="169" spans="1:14" ht="16.5" thickBot="1">
      <c r="A169" s="41"/>
      <c r="B169" s="91"/>
      <c r="D169" s="52"/>
      <c r="E169" s="92"/>
      <c r="F169" s="92"/>
      <c r="G169" s="92"/>
      <c r="H169" s="91"/>
      <c r="I169" s="93"/>
      <c r="J169" s="93"/>
      <c r="K169" s="93"/>
      <c r="L169" s="42"/>
      <c r="N169" s="29"/>
    </row>
    <row r="170" spans="1:14" ht="18.75">
      <c r="A170" s="16" t="s">
        <v>69</v>
      </c>
      <c r="B170" s="17"/>
      <c r="C170" s="17"/>
      <c r="D170" s="18"/>
      <c r="E170" s="19"/>
      <c r="F170" s="19"/>
      <c r="G170" s="19"/>
      <c r="H170" s="19"/>
      <c r="I170" s="20"/>
      <c r="J170" s="20"/>
      <c r="K170" s="20"/>
      <c r="L170" s="21"/>
      <c r="M170" s="22"/>
      <c r="N170" s="29"/>
    </row>
    <row r="171" spans="1:14">
      <c r="A171" s="23" t="s">
        <v>44</v>
      </c>
      <c r="B171" s="24"/>
      <c r="C171" s="24"/>
      <c r="D171" s="24"/>
      <c r="E171" s="25">
        <v>259</v>
      </c>
      <c r="F171" s="25"/>
      <c r="G171" s="25">
        <v>259</v>
      </c>
      <c r="H171" s="25" t="s">
        <v>17</v>
      </c>
      <c r="I171" s="26"/>
      <c r="J171" s="26"/>
      <c r="K171" s="26"/>
      <c r="L171" s="27">
        <v>50</v>
      </c>
      <c r="M171" s="28" t="s">
        <v>17</v>
      </c>
      <c r="N171" s="29"/>
    </row>
    <row r="172" spans="1:14">
      <c r="A172" s="23" t="s">
        <v>45</v>
      </c>
      <c r="B172" s="24"/>
      <c r="C172" s="24"/>
      <c r="D172" s="24"/>
      <c r="E172" s="25">
        <v>2.2200000000000002</v>
      </c>
      <c r="F172" s="25"/>
      <c r="G172" s="25">
        <v>2.2200000000000002</v>
      </c>
      <c r="H172" s="25" t="s">
        <v>46</v>
      </c>
      <c r="I172" s="33"/>
      <c r="J172" s="33"/>
      <c r="K172" s="33">
        <v>4.0099999999999997E-2</v>
      </c>
      <c r="L172" s="27"/>
      <c r="M172" s="32"/>
      <c r="N172" s="29"/>
    </row>
    <row r="173" spans="1:14">
      <c r="A173" s="23" t="s">
        <v>47</v>
      </c>
      <c r="B173" s="24"/>
      <c r="C173" s="24"/>
      <c r="D173" s="24"/>
      <c r="E173" s="30"/>
      <c r="F173" s="30"/>
      <c r="G173" s="30"/>
      <c r="H173" s="30"/>
      <c r="I173" s="26"/>
      <c r="J173" s="26"/>
      <c r="K173" s="26"/>
      <c r="L173" s="43"/>
      <c r="M173" s="32"/>
      <c r="N173" s="29"/>
    </row>
    <row r="174" spans="1:14">
      <c r="A174" s="23" t="s">
        <v>20</v>
      </c>
      <c r="B174" s="24"/>
      <c r="C174" s="24"/>
      <c r="D174" s="24"/>
      <c r="E174" s="25"/>
      <c r="F174" s="25"/>
      <c r="G174" s="25"/>
      <c r="H174" s="30"/>
      <c r="I174" s="33"/>
      <c r="J174" s="33"/>
      <c r="K174" s="33"/>
      <c r="L174" s="43"/>
      <c r="M174" s="32"/>
      <c r="N174" s="29"/>
    </row>
    <row r="175" spans="1:14">
      <c r="A175" s="23" t="s">
        <v>52</v>
      </c>
      <c r="B175" s="24"/>
      <c r="C175" s="24"/>
      <c r="D175" s="24"/>
      <c r="E175" s="25">
        <v>13.96</v>
      </c>
      <c r="F175" s="25"/>
      <c r="G175" s="25">
        <v>13.96</v>
      </c>
      <c r="H175" s="25" t="s">
        <v>46</v>
      </c>
      <c r="I175" s="33">
        <v>2.1499999999999998E-2</v>
      </c>
      <c r="J175" s="33">
        <v>4.3E-3</v>
      </c>
      <c r="K175" s="33">
        <v>4.0099999999999997E-2</v>
      </c>
      <c r="L175" s="43"/>
      <c r="M175" s="32"/>
      <c r="N175" s="29"/>
    </row>
    <row r="176" spans="1:14">
      <c r="A176" s="23" t="s">
        <v>53</v>
      </c>
      <c r="B176" s="24"/>
      <c r="C176" s="24"/>
      <c r="D176" s="24"/>
      <c r="E176" s="63" t="s">
        <v>54</v>
      </c>
      <c r="F176" s="63"/>
      <c r="G176" s="63" t="s">
        <v>54</v>
      </c>
      <c r="H176" s="30"/>
      <c r="I176" s="33"/>
      <c r="J176" s="33"/>
      <c r="K176" s="33"/>
      <c r="L176" s="43"/>
      <c r="M176" s="32"/>
      <c r="N176" s="29"/>
    </row>
    <row r="177" spans="1:14">
      <c r="A177" s="23" t="s">
        <v>25</v>
      </c>
      <c r="B177" s="24"/>
      <c r="C177" s="24"/>
      <c r="D177" s="24"/>
      <c r="E177" s="25"/>
      <c r="F177" s="25"/>
      <c r="G177" s="25"/>
      <c r="H177" s="30"/>
      <c r="I177" s="33"/>
      <c r="J177" s="33"/>
      <c r="K177" s="33"/>
      <c r="L177" s="43"/>
      <c r="M177" s="32"/>
      <c r="N177" s="29"/>
    </row>
    <row r="178" spans="1:14">
      <c r="A178" s="23" t="s">
        <v>52</v>
      </c>
      <c r="B178" s="24"/>
      <c r="C178" s="24"/>
      <c r="D178" s="24"/>
      <c r="E178" s="25">
        <v>9.4700000000000006</v>
      </c>
      <c r="F178" s="25"/>
      <c r="G178" s="25">
        <v>9.4700000000000006</v>
      </c>
      <c r="H178" s="25" t="s">
        <v>46</v>
      </c>
      <c r="I178" s="33">
        <v>2.1499999999999998E-2</v>
      </c>
      <c r="J178" s="33">
        <v>4.3E-3</v>
      </c>
      <c r="K178" s="33">
        <v>4.0099999999999997E-2</v>
      </c>
      <c r="L178" s="43"/>
      <c r="M178" s="32"/>
      <c r="N178" s="29"/>
    </row>
    <row r="179" spans="1:14">
      <c r="A179" s="23" t="s">
        <v>53</v>
      </c>
      <c r="B179" s="24"/>
      <c r="C179" s="24"/>
      <c r="D179" s="24"/>
      <c r="E179" s="63" t="s">
        <v>54</v>
      </c>
      <c r="F179" s="63"/>
      <c r="G179" s="63" t="s">
        <v>54</v>
      </c>
      <c r="H179" s="30"/>
      <c r="I179" s="33"/>
      <c r="J179" s="33"/>
      <c r="K179" s="33"/>
      <c r="L179" s="43"/>
      <c r="M179" s="32"/>
      <c r="N179" s="29"/>
    </row>
    <row r="180" spans="1:14">
      <c r="A180" s="23" t="s">
        <v>19</v>
      </c>
      <c r="B180" s="24"/>
      <c r="C180" s="24"/>
      <c r="D180" s="24"/>
      <c r="E180" s="30"/>
      <c r="F180" s="30"/>
      <c r="G180" s="30"/>
      <c r="H180" s="30"/>
      <c r="I180" s="26"/>
      <c r="J180" s="26"/>
      <c r="K180" s="26"/>
      <c r="L180" s="43"/>
      <c r="M180" s="32"/>
      <c r="N180" s="29"/>
    </row>
    <row r="181" spans="1:14">
      <c r="A181" s="23" t="s">
        <v>20</v>
      </c>
      <c r="B181" s="24"/>
      <c r="C181" s="24"/>
      <c r="D181" s="24"/>
      <c r="E181" s="30"/>
      <c r="F181" s="30"/>
      <c r="G181" s="30"/>
      <c r="H181" s="30"/>
      <c r="I181" s="33"/>
      <c r="J181" s="33"/>
      <c r="K181" s="33"/>
      <c r="L181" s="43"/>
      <c r="M181" s="32"/>
      <c r="N181" s="29"/>
    </row>
    <row r="182" spans="1:14">
      <c r="A182" s="23" t="s">
        <v>29</v>
      </c>
      <c r="B182" s="24"/>
      <c r="C182" s="24"/>
      <c r="D182" s="24"/>
      <c r="E182" s="30">
        <v>4.6531000000000002</v>
      </c>
      <c r="F182" s="30">
        <v>1.7500000000000002E-2</v>
      </c>
      <c r="G182" s="30">
        <v>4.6706000000000003</v>
      </c>
      <c r="H182" s="30" t="s">
        <v>22</v>
      </c>
      <c r="I182" s="33">
        <v>2.1499999999999998E-2</v>
      </c>
      <c r="J182" s="33">
        <v>4.3E-3</v>
      </c>
      <c r="K182" s="33">
        <v>4.0099999999999997E-2</v>
      </c>
      <c r="L182" s="43"/>
      <c r="M182" s="32"/>
      <c r="N182" s="29"/>
    </row>
    <row r="183" spans="1:14">
      <c r="A183" s="23" t="s">
        <v>30</v>
      </c>
      <c r="B183" s="24"/>
      <c r="C183" s="24"/>
      <c r="D183" s="24"/>
      <c r="E183" s="44">
        <v>2.9224999999999999</v>
      </c>
      <c r="F183" s="44">
        <v>1.7500000000000002E-2</v>
      </c>
      <c r="G183" s="44">
        <v>2.94</v>
      </c>
      <c r="H183" s="30" t="s">
        <v>22</v>
      </c>
      <c r="I183" s="33">
        <v>2.1499999999999998E-2</v>
      </c>
      <c r="J183" s="33">
        <v>4.3E-3</v>
      </c>
      <c r="K183" s="33">
        <v>4.0099999999999997E-2</v>
      </c>
      <c r="L183" s="43"/>
      <c r="M183" s="32"/>
      <c r="N183" s="29"/>
    </row>
    <row r="184" spans="1:14">
      <c r="A184" s="23" t="s">
        <v>25</v>
      </c>
      <c r="B184" s="24"/>
      <c r="C184" s="24"/>
      <c r="D184" s="24"/>
      <c r="E184" s="30"/>
      <c r="F184" s="30"/>
      <c r="G184" s="30"/>
      <c r="H184" s="30"/>
      <c r="I184" s="26"/>
      <c r="J184" s="26"/>
      <c r="K184" s="26"/>
      <c r="L184" s="43"/>
      <c r="M184" s="32"/>
      <c r="N184" s="29"/>
    </row>
    <row r="185" spans="1:14">
      <c r="A185" s="23" t="s">
        <v>29</v>
      </c>
      <c r="B185" s="24"/>
      <c r="C185" s="24"/>
      <c r="D185" s="24"/>
      <c r="E185" s="30">
        <v>3.4988999999999999</v>
      </c>
      <c r="F185" s="30">
        <v>1.7500000000000002E-2</v>
      </c>
      <c r="G185" s="30">
        <v>3.5164</v>
      </c>
      <c r="H185" s="30" t="s">
        <v>22</v>
      </c>
      <c r="I185" s="33">
        <v>2.1499999999999998E-2</v>
      </c>
      <c r="J185" s="33">
        <v>4.3E-3</v>
      </c>
      <c r="K185" s="33">
        <v>4.0099999999999997E-2</v>
      </c>
      <c r="L185" s="43"/>
      <c r="M185" s="32"/>
      <c r="N185" s="29"/>
    </row>
    <row r="186" spans="1:14" ht="15.75" thickBot="1">
      <c r="A186" s="47" t="s">
        <v>30</v>
      </c>
      <c r="B186" s="48"/>
      <c r="C186" s="48"/>
      <c r="D186" s="48"/>
      <c r="E186" s="94">
        <v>2.9224999999999999</v>
      </c>
      <c r="F186" s="94">
        <v>1.7500000000000002E-2</v>
      </c>
      <c r="G186" s="94">
        <v>2.94</v>
      </c>
      <c r="H186" s="38" t="s">
        <v>22</v>
      </c>
      <c r="I186" s="50">
        <v>2.1499999999999998E-2</v>
      </c>
      <c r="J186" s="50">
        <v>4.3E-3</v>
      </c>
      <c r="K186" s="50">
        <v>4.0099999999999997E-2</v>
      </c>
      <c r="L186" s="51"/>
      <c r="M186" s="40"/>
      <c r="N186" s="29"/>
    </row>
    <row r="187" spans="1:14" ht="16.5" thickBot="1">
      <c r="A187" s="41"/>
      <c r="B187" s="91"/>
      <c r="D187" s="52"/>
      <c r="E187" s="92"/>
      <c r="F187" s="92"/>
      <c r="G187" s="92"/>
      <c r="H187" s="91"/>
      <c r="I187" s="93"/>
      <c r="J187" s="93"/>
      <c r="K187" s="93"/>
      <c r="L187" s="42"/>
      <c r="N187" s="29"/>
    </row>
    <row r="188" spans="1:14" ht="18.75">
      <c r="A188" s="16" t="s">
        <v>70</v>
      </c>
      <c r="B188" s="17"/>
      <c r="C188" s="17"/>
      <c r="D188" s="18"/>
      <c r="E188" s="19"/>
      <c r="F188" s="19"/>
      <c r="G188" s="19"/>
      <c r="H188" s="19"/>
      <c r="I188" s="20"/>
      <c r="J188" s="20"/>
      <c r="K188" s="20"/>
      <c r="L188" s="21"/>
      <c r="M188" s="22"/>
      <c r="N188" s="29"/>
    </row>
    <row r="189" spans="1:14">
      <c r="A189" s="23" t="s">
        <v>44</v>
      </c>
      <c r="B189" s="24"/>
      <c r="C189" s="24"/>
      <c r="D189" s="24"/>
      <c r="E189" s="25">
        <v>259</v>
      </c>
      <c r="F189" s="25"/>
      <c r="G189" s="25">
        <v>259</v>
      </c>
      <c r="H189" s="25" t="s">
        <v>17</v>
      </c>
      <c r="I189" s="26"/>
      <c r="J189" s="26"/>
      <c r="K189" s="26"/>
      <c r="L189" s="27">
        <v>50</v>
      </c>
      <c r="M189" s="28" t="s">
        <v>17</v>
      </c>
      <c r="N189" s="29"/>
    </row>
    <row r="190" spans="1:14">
      <c r="A190" s="23" t="s">
        <v>45</v>
      </c>
      <c r="B190" s="24"/>
      <c r="C190" s="24"/>
      <c r="D190" s="24"/>
      <c r="E190" s="25">
        <v>2.2200000000000002</v>
      </c>
      <c r="F190" s="25"/>
      <c r="G190" s="25">
        <v>2.2200000000000002</v>
      </c>
      <c r="H190" s="25" t="s">
        <v>46</v>
      </c>
      <c r="I190" s="33"/>
      <c r="J190" s="33"/>
      <c r="K190" s="33">
        <v>4.0300000000000002E-2</v>
      </c>
      <c r="L190" s="27"/>
      <c r="M190" s="32"/>
      <c r="N190" s="29"/>
    </row>
    <row r="191" spans="1:14">
      <c r="A191" s="23" t="s">
        <v>19</v>
      </c>
      <c r="B191" s="24"/>
      <c r="C191" s="24"/>
      <c r="D191" s="24"/>
      <c r="E191" s="30"/>
      <c r="F191" s="30"/>
      <c r="G191" s="30"/>
      <c r="H191" s="30"/>
      <c r="I191" s="26"/>
      <c r="J191" s="26"/>
      <c r="K191" s="26"/>
      <c r="L191" s="43"/>
      <c r="M191" s="32"/>
      <c r="N191" s="29"/>
    </row>
    <row r="192" spans="1:14">
      <c r="A192" s="23" t="s">
        <v>29</v>
      </c>
      <c r="B192" s="24"/>
      <c r="C192" s="24"/>
      <c r="D192" s="24"/>
      <c r="E192" s="44">
        <v>8.6029</v>
      </c>
      <c r="F192" s="30">
        <v>2.47E-2</v>
      </c>
      <c r="G192" s="30">
        <v>8.6275999999999993</v>
      </c>
      <c r="H192" s="30" t="s">
        <v>22</v>
      </c>
      <c r="I192" s="33">
        <v>2.3800000000000002E-2</v>
      </c>
      <c r="J192" s="33">
        <v>4.7000000000000002E-3</v>
      </c>
      <c r="K192" s="33">
        <v>4.0300000000000002E-2</v>
      </c>
      <c r="L192" s="43"/>
      <c r="M192" s="32"/>
      <c r="N192" s="29"/>
    </row>
    <row r="193" spans="1:14" ht="15.75" thickBot="1">
      <c r="A193" s="47" t="s">
        <v>30</v>
      </c>
      <c r="B193" s="48"/>
      <c r="C193" s="48"/>
      <c r="D193" s="48"/>
      <c r="E193" s="94">
        <v>3.6981000000000002</v>
      </c>
      <c r="F193" s="94">
        <v>2.47E-2</v>
      </c>
      <c r="G193" s="94">
        <v>3.7228000000000003</v>
      </c>
      <c r="H193" s="38" t="s">
        <v>22</v>
      </c>
      <c r="I193" s="50">
        <v>2.3800000000000002E-2</v>
      </c>
      <c r="J193" s="50">
        <v>4.7000000000000002E-3</v>
      </c>
      <c r="K193" s="50">
        <v>4.0300000000000002E-2</v>
      </c>
      <c r="L193" s="51"/>
      <c r="M193" s="40"/>
      <c r="N193" s="29"/>
    </row>
    <row r="194" spans="1:14" ht="15.75">
      <c r="A194" s="41"/>
      <c r="B194" s="91"/>
      <c r="D194" s="52"/>
      <c r="E194" s="92"/>
      <c r="F194" s="92"/>
      <c r="G194" s="92"/>
      <c r="H194" s="91"/>
      <c r="I194" s="93"/>
      <c r="J194" s="93"/>
      <c r="K194" s="93"/>
      <c r="L194" s="42"/>
      <c r="N194" s="29"/>
    </row>
    <row r="195" spans="1:14" ht="16.5">
      <c r="A195" s="57" t="s">
        <v>40</v>
      </c>
      <c r="N195" s="29"/>
    </row>
    <row r="196" spans="1:14" ht="16.5">
      <c r="A196" s="57" t="s">
        <v>41</v>
      </c>
      <c r="N196" s="29"/>
    </row>
    <row r="197" spans="1:14" ht="16.5">
      <c r="A197" s="60" t="s">
        <v>42</v>
      </c>
      <c r="N197" s="29"/>
    </row>
    <row r="198" spans="1:14" ht="15.75" thickBot="1">
      <c r="N198" s="29"/>
    </row>
    <row r="199" spans="1:14" ht="18.75">
      <c r="A199" s="16" t="s">
        <v>71</v>
      </c>
      <c r="B199" s="17"/>
      <c r="C199" s="17"/>
      <c r="D199" s="18"/>
      <c r="E199" s="19"/>
      <c r="F199" s="19"/>
      <c r="G199" s="19"/>
      <c r="H199" s="19"/>
      <c r="I199" s="20"/>
      <c r="J199" s="20"/>
      <c r="K199" s="20"/>
      <c r="L199" s="21"/>
      <c r="M199" s="22"/>
      <c r="N199" s="29"/>
    </row>
    <row r="200" spans="1:14">
      <c r="A200" s="23" t="s">
        <v>72</v>
      </c>
      <c r="B200" s="95"/>
      <c r="C200" s="95"/>
      <c r="D200" s="24"/>
      <c r="E200" s="30"/>
      <c r="F200" s="30"/>
      <c r="G200" s="30"/>
      <c r="H200" s="30"/>
      <c r="I200" s="26"/>
      <c r="J200" s="26"/>
      <c r="K200" s="26"/>
      <c r="L200" s="43"/>
      <c r="M200" s="32"/>
      <c r="N200" s="29"/>
    </row>
    <row r="201" spans="1:14">
      <c r="A201" s="23" t="s">
        <v>73</v>
      </c>
      <c r="B201" s="24"/>
      <c r="C201" s="24"/>
      <c r="D201" s="24"/>
      <c r="E201" s="25">
        <v>125</v>
      </c>
      <c r="F201" s="25"/>
      <c r="G201" s="25">
        <v>125</v>
      </c>
      <c r="H201" s="25" t="s">
        <v>74</v>
      </c>
      <c r="I201" s="26"/>
      <c r="J201" s="26"/>
      <c r="K201" s="26"/>
      <c r="L201" s="27"/>
      <c r="M201" s="32"/>
      <c r="N201" s="29"/>
    </row>
    <row r="202" spans="1:14">
      <c r="A202" s="23" t="s">
        <v>75</v>
      </c>
      <c r="B202" s="24"/>
      <c r="C202" s="24"/>
      <c r="D202" s="24"/>
      <c r="E202" s="25">
        <v>38</v>
      </c>
      <c r="F202" s="25"/>
      <c r="G202" s="25">
        <v>38</v>
      </c>
      <c r="H202" s="25" t="s">
        <v>74</v>
      </c>
      <c r="I202" s="26"/>
      <c r="J202" s="26"/>
      <c r="K202" s="26"/>
      <c r="L202" s="27"/>
      <c r="M202" s="32"/>
      <c r="N202" s="29"/>
    </row>
    <row r="203" spans="1:14">
      <c r="A203" s="23" t="s">
        <v>76</v>
      </c>
      <c r="B203" s="95"/>
      <c r="C203" s="95"/>
      <c r="D203" s="24"/>
      <c r="E203" s="30"/>
      <c r="F203" s="30"/>
      <c r="G203" s="30"/>
      <c r="H203" s="30"/>
      <c r="I203" s="26"/>
      <c r="J203" s="26"/>
      <c r="K203" s="26"/>
      <c r="L203" s="43"/>
      <c r="M203" s="32"/>
      <c r="N203" s="29"/>
    </row>
    <row r="204" spans="1:14">
      <c r="A204" s="23" t="s">
        <v>77</v>
      </c>
      <c r="B204" s="24"/>
      <c r="C204" s="24"/>
      <c r="D204" s="24"/>
      <c r="E204" s="25">
        <v>14</v>
      </c>
      <c r="F204" s="25"/>
      <c r="G204" s="25">
        <v>14</v>
      </c>
      <c r="H204" s="25" t="s">
        <v>74</v>
      </c>
      <c r="I204" s="26"/>
      <c r="J204" s="26"/>
      <c r="K204" s="26"/>
      <c r="L204" s="27">
        <v>1.05</v>
      </c>
      <c r="M204" s="28" t="s">
        <v>17</v>
      </c>
      <c r="N204" s="29"/>
    </row>
    <row r="205" spans="1:14" ht="15.75">
      <c r="A205" s="71" t="s">
        <v>78</v>
      </c>
      <c r="B205" s="24"/>
      <c r="C205" s="24"/>
      <c r="D205" s="24"/>
      <c r="E205" s="25"/>
      <c r="F205" s="25"/>
      <c r="G205" s="25"/>
      <c r="H205" s="25"/>
      <c r="I205" s="26"/>
      <c r="J205" s="26"/>
      <c r="K205" s="26"/>
      <c r="L205" s="27"/>
      <c r="M205" s="32"/>
      <c r="N205" s="29"/>
    </row>
    <row r="206" spans="1:14">
      <c r="A206" s="96" t="s">
        <v>79</v>
      </c>
      <c r="B206" s="24"/>
      <c r="C206" s="24"/>
      <c r="D206" s="24"/>
      <c r="E206" s="25"/>
      <c r="F206" s="25"/>
      <c r="G206" s="25"/>
      <c r="H206" s="25"/>
      <c r="I206" s="26"/>
      <c r="J206" s="26"/>
      <c r="K206" s="26"/>
      <c r="L206" s="27"/>
      <c r="M206" s="32"/>
      <c r="N206" s="29"/>
    </row>
    <row r="207" spans="1:14">
      <c r="A207" s="23" t="s">
        <v>80</v>
      </c>
      <c r="B207" s="24"/>
      <c r="C207" s="24"/>
      <c r="D207" s="24"/>
      <c r="E207" s="25">
        <v>7.33</v>
      </c>
      <c r="F207" s="25"/>
      <c r="G207" s="25">
        <v>7.33</v>
      </c>
      <c r="H207" s="30" t="s">
        <v>46</v>
      </c>
      <c r="I207" s="33">
        <v>1.7299999999999999E-2</v>
      </c>
      <c r="J207" s="33">
        <v>4.1999999999999997E-3</v>
      </c>
      <c r="K207" s="33">
        <v>4.1099999999999998E-2</v>
      </c>
      <c r="L207" s="43"/>
      <c r="M207" s="32"/>
      <c r="N207" s="29"/>
    </row>
    <row r="208" spans="1:14">
      <c r="A208" s="23" t="s">
        <v>81</v>
      </c>
      <c r="B208" s="24"/>
      <c r="C208" s="24"/>
      <c r="D208" s="24"/>
      <c r="E208" s="30"/>
      <c r="F208" s="30"/>
      <c r="G208" s="30"/>
      <c r="H208" s="30"/>
      <c r="I208" s="33"/>
      <c r="J208" s="33"/>
      <c r="K208" s="33"/>
      <c r="L208" s="43"/>
      <c r="M208" s="32"/>
      <c r="N208" s="29"/>
    </row>
    <row r="209" spans="1:14">
      <c r="A209" s="23" t="s">
        <v>82</v>
      </c>
      <c r="B209" s="24"/>
      <c r="C209" s="24"/>
      <c r="D209" s="24"/>
      <c r="E209" s="30">
        <v>7.2971000000000004</v>
      </c>
      <c r="F209" s="30">
        <v>2.5499999999999998E-2</v>
      </c>
      <c r="G209" s="30">
        <v>7.3226000000000004</v>
      </c>
      <c r="H209" s="30" t="s">
        <v>22</v>
      </c>
      <c r="I209" s="33">
        <v>1.7299999999999999E-2</v>
      </c>
      <c r="J209" s="33">
        <v>4.1999999999999997E-3</v>
      </c>
      <c r="K209" s="33">
        <v>4.1099999999999998E-2</v>
      </c>
      <c r="L209" s="43"/>
      <c r="M209" s="32"/>
      <c r="N209" s="29"/>
    </row>
    <row r="210" spans="1:14">
      <c r="A210" s="23" t="s">
        <v>83</v>
      </c>
      <c r="B210" s="24"/>
      <c r="C210" s="24"/>
      <c r="D210" s="24"/>
      <c r="E210" s="30">
        <v>5.3936000000000002</v>
      </c>
      <c r="F210" s="30">
        <v>2.5499999999999998E-2</v>
      </c>
      <c r="G210" s="30">
        <v>5.4191000000000003</v>
      </c>
      <c r="H210" s="30" t="s">
        <v>22</v>
      </c>
      <c r="I210" s="33">
        <v>1.7299999999999999E-2</v>
      </c>
      <c r="J210" s="33">
        <v>4.1999999999999997E-3</v>
      </c>
      <c r="K210" s="33">
        <v>4.1099999999999998E-2</v>
      </c>
      <c r="L210" s="43"/>
      <c r="M210" s="32"/>
      <c r="N210" s="29"/>
    </row>
    <row r="211" spans="1:14">
      <c r="A211" s="23" t="s">
        <v>84</v>
      </c>
      <c r="B211" s="24"/>
      <c r="C211" s="24"/>
      <c r="D211" s="24"/>
      <c r="E211" s="97">
        <v>2.0499999999999998</v>
      </c>
      <c r="F211" s="97"/>
      <c r="G211" s="97">
        <v>2.0499999999999998</v>
      </c>
      <c r="H211" s="30" t="s">
        <v>46</v>
      </c>
      <c r="I211" s="33"/>
      <c r="J211" s="33"/>
      <c r="K211" s="33">
        <v>4.1099999999999998E-2</v>
      </c>
      <c r="L211" s="43"/>
      <c r="M211" s="32"/>
      <c r="N211" s="29"/>
    </row>
    <row r="212" spans="1:14">
      <c r="A212" s="96" t="s">
        <v>85</v>
      </c>
      <c r="B212" s="24"/>
      <c r="C212" s="24"/>
      <c r="D212" s="24"/>
      <c r="E212" s="30"/>
      <c r="F212" s="30"/>
      <c r="G212" s="30"/>
      <c r="H212" s="30"/>
      <c r="I212" s="33"/>
      <c r="J212" s="33"/>
      <c r="K212" s="33"/>
      <c r="L212" s="43"/>
      <c r="M212" s="32"/>
      <c r="N212" s="29"/>
    </row>
    <row r="213" spans="1:14">
      <c r="A213" s="23" t="s">
        <v>80</v>
      </c>
      <c r="B213" s="24"/>
      <c r="C213" s="24"/>
      <c r="D213" s="24"/>
      <c r="E213" s="25">
        <v>7.33</v>
      </c>
      <c r="F213" s="25"/>
      <c r="G213" s="25">
        <v>7.33</v>
      </c>
      <c r="H213" s="30" t="s">
        <v>46</v>
      </c>
      <c r="I213" s="33">
        <v>1.7299999999999999E-2</v>
      </c>
      <c r="J213" s="33">
        <v>4.1999999999999997E-3</v>
      </c>
      <c r="K213" s="33">
        <v>4.1099999999999998E-2</v>
      </c>
      <c r="L213" s="43"/>
      <c r="M213" s="32"/>
      <c r="N213" s="29"/>
    </row>
    <row r="214" spans="1:14">
      <c r="A214" s="23" t="s">
        <v>81</v>
      </c>
      <c r="B214" s="24"/>
      <c r="C214" s="24"/>
      <c r="D214" s="24"/>
      <c r="E214" s="30"/>
      <c r="F214" s="30"/>
      <c r="G214" s="30"/>
      <c r="H214" s="30"/>
      <c r="I214" s="33"/>
      <c r="J214" s="33"/>
      <c r="K214" s="33"/>
      <c r="L214" s="43"/>
      <c r="M214" s="32"/>
      <c r="N214" s="29"/>
    </row>
    <row r="215" spans="1:14">
      <c r="A215" s="23" t="s">
        <v>86</v>
      </c>
      <c r="B215" s="24"/>
      <c r="C215" s="24"/>
      <c r="D215" s="24"/>
      <c r="E215" s="44">
        <v>14.416399999999999</v>
      </c>
      <c r="F215" s="44">
        <v>2.5499999999999998E-2</v>
      </c>
      <c r="G215" s="44">
        <v>14.441899999999999</v>
      </c>
      <c r="H215" s="30" t="s">
        <v>22</v>
      </c>
      <c r="I215" s="33">
        <v>1.7299999999999999E-2</v>
      </c>
      <c r="J215" s="33">
        <v>4.1999999999999997E-3</v>
      </c>
      <c r="K215" s="33">
        <v>4.1099999999999998E-2</v>
      </c>
      <c r="L215" s="43"/>
      <c r="M215" s="32"/>
      <c r="N215" s="29"/>
    </row>
    <row r="216" spans="1:14">
      <c r="A216" s="23" t="s">
        <v>87</v>
      </c>
      <c r="B216" s="24"/>
      <c r="C216" s="24"/>
      <c r="D216" s="24"/>
      <c r="E216" s="30">
        <v>4.1542000000000003</v>
      </c>
      <c r="F216" s="30">
        <v>2.5499999999999998E-2</v>
      </c>
      <c r="G216" s="30">
        <v>4.1797000000000004</v>
      </c>
      <c r="H216" s="30" t="s">
        <v>22</v>
      </c>
      <c r="I216" s="33">
        <v>1.7299999999999999E-2</v>
      </c>
      <c r="J216" s="33">
        <v>4.1999999999999997E-3</v>
      </c>
      <c r="K216" s="33">
        <v>4.1099999999999998E-2</v>
      </c>
      <c r="L216" s="43"/>
      <c r="M216" s="32"/>
      <c r="N216" s="29"/>
    </row>
    <row r="217" spans="1:14">
      <c r="A217" s="23" t="s">
        <v>84</v>
      </c>
      <c r="B217" s="24"/>
      <c r="C217" s="24"/>
      <c r="D217" s="24"/>
      <c r="E217" s="97">
        <v>2.0499999999999998</v>
      </c>
      <c r="F217" s="97"/>
      <c r="G217" s="97">
        <v>2.0499999999999998</v>
      </c>
      <c r="H217" s="30" t="s">
        <v>88</v>
      </c>
      <c r="I217" s="33"/>
      <c r="J217" s="33"/>
      <c r="K217" s="33">
        <v>4.1099999999999998E-2</v>
      </c>
      <c r="L217" s="43"/>
      <c r="M217" s="32"/>
      <c r="N217" s="29"/>
    </row>
    <row r="218" spans="1:14" ht="16.5" thickBot="1">
      <c r="A218" s="98" t="s">
        <v>89</v>
      </c>
      <c r="B218" s="99"/>
      <c r="C218" s="99"/>
      <c r="D218" s="99"/>
      <c r="E218" s="38">
        <v>4.9983000000000004</v>
      </c>
      <c r="F218" s="38">
        <v>2.5499999999999998E-2</v>
      </c>
      <c r="G218" s="38">
        <v>5.0238000000000005</v>
      </c>
      <c r="H218" s="38" t="s">
        <v>22</v>
      </c>
      <c r="I218" s="50">
        <v>1.7299999999999999E-2</v>
      </c>
      <c r="J218" s="50">
        <v>4.1999999999999997E-3</v>
      </c>
      <c r="K218" s="50">
        <v>4.1099999999999998E-2</v>
      </c>
      <c r="L218" s="51"/>
      <c r="M218" s="40"/>
      <c r="N218" s="29"/>
    </row>
    <row r="219" spans="1:14" ht="15.75" thickBot="1">
      <c r="N219" s="29"/>
    </row>
    <row r="220" spans="1:14" ht="18.75">
      <c r="A220" s="16" t="s">
        <v>90</v>
      </c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22"/>
      <c r="N220" s="29"/>
    </row>
    <row r="221" spans="1:14" ht="15.75">
      <c r="A221" s="101" t="s">
        <v>91</v>
      </c>
      <c r="B221" s="102" t="s">
        <v>92</v>
      </c>
      <c r="C221" s="102" t="s">
        <v>58</v>
      </c>
      <c r="D221" s="102" t="s">
        <v>93</v>
      </c>
      <c r="E221" s="70"/>
      <c r="F221" s="70"/>
      <c r="G221" s="70"/>
      <c r="H221" s="70"/>
      <c r="I221" s="70"/>
      <c r="J221" s="70"/>
      <c r="K221" s="70"/>
      <c r="L221" s="27">
        <v>1.37</v>
      </c>
      <c r="M221" s="28" t="s">
        <v>17</v>
      </c>
      <c r="N221" s="29"/>
    </row>
    <row r="222" spans="1:14" ht="15.75">
      <c r="A222" s="103" t="s">
        <v>94</v>
      </c>
      <c r="B222" s="102">
        <v>17</v>
      </c>
      <c r="C222" s="102">
        <v>50</v>
      </c>
      <c r="D222" s="104">
        <v>4000</v>
      </c>
      <c r="E222" s="25">
        <v>11.32</v>
      </c>
      <c r="F222" s="25">
        <v>1.9999999999999574E-2</v>
      </c>
      <c r="G222" s="25">
        <v>11.34</v>
      </c>
      <c r="H222" s="25" t="s">
        <v>17</v>
      </c>
      <c r="I222" s="33">
        <v>8.5000000000000006E-3</v>
      </c>
      <c r="J222" s="33">
        <v>1.1000000000000001E-3</v>
      </c>
      <c r="K222" s="33">
        <v>0.04</v>
      </c>
      <c r="L222" s="70"/>
      <c r="M222" s="32"/>
      <c r="N222" s="29"/>
    </row>
    <row r="223" spans="1:14">
      <c r="A223" s="54"/>
      <c r="B223" s="102">
        <v>23</v>
      </c>
      <c r="C223" s="102">
        <v>75</v>
      </c>
      <c r="D223" s="104">
        <v>6200</v>
      </c>
      <c r="E223" s="25">
        <v>14.52</v>
      </c>
      <c r="F223" s="25">
        <v>1.9999999999999574E-2</v>
      </c>
      <c r="G223" s="25">
        <v>14.54</v>
      </c>
      <c r="H223" s="25" t="s">
        <v>17</v>
      </c>
      <c r="I223" s="33">
        <v>8.5000000000000006E-3</v>
      </c>
      <c r="J223" s="33">
        <v>1.1000000000000001E-3</v>
      </c>
      <c r="K223" s="33">
        <v>0.04</v>
      </c>
      <c r="L223" s="70"/>
      <c r="M223" s="32"/>
      <c r="N223" s="29"/>
    </row>
    <row r="224" spans="1:14">
      <c r="A224" s="54"/>
      <c r="B224" s="102">
        <v>44</v>
      </c>
      <c r="C224" s="102">
        <v>135</v>
      </c>
      <c r="D224" s="104">
        <v>13000</v>
      </c>
      <c r="E224" s="25">
        <v>19.8</v>
      </c>
      <c r="F224" s="25">
        <v>3.9999999999999147E-2</v>
      </c>
      <c r="G224" s="25">
        <v>19.84</v>
      </c>
      <c r="H224" s="25" t="s">
        <v>17</v>
      </c>
      <c r="I224" s="33">
        <v>8.5000000000000006E-3</v>
      </c>
      <c r="J224" s="33">
        <v>1.1000000000000001E-3</v>
      </c>
      <c r="K224" s="33">
        <v>0.04</v>
      </c>
      <c r="L224" s="70"/>
      <c r="M224" s="32"/>
      <c r="N224" s="29"/>
    </row>
    <row r="225" spans="1:14">
      <c r="A225" s="54"/>
      <c r="B225" s="102">
        <v>60</v>
      </c>
      <c r="C225" s="102">
        <v>185</v>
      </c>
      <c r="D225" s="104">
        <v>16800</v>
      </c>
      <c r="E225" s="25">
        <v>22.95</v>
      </c>
      <c r="F225" s="25">
        <v>5.9999999999998721E-2</v>
      </c>
      <c r="G225" s="25">
        <v>23.009999999999998</v>
      </c>
      <c r="H225" s="25" t="s">
        <v>17</v>
      </c>
      <c r="I225" s="33">
        <v>8.5000000000000006E-3</v>
      </c>
      <c r="J225" s="33">
        <v>1.1000000000000001E-3</v>
      </c>
      <c r="K225" s="33">
        <v>0.04</v>
      </c>
      <c r="L225" s="70"/>
      <c r="M225" s="32"/>
      <c r="N225" s="29"/>
    </row>
    <row r="226" spans="1:14" ht="15.75">
      <c r="A226" s="101" t="s">
        <v>95</v>
      </c>
      <c r="B226" s="102" t="s">
        <v>92</v>
      </c>
      <c r="C226" s="102" t="s">
        <v>58</v>
      </c>
      <c r="D226" s="102" t="s">
        <v>93</v>
      </c>
      <c r="E226" s="70"/>
      <c r="F226" s="70"/>
      <c r="G226" s="70"/>
      <c r="H226" s="70"/>
      <c r="I226" s="70"/>
      <c r="J226" s="70"/>
      <c r="K226" s="70"/>
      <c r="L226" s="27">
        <v>1.37</v>
      </c>
      <c r="M226" s="28" t="s">
        <v>17</v>
      </c>
      <c r="N226" s="29"/>
    </row>
    <row r="227" spans="1:14" ht="15.75">
      <c r="A227" s="103" t="s">
        <v>94</v>
      </c>
      <c r="B227" s="102">
        <v>28</v>
      </c>
      <c r="C227" s="102">
        <v>70</v>
      </c>
      <c r="D227" s="104">
        <v>5600</v>
      </c>
      <c r="E227" s="25">
        <v>11.8</v>
      </c>
      <c r="F227" s="25">
        <v>2.9999999999999361E-2</v>
      </c>
      <c r="G227" s="25">
        <v>11.83</v>
      </c>
      <c r="H227" s="25" t="s">
        <v>17</v>
      </c>
      <c r="I227" s="33">
        <v>8.5000000000000006E-3</v>
      </c>
      <c r="J227" s="33">
        <v>1.1000000000000001E-3</v>
      </c>
      <c r="K227" s="33">
        <v>0.04</v>
      </c>
      <c r="L227" s="70"/>
      <c r="M227" s="32"/>
      <c r="N227" s="29"/>
    </row>
    <row r="228" spans="1:14">
      <c r="A228" s="54"/>
      <c r="B228" s="102">
        <v>39</v>
      </c>
      <c r="C228" s="102">
        <v>100</v>
      </c>
      <c r="D228" s="104">
        <v>9500</v>
      </c>
      <c r="E228" s="25">
        <v>12.78</v>
      </c>
      <c r="F228" s="25">
        <v>4.0000000000000924E-2</v>
      </c>
      <c r="G228" s="25">
        <v>12.82</v>
      </c>
      <c r="H228" s="25" t="s">
        <v>17</v>
      </c>
      <c r="I228" s="33">
        <v>8.5000000000000006E-3</v>
      </c>
      <c r="J228" s="33">
        <v>1.1000000000000001E-3</v>
      </c>
      <c r="K228" s="33">
        <v>0.04</v>
      </c>
      <c r="L228" s="70"/>
      <c r="M228" s="32"/>
      <c r="N228" s="29"/>
    </row>
    <row r="229" spans="1:14">
      <c r="A229" s="54"/>
      <c r="B229" s="102">
        <v>59</v>
      </c>
      <c r="C229" s="102">
        <v>150</v>
      </c>
      <c r="D229" s="104">
        <v>16000</v>
      </c>
      <c r="E229" s="25">
        <v>16.940000000000001</v>
      </c>
      <c r="F229" s="25">
        <v>5.9999999999998721E-2</v>
      </c>
      <c r="G229" s="25">
        <v>17</v>
      </c>
      <c r="H229" s="25" t="s">
        <v>17</v>
      </c>
      <c r="I229" s="33">
        <v>8.5000000000000006E-3</v>
      </c>
      <c r="J229" s="33">
        <v>1.1000000000000001E-3</v>
      </c>
      <c r="K229" s="33">
        <v>0.04</v>
      </c>
      <c r="L229" s="70"/>
      <c r="M229" s="32"/>
      <c r="N229" s="29"/>
    </row>
    <row r="230" spans="1:14">
      <c r="A230" s="54"/>
      <c r="B230" s="102">
        <v>96</v>
      </c>
      <c r="C230" s="102">
        <v>250</v>
      </c>
      <c r="D230" s="104">
        <v>27500</v>
      </c>
      <c r="E230" s="25">
        <v>21.14</v>
      </c>
      <c r="F230" s="25">
        <v>9.9999999999997868E-2</v>
      </c>
      <c r="G230" s="25">
        <v>21.24</v>
      </c>
      <c r="H230" s="25" t="s">
        <v>17</v>
      </c>
      <c r="I230" s="33">
        <v>8.5000000000000006E-3</v>
      </c>
      <c r="J230" s="33">
        <v>1.1000000000000001E-3</v>
      </c>
      <c r="K230" s="33">
        <v>0.04</v>
      </c>
      <c r="L230" s="70"/>
      <c r="M230" s="32"/>
      <c r="N230" s="29"/>
    </row>
    <row r="231" spans="1:14">
      <c r="A231" s="54"/>
      <c r="B231" s="102">
        <v>148</v>
      </c>
      <c r="C231" s="102">
        <v>400</v>
      </c>
      <c r="D231" s="104">
        <v>50000</v>
      </c>
      <c r="E231" s="25">
        <v>26.02</v>
      </c>
      <c r="F231" s="25">
        <v>0.15000000000000213</v>
      </c>
      <c r="G231" s="25">
        <v>26.17</v>
      </c>
      <c r="H231" s="25" t="s">
        <v>17</v>
      </c>
      <c r="I231" s="33">
        <v>8.5000000000000006E-3</v>
      </c>
      <c r="J231" s="33">
        <v>1.1000000000000001E-3</v>
      </c>
      <c r="K231" s="33">
        <v>0.04</v>
      </c>
      <c r="L231" s="70"/>
      <c r="M231" s="32"/>
      <c r="N231" s="29"/>
    </row>
    <row r="232" spans="1:14" ht="15.75">
      <c r="A232" s="103" t="s">
        <v>96</v>
      </c>
      <c r="B232" s="102">
        <v>39</v>
      </c>
      <c r="C232" s="102">
        <v>100</v>
      </c>
      <c r="D232" s="104">
        <v>9500</v>
      </c>
      <c r="E232" s="25">
        <v>46.54</v>
      </c>
      <c r="F232" s="25">
        <v>3.9999999999999147E-2</v>
      </c>
      <c r="G232" s="25">
        <v>46.58</v>
      </c>
      <c r="H232" s="25" t="s">
        <v>17</v>
      </c>
      <c r="I232" s="33">
        <v>8.5000000000000006E-3</v>
      </c>
      <c r="J232" s="33">
        <v>1.1000000000000001E-3</v>
      </c>
      <c r="K232" s="33">
        <v>0.04</v>
      </c>
      <c r="L232" s="70"/>
      <c r="M232" s="32"/>
      <c r="N232" s="29"/>
    </row>
    <row r="233" spans="1:14">
      <c r="A233" s="54"/>
      <c r="B233" s="102">
        <v>59</v>
      </c>
      <c r="C233" s="102">
        <v>150</v>
      </c>
      <c r="D233" s="104">
        <v>16000</v>
      </c>
      <c r="E233" s="25">
        <v>47.83</v>
      </c>
      <c r="F233" s="25">
        <v>6.0000000000002274E-2</v>
      </c>
      <c r="G233" s="25">
        <v>47.89</v>
      </c>
      <c r="H233" s="25" t="s">
        <v>17</v>
      </c>
      <c r="I233" s="33">
        <v>8.5000000000000006E-3</v>
      </c>
      <c r="J233" s="33">
        <v>1.1000000000000001E-3</v>
      </c>
      <c r="K233" s="33">
        <v>0.04</v>
      </c>
      <c r="L233" s="70"/>
      <c r="M233" s="32"/>
      <c r="N233" s="29"/>
    </row>
    <row r="234" spans="1:14">
      <c r="A234" s="54"/>
      <c r="B234" s="102">
        <v>96</v>
      </c>
      <c r="C234" s="102">
        <v>250</v>
      </c>
      <c r="D234" s="104">
        <v>27500</v>
      </c>
      <c r="E234" s="25">
        <v>51.48</v>
      </c>
      <c r="F234" s="25">
        <v>0.10000000000000142</v>
      </c>
      <c r="G234" s="25">
        <v>51.58</v>
      </c>
      <c r="H234" s="25" t="s">
        <v>17</v>
      </c>
      <c r="I234" s="33">
        <v>8.5000000000000006E-3</v>
      </c>
      <c r="J234" s="33">
        <v>1.1000000000000001E-3</v>
      </c>
      <c r="K234" s="33">
        <v>0.04</v>
      </c>
      <c r="L234" s="70"/>
      <c r="M234" s="32"/>
      <c r="N234" s="29"/>
    </row>
    <row r="235" spans="1:14" ht="15.75">
      <c r="A235" s="103" t="s">
        <v>97</v>
      </c>
      <c r="B235" s="102">
        <v>39</v>
      </c>
      <c r="C235" s="102">
        <v>100</v>
      </c>
      <c r="D235" s="104">
        <v>9500</v>
      </c>
      <c r="E235" s="25">
        <v>38.049999999999997</v>
      </c>
      <c r="F235" s="25">
        <v>4.0000000000006253E-2</v>
      </c>
      <c r="G235" s="25">
        <v>38.090000000000003</v>
      </c>
      <c r="H235" s="25" t="s">
        <v>17</v>
      </c>
      <c r="I235" s="33">
        <v>8.5000000000000006E-3</v>
      </c>
      <c r="J235" s="33">
        <v>1.1000000000000001E-3</v>
      </c>
      <c r="K235" s="33">
        <v>0.04</v>
      </c>
      <c r="L235" s="70"/>
      <c r="M235" s="32"/>
      <c r="N235" s="29"/>
    </row>
    <row r="236" spans="1:14">
      <c r="A236" s="54"/>
      <c r="B236" s="102">
        <v>59</v>
      </c>
      <c r="C236" s="102">
        <v>150</v>
      </c>
      <c r="D236" s="104">
        <v>16000</v>
      </c>
      <c r="E236" s="25">
        <v>39.340000000000003</v>
      </c>
      <c r="F236" s="25">
        <v>5.9999999999995168E-2</v>
      </c>
      <c r="G236" s="25">
        <v>39.4</v>
      </c>
      <c r="H236" s="25" t="s">
        <v>17</v>
      </c>
      <c r="I236" s="33">
        <v>8.5000000000000006E-3</v>
      </c>
      <c r="J236" s="33">
        <v>1.1000000000000001E-3</v>
      </c>
      <c r="K236" s="33">
        <v>0.04</v>
      </c>
      <c r="L236" s="70"/>
      <c r="M236" s="32"/>
      <c r="N236" s="29"/>
    </row>
    <row r="237" spans="1:14" ht="15.75" thickBot="1">
      <c r="A237" s="105"/>
      <c r="B237" s="106">
        <v>96</v>
      </c>
      <c r="C237" s="106">
        <v>250</v>
      </c>
      <c r="D237" s="107">
        <v>27500</v>
      </c>
      <c r="E237" s="37">
        <v>43.01</v>
      </c>
      <c r="F237" s="37">
        <v>0.10000000000000142</v>
      </c>
      <c r="G237" s="37">
        <v>43.11</v>
      </c>
      <c r="H237" s="37" t="s">
        <v>17</v>
      </c>
      <c r="I237" s="50">
        <v>8.5000000000000006E-3</v>
      </c>
      <c r="J237" s="50">
        <v>1.1000000000000001E-3</v>
      </c>
      <c r="K237" s="50">
        <v>0.04</v>
      </c>
      <c r="L237" s="99"/>
      <c r="M237" s="40"/>
      <c r="N237" s="29"/>
    </row>
    <row r="238" spans="1:14">
      <c r="C238" s="108"/>
      <c r="D238" s="108"/>
      <c r="E238" s="109"/>
      <c r="F238" s="109"/>
      <c r="G238" s="109"/>
      <c r="N238" s="29"/>
    </row>
    <row r="239" spans="1:14" ht="16.5">
      <c r="A239" s="57" t="s">
        <v>40</v>
      </c>
      <c r="N239" s="29"/>
    </row>
    <row r="240" spans="1:14" ht="16.5">
      <c r="A240" s="57" t="s">
        <v>41</v>
      </c>
      <c r="N240" s="29"/>
    </row>
    <row r="241" spans="1:14" ht="16.5">
      <c r="A241" s="60" t="s">
        <v>42</v>
      </c>
      <c r="N241" s="29"/>
    </row>
    <row r="242" spans="1:14" ht="15.75" thickBot="1">
      <c r="N242" s="29"/>
    </row>
    <row r="243" spans="1:14" ht="18.75">
      <c r="A243" s="16" t="s">
        <v>98</v>
      </c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22"/>
      <c r="N243" s="29"/>
    </row>
    <row r="244" spans="1:14" ht="15.75">
      <c r="A244" s="101" t="s">
        <v>99</v>
      </c>
      <c r="B244" s="102" t="s">
        <v>92</v>
      </c>
      <c r="C244" s="102" t="s">
        <v>58</v>
      </c>
      <c r="D244" s="102" t="s">
        <v>93</v>
      </c>
      <c r="E244" s="70"/>
      <c r="F244" s="70"/>
      <c r="G244" s="70"/>
      <c r="H244" s="70"/>
      <c r="I244" s="70"/>
      <c r="J244" s="70"/>
      <c r="K244" s="70"/>
      <c r="L244" s="27">
        <v>1.37</v>
      </c>
      <c r="M244" s="28" t="s">
        <v>17</v>
      </c>
      <c r="N244" s="29"/>
    </row>
    <row r="245" spans="1:14" ht="15.75">
      <c r="A245" s="103" t="s">
        <v>94</v>
      </c>
      <c r="B245" s="102">
        <v>69</v>
      </c>
      <c r="C245" s="102">
        <v>175</v>
      </c>
      <c r="D245" s="104">
        <v>12000</v>
      </c>
      <c r="E245" s="25">
        <v>20.13</v>
      </c>
      <c r="F245" s="25">
        <v>7.0000000000000284E-2</v>
      </c>
      <c r="G245" s="25">
        <v>20.2</v>
      </c>
      <c r="H245" s="25" t="s">
        <v>17</v>
      </c>
      <c r="I245" s="33">
        <v>8.5000000000000006E-3</v>
      </c>
      <c r="J245" s="33">
        <v>1.1000000000000001E-3</v>
      </c>
      <c r="K245" s="33">
        <v>0.04</v>
      </c>
      <c r="L245" s="70"/>
      <c r="M245" s="32"/>
      <c r="N245" s="29"/>
    </row>
    <row r="246" spans="1:14">
      <c r="A246" s="54"/>
      <c r="B246" s="102">
        <v>93</v>
      </c>
      <c r="C246" s="102">
        <v>250</v>
      </c>
      <c r="D246" s="104">
        <v>19500</v>
      </c>
      <c r="E246" s="25">
        <v>22.13</v>
      </c>
      <c r="F246" s="25">
        <v>8.9999999999999858E-2</v>
      </c>
      <c r="G246" s="25">
        <v>22.22</v>
      </c>
      <c r="H246" s="25" t="s">
        <v>17</v>
      </c>
      <c r="I246" s="33">
        <v>8.5000000000000006E-3</v>
      </c>
      <c r="J246" s="33">
        <v>1.1000000000000001E-3</v>
      </c>
      <c r="K246" s="33">
        <v>0.04</v>
      </c>
      <c r="L246" s="70"/>
      <c r="M246" s="32"/>
      <c r="N246" s="29"/>
    </row>
    <row r="247" spans="1:14">
      <c r="A247" s="54"/>
      <c r="B247" s="102">
        <v>145</v>
      </c>
      <c r="C247" s="102">
        <v>400</v>
      </c>
      <c r="D247" s="104">
        <v>32000</v>
      </c>
      <c r="E247" s="25">
        <v>25.78</v>
      </c>
      <c r="F247" s="25">
        <v>0.14999999999999858</v>
      </c>
      <c r="G247" s="25">
        <v>25.93</v>
      </c>
      <c r="H247" s="25" t="s">
        <v>17</v>
      </c>
      <c r="I247" s="33">
        <v>8.5000000000000006E-3</v>
      </c>
      <c r="J247" s="33">
        <v>1.1000000000000001E-3</v>
      </c>
      <c r="K247" s="33">
        <v>0.04</v>
      </c>
      <c r="L247" s="70"/>
      <c r="M247" s="32"/>
      <c r="N247" s="29"/>
    </row>
    <row r="248" spans="1:14" ht="15.75">
      <c r="A248" s="103" t="s">
        <v>96</v>
      </c>
      <c r="B248" s="102">
        <v>39</v>
      </c>
      <c r="C248" s="102">
        <v>100</v>
      </c>
      <c r="D248" s="104">
        <v>9000</v>
      </c>
      <c r="E248" s="110">
        <v>48.74</v>
      </c>
      <c r="F248" s="110">
        <v>3.9999999999999147E-2</v>
      </c>
      <c r="G248" s="110">
        <v>48.78</v>
      </c>
      <c r="H248" s="25" t="s">
        <v>17</v>
      </c>
      <c r="I248" s="33">
        <v>8.5000000000000006E-3</v>
      </c>
      <c r="J248" s="33">
        <v>1.1000000000000001E-3</v>
      </c>
      <c r="K248" s="33">
        <v>0.04</v>
      </c>
      <c r="L248" s="70"/>
      <c r="M248" s="32"/>
      <c r="N248" s="29"/>
    </row>
    <row r="249" spans="1:14" ht="15.75">
      <c r="A249" s="103" t="s">
        <v>97</v>
      </c>
      <c r="B249" s="102">
        <v>39</v>
      </c>
      <c r="C249" s="102">
        <v>100</v>
      </c>
      <c r="D249" s="104">
        <v>9000</v>
      </c>
      <c r="E249" s="110">
        <v>40.270000000000003</v>
      </c>
      <c r="F249" s="110">
        <v>3.9999999999999147E-2</v>
      </c>
      <c r="G249" s="110">
        <v>40.31</v>
      </c>
      <c r="H249" s="25" t="s">
        <v>17</v>
      </c>
      <c r="I249" s="33">
        <v>8.5000000000000006E-3</v>
      </c>
      <c r="J249" s="33">
        <v>1.1000000000000001E-3</v>
      </c>
      <c r="K249" s="33">
        <v>0.04</v>
      </c>
      <c r="L249" s="70"/>
      <c r="M249" s="32"/>
      <c r="N249" s="29"/>
    </row>
    <row r="250" spans="1:14">
      <c r="A250" s="54"/>
      <c r="B250" s="102">
        <v>69</v>
      </c>
      <c r="C250" s="102">
        <v>175</v>
      </c>
      <c r="D250" s="104">
        <v>12000</v>
      </c>
      <c r="E250" s="110">
        <v>42.17</v>
      </c>
      <c r="F250" s="110">
        <v>7.0000000000000284E-2</v>
      </c>
      <c r="G250" s="110">
        <v>42.24</v>
      </c>
      <c r="H250" s="25" t="s">
        <v>17</v>
      </c>
      <c r="I250" s="33">
        <v>8.5000000000000006E-3</v>
      </c>
      <c r="J250" s="33">
        <v>1.1000000000000001E-3</v>
      </c>
      <c r="K250" s="33">
        <v>0.04</v>
      </c>
      <c r="L250" s="70"/>
      <c r="M250" s="32"/>
      <c r="N250" s="29"/>
    </row>
    <row r="251" spans="1:14">
      <c r="A251" s="54"/>
      <c r="B251" s="102">
        <v>93</v>
      </c>
      <c r="C251" s="102">
        <v>250</v>
      </c>
      <c r="D251" s="104">
        <v>19500</v>
      </c>
      <c r="E251" s="110">
        <v>45.2</v>
      </c>
      <c r="F251" s="110">
        <v>8.9999999999996305E-2</v>
      </c>
      <c r="G251" s="110">
        <v>45.29</v>
      </c>
      <c r="H251" s="25" t="s">
        <v>17</v>
      </c>
      <c r="I251" s="33">
        <v>8.5000000000000006E-3</v>
      </c>
      <c r="J251" s="33">
        <v>1.1000000000000001E-3</v>
      </c>
      <c r="K251" s="33">
        <v>0.04</v>
      </c>
      <c r="L251" s="70"/>
      <c r="M251" s="32"/>
      <c r="N251" s="29"/>
    </row>
    <row r="252" spans="1:14">
      <c r="A252" s="54"/>
      <c r="B252" s="102"/>
      <c r="C252" s="102"/>
      <c r="D252" s="102"/>
      <c r="E252" s="70"/>
      <c r="F252" s="70"/>
      <c r="G252" s="70"/>
      <c r="H252" s="70"/>
      <c r="I252" s="70"/>
      <c r="J252" s="70"/>
      <c r="K252" s="70"/>
      <c r="L252" s="70"/>
      <c r="M252" s="32"/>
      <c r="N252" s="29"/>
    </row>
    <row r="253" spans="1:14" ht="15.75">
      <c r="A253" s="101" t="s">
        <v>100</v>
      </c>
      <c r="B253" s="102" t="s">
        <v>92</v>
      </c>
      <c r="C253" s="102" t="s">
        <v>58</v>
      </c>
      <c r="D253" s="102" t="s">
        <v>93</v>
      </c>
      <c r="E253" s="70"/>
      <c r="F253" s="70"/>
      <c r="G253" s="70"/>
      <c r="H253" s="70"/>
      <c r="I253" s="70"/>
      <c r="J253" s="70"/>
      <c r="K253" s="70"/>
      <c r="L253" s="27">
        <v>1.37</v>
      </c>
      <c r="M253" s="28" t="s">
        <v>17</v>
      </c>
      <c r="N253" s="29"/>
    </row>
    <row r="254" spans="1:14" ht="15.75">
      <c r="A254" s="103" t="s">
        <v>94</v>
      </c>
      <c r="B254" s="102">
        <v>39</v>
      </c>
      <c r="C254" s="102">
        <v>100</v>
      </c>
      <c r="D254" s="104">
        <v>4000</v>
      </c>
      <c r="E254" s="110">
        <v>11.09</v>
      </c>
      <c r="F254" s="110">
        <v>4.0000000000000924E-2</v>
      </c>
      <c r="G254" s="110">
        <v>11.13</v>
      </c>
      <c r="H254" s="25" t="s">
        <v>17</v>
      </c>
      <c r="I254" s="33">
        <v>8.5000000000000006E-3</v>
      </c>
      <c r="J254" s="33">
        <v>1.1000000000000001E-3</v>
      </c>
      <c r="K254" s="33">
        <v>0.04</v>
      </c>
      <c r="L254" s="70"/>
      <c r="M254" s="32"/>
      <c r="N254" s="29"/>
    </row>
    <row r="255" spans="1:14">
      <c r="A255" s="54"/>
      <c r="B255" s="102">
        <v>69</v>
      </c>
      <c r="C255" s="102">
        <v>175</v>
      </c>
      <c r="D255" s="104">
        <v>7000</v>
      </c>
      <c r="E255" s="110">
        <v>13.83</v>
      </c>
      <c r="F255" s="110">
        <v>7.0000000000000284E-2</v>
      </c>
      <c r="G255" s="110">
        <v>13.9</v>
      </c>
      <c r="H255" s="25" t="s">
        <v>17</v>
      </c>
      <c r="I255" s="33">
        <v>8.5000000000000006E-3</v>
      </c>
      <c r="J255" s="33">
        <v>1.1000000000000001E-3</v>
      </c>
      <c r="K255" s="33">
        <v>0.04</v>
      </c>
      <c r="L255" s="70"/>
      <c r="M255" s="32"/>
      <c r="N255" s="29"/>
    </row>
    <row r="256" spans="1:14">
      <c r="A256" s="54"/>
      <c r="B256" s="102">
        <v>93</v>
      </c>
      <c r="C256" s="102">
        <v>250</v>
      </c>
      <c r="D256" s="104">
        <v>10000</v>
      </c>
      <c r="E256" s="110">
        <v>19.399999999999999</v>
      </c>
      <c r="F256" s="110">
        <v>8.9999999999999858E-2</v>
      </c>
      <c r="G256" s="110">
        <v>19.489999999999998</v>
      </c>
      <c r="H256" s="25" t="s">
        <v>17</v>
      </c>
      <c r="I256" s="33">
        <v>8.5000000000000006E-3</v>
      </c>
      <c r="J256" s="33">
        <v>1.1000000000000001E-3</v>
      </c>
      <c r="K256" s="33">
        <v>0.04</v>
      </c>
      <c r="L256" s="70"/>
      <c r="M256" s="32"/>
      <c r="N256" s="29"/>
    </row>
    <row r="257" spans="1:14">
      <c r="A257" s="54"/>
      <c r="B257" s="102">
        <v>145</v>
      </c>
      <c r="C257" s="102">
        <v>400</v>
      </c>
      <c r="D257" s="104">
        <v>20000</v>
      </c>
      <c r="E257" s="110">
        <v>24.43</v>
      </c>
      <c r="F257" s="110">
        <v>0.14999999999999858</v>
      </c>
      <c r="G257" s="110">
        <v>24.58</v>
      </c>
      <c r="H257" s="25" t="s">
        <v>17</v>
      </c>
      <c r="I257" s="33">
        <v>8.5000000000000006E-3</v>
      </c>
      <c r="J257" s="33">
        <v>1.1000000000000001E-3</v>
      </c>
      <c r="K257" s="33">
        <v>0.04</v>
      </c>
      <c r="L257" s="70"/>
      <c r="M257" s="32"/>
      <c r="N257" s="29"/>
    </row>
    <row r="258" spans="1:14">
      <c r="A258" s="54"/>
      <c r="B258" s="102"/>
      <c r="C258" s="102"/>
      <c r="D258" s="102"/>
      <c r="E258" s="70"/>
      <c r="F258" s="70"/>
      <c r="G258" s="70"/>
      <c r="H258" s="70"/>
      <c r="I258" s="70"/>
      <c r="J258" s="70"/>
      <c r="K258" s="70"/>
      <c r="L258" s="70"/>
      <c r="M258" s="32"/>
      <c r="N258" s="29"/>
    </row>
    <row r="259" spans="1:14" ht="15.75">
      <c r="A259" s="101" t="s">
        <v>101</v>
      </c>
      <c r="B259" s="102" t="s">
        <v>92</v>
      </c>
      <c r="C259" s="102" t="s">
        <v>58</v>
      </c>
      <c r="D259" s="102" t="s">
        <v>93</v>
      </c>
      <c r="E259" s="70"/>
      <c r="F259" s="70"/>
      <c r="G259" s="70"/>
      <c r="H259" s="70"/>
      <c r="I259" s="70"/>
      <c r="J259" s="70"/>
      <c r="K259" s="70"/>
      <c r="L259" s="27">
        <v>1.37</v>
      </c>
      <c r="M259" s="28" t="s">
        <v>17</v>
      </c>
      <c r="N259" s="29"/>
    </row>
    <row r="260" spans="1:14" ht="15.75">
      <c r="A260" s="103" t="s">
        <v>94</v>
      </c>
      <c r="B260" s="102">
        <v>24</v>
      </c>
      <c r="C260" s="102">
        <v>71</v>
      </c>
      <c r="D260" s="104">
        <v>600</v>
      </c>
      <c r="E260" s="111">
        <v>4.24</v>
      </c>
      <c r="F260" s="111">
        <v>1.9999999999999574E-2</v>
      </c>
      <c r="G260" s="111">
        <v>4.26</v>
      </c>
      <c r="H260" s="25" t="s">
        <v>17</v>
      </c>
      <c r="I260" s="33">
        <v>8.5000000000000006E-3</v>
      </c>
      <c r="J260" s="33">
        <v>1.1000000000000001E-3</v>
      </c>
      <c r="K260" s="33">
        <v>0.04</v>
      </c>
      <c r="L260" s="70"/>
      <c r="M260" s="32"/>
      <c r="N260" s="29"/>
    </row>
    <row r="261" spans="1:14">
      <c r="A261" s="54"/>
      <c r="B261" s="102">
        <v>64</v>
      </c>
      <c r="C261" s="102">
        <v>189</v>
      </c>
      <c r="D261" s="104">
        <v>2500</v>
      </c>
      <c r="E261" s="111">
        <v>17.11</v>
      </c>
      <c r="F261" s="111">
        <v>7.0000000000000284E-2</v>
      </c>
      <c r="G261" s="111">
        <v>17.18</v>
      </c>
      <c r="H261" s="25" t="s">
        <v>17</v>
      </c>
      <c r="I261" s="33">
        <v>8.5000000000000006E-3</v>
      </c>
      <c r="J261" s="33">
        <v>1.1000000000000001E-3</v>
      </c>
      <c r="K261" s="33">
        <v>0.04</v>
      </c>
      <c r="L261" s="70"/>
      <c r="M261" s="32"/>
      <c r="N261" s="29"/>
    </row>
    <row r="262" spans="1:14">
      <c r="A262" s="54"/>
      <c r="B262" s="102">
        <v>99</v>
      </c>
      <c r="C262" s="102">
        <v>295</v>
      </c>
      <c r="D262" s="104">
        <v>4000</v>
      </c>
      <c r="E262" s="111">
        <v>20.43</v>
      </c>
      <c r="F262" s="111">
        <v>0.10000000000000142</v>
      </c>
      <c r="G262" s="111">
        <v>20.53</v>
      </c>
      <c r="H262" s="25" t="s">
        <v>17</v>
      </c>
      <c r="I262" s="33">
        <v>8.5000000000000006E-3</v>
      </c>
      <c r="J262" s="33">
        <v>1.1000000000000001E-3</v>
      </c>
      <c r="K262" s="33">
        <v>0.04</v>
      </c>
      <c r="L262" s="70"/>
      <c r="M262" s="32"/>
      <c r="N262" s="29"/>
    </row>
    <row r="263" spans="1:14">
      <c r="A263" s="54"/>
      <c r="B263" s="102">
        <v>209</v>
      </c>
      <c r="C263" s="102">
        <v>620</v>
      </c>
      <c r="D263" s="104">
        <v>10000</v>
      </c>
      <c r="E263" s="111">
        <v>31.47</v>
      </c>
      <c r="F263" s="111">
        <v>0.21000000000000085</v>
      </c>
      <c r="G263" s="111">
        <v>31.68</v>
      </c>
      <c r="H263" s="25" t="s">
        <v>17</v>
      </c>
      <c r="I263" s="33">
        <v>8.5000000000000006E-3</v>
      </c>
      <c r="J263" s="33">
        <v>1.1000000000000001E-3</v>
      </c>
      <c r="K263" s="33">
        <v>0.04</v>
      </c>
      <c r="L263" s="70"/>
      <c r="M263" s="32"/>
      <c r="N263" s="29"/>
    </row>
    <row r="264" spans="1:14">
      <c r="A264" s="54"/>
      <c r="B264" s="102"/>
      <c r="C264" s="102"/>
      <c r="D264" s="102"/>
      <c r="E264" s="70"/>
      <c r="F264" s="70"/>
      <c r="G264" s="70"/>
      <c r="H264" s="70"/>
      <c r="I264" s="70"/>
      <c r="J264" s="70"/>
      <c r="K264" s="70"/>
      <c r="L264" s="70"/>
      <c r="M264" s="32"/>
      <c r="N264" s="29"/>
    </row>
    <row r="265" spans="1:14" ht="15.75">
      <c r="A265" s="101" t="s">
        <v>102</v>
      </c>
      <c r="B265" s="102" t="s">
        <v>92</v>
      </c>
      <c r="C265" s="102" t="s">
        <v>58</v>
      </c>
      <c r="D265" s="102" t="s">
        <v>93</v>
      </c>
      <c r="E265" s="70"/>
      <c r="F265" s="70"/>
      <c r="G265" s="70"/>
      <c r="H265" s="70"/>
      <c r="I265" s="70"/>
      <c r="J265" s="70"/>
      <c r="K265" s="70"/>
      <c r="L265" s="27">
        <v>1.37</v>
      </c>
      <c r="M265" s="28" t="s">
        <v>17</v>
      </c>
      <c r="N265" s="29"/>
    </row>
    <row r="266" spans="1:14" ht="15.75" thickBot="1">
      <c r="A266" s="105"/>
      <c r="B266" s="106">
        <v>154</v>
      </c>
      <c r="C266" s="106">
        <v>400</v>
      </c>
      <c r="D266" s="107">
        <v>21000</v>
      </c>
      <c r="E266" s="112">
        <v>27.85</v>
      </c>
      <c r="F266" s="112">
        <v>0.16000000000000014</v>
      </c>
      <c r="G266" s="112">
        <v>28.01</v>
      </c>
      <c r="H266" s="37" t="s">
        <v>17</v>
      </c>
      <c r="I266" s="50">
        <v>8.5000000000000006E-3</v>
      </c>
      <c r="J266" s="50">
        <v>1.1000000000000001E-3</v>
      </c>
      <c r="K266" s="50">
        <v>0.04</v>
      </c>
      <c r="L266" s="99"/>
      <c r="M266" s="40"/>
      <c r="N266" s="29"/>
    </row>
    <row r="267" spans="1:14">
      <c r="A267" s="113"/>
      <c r="B267" s="102"/>
      <c r="C267" s="102"/>
      <c r="D267" s="102"/>
      <c r="E267" s="70"/>
      <c r="F267" s="70"/>
      <c r="G267" s="70"/>
      <c r="H267" s="70"/>
      <c r="I267" s="70"/>
      <c r="J267" s="70"/>
      <c r="K267" s="70"/>
      <c r="L267" s="70"/>
      <c r="N267" s="29"/>
    </row>
    <row r="268" spans="1:14">
      <c r="N268" s="29"/>
    </row>
    <row r="269" spans="1:14" ht="16.5">
      <c r="A269" s="57" t="s">
        <v>40</v>
      </c>
      <c r="N269" s="29"/>
    </row>
    <row r="270" spans="1:14" ht="16.5">
      <c r="A270" s="57" t="s">
        <v>41</v>
      </c>
      <c r="N270" s="29"/>
    </row>
    <row r="271" spans="1:14" ht="16.5">
      <c r="A271" s="60" t="s">
        <v>42</v>
      </c>
      <c r="N271" s="29"/>
    </row>
    <row r="272" spans="1:14" ht="15.75" thickBot="1">
      <c r="N272" s="29"/>
    </row>
    <row r="273" spans="1:14" ht="18.75">
      <c r="A273" s="16" t="s">
        <v>103</v>
      </c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22"/>
      <c r="N273" s="29"/>
    </row>
    <row r="274" spans="1:14" ht="31.5">
      <c r="A274" s="114" t="s">
        <v>104</v>
      </c>
      <c r="B274" s="102" t="s">
        <v>92</v>
      </c>
      <c r="C274" s="102" t="s">
        <v>58</v>
      </c>
      <c r="D274" s="102" t="s">
        <v>93</v>
      </c>
      <c r="E274" s="115"/>
      <c r="F274" s="115"/>
      <c r="G274" s="115"/>
      <c r="H274" s="70"/>
      <c r="I274" s="70"/>
      <c r="J274" s="70"/>
      <c r="K274" s="70"/>
      <c r="L274" s="27">
        <v>1.1000000000000001</v>
      </c>
      <c r="M274" s="28" t="s">
        <v>17</v>
      </c>
      <c r="N274" s="29"/>
    </row>
    <row r="275" spans="1:14">
      <c r="A275" s="54" t="s">
        <v>105</v>
      </c>
      <c r="B275" s="102">
        <v>28</v>
      </c>
      <c r="C275" s="102">
        <v>70</v>
      </c>
      <c r="D275" s="104">
        <v>5600</v>
      </c>
      <c r="E275" s="111">
        <v>1.83</v>
      </c>
      <c r="F275" s="111">
        <v>1.0000000000000009E-2</v>
      </c>
      <c r="G275" s="111">
        <v>1.84</v>
      </c>
      <c r="H275" s="25" t="s">
        <v>17</v>
      </c>
      <c r="I275" s="33">
        <v>8.5000000000000006E-3</v>
      </c>
      <c r="J275" s="33">
        <v>1.1000000000000001E-3</v>
      </c>
      <c r="K275" s="33">
        <v>0.04</v>
      </c>
      <c r="L275" s="70"/>
      <c r="M275" s="32"/>
      <c r="N275" s="29"/>
    </row>
    <row r="276" spans="1:14">
      <c r="A276" s="54"/>
      <c r="B276" s="102">
        <v>39</v>
      </c>
      <c r="C276" s="102">
        <v>100</v>
      </c>
      <c r="D276" s="104">
        <v>9500</v>
      </c>
      <c r="E276" s="111">
        <v>2.5</v>
      </c>
      <c r="F276" s="111">
        <v>9.9999999999997868E-3</v>
      </c>
      <c r="G276" s="111">
        <v>2.5099999999999998</v>
      </c>
      <c r="H276" s="25" t="s">
        <v>17</v>
      </c>
      <c r="I276" s="33">
        <v>8.5000000000000006E-3</v>
      </c>
      <c r="J276" s="33">
        <v>1.1000000000000001E-3</v>
      </c>
      <c r="K276" s="33">
        <v>0.04</v>
      </c>
      <c r="L276" s="70"/>
      <c r="M276" s="32"/>
      <c r="N276" s="29"/>
    </row>
    <row r="277" spans="1:14">
      <c r="A277" s="54"/>
      <c r="B277" s="102">
        <v>59</v>
      </c>
      <c r="C277" s="102">
        <v>150</v>
      </c>
      <c r="D277" s="104">
        <v>16000</v>
      </c>
      <c r="E277" s="111">
        <v>3.66</v>
      </c>
      <c r="F277" s="111">
        <v>9.9999999999997868E-3</v>
      </c>
      <c r="G277" s="111">
        <v>3.67</v>
      </c>
      <c r="H277" s="25" t="s">
        <v>17</v>
      </c>
      <c r="I277" s="33">
        <v>8.5000000000000006E-3</v>
      </c>
      <c r="J277" s="33">
        <v>1.1000000000000001E-3</v>
      </c>
      <c r="K277" s="33">
        <v>0.04</v>
      </c>
      <c r="L277" s="70"/>
      <c r="M277" s="32"/>
      <c r="N277" s="29"/>
    </row>
    <row r="278" spans="1:14">
      <c r="A278" s="54"/>
      <c r="B278" s="102">
        <v>96</v>
      </c>
      <c r="C278" s="102">
        <v>250</v>
      </c>
      <c r="D278" s="104">
        <v>27500</v>
      </c>
      <c r="E278" s="111">
        <v>6.52</v>
      </c>
      <c r="F278" s="111">
        <v>2.0000000000000462E-2</v>
      </c>
      <c r="G278" s="111">
        <v>6.54</v>
      </c>
      <c r="H278" s="25" t="s">
        <v>17</v>
      </c>
      <c r="I278" s="33">
        <v>8.5000000000000006E-3</v>
      </c>
      <c r="J278" s="33">
        <v>1.1000000000000001E-3</v>
      </c>
      <c r="K278" s="33">
        <v>0.04</v>
      </c>
      <c r="L278" s="70"/>
      <c r="M278" s="32"/>
      <c r="N278" s="29"/>
    </row>
    <row r="279" spans="1:14">
      <c r="A279" s="54"/>
      <c r="B279" s="102">
        <v>148</v>
      </c>
      <c r="C279" s="102">
        <v>400</v>
      </c>
      <c r="D279" s="116">
        <v>50000</v>
      </c>
      <c r="E279" s="111">
        <v>10.02</v>
      </c>
      <c r="F279" s="111">
        <v>4.0000000000000924E-2</v>
      </c>
      <c r="G279" s="111">
        <v>10.06</v>
      </c>
      <c r="H279" s="25" t="s">
        <v>17</v>
      </c>
      <c r="I279" s="33">
        <v>8.5000000000000006E-3</v>
      </c>
      <c r="J279" s="33">
        <v>1.1000000000000001E-3</v>
      </c>
      <c r="K279" s="33">
        <v>0.04</v>
      </c>
      <c r="L279" s="70"/>
      <c r="M279" s="32"/>
      <c r="N279" s="29"/>
    </row>
    <row r="280" spans="1:14">
      <c r="A280" s="54"/>
      <c r="B280" s="102"/>
      <c r="C280" s="102"/>
      <c r="D280" s="102"/>
      <c r="E280" s="70"/>
      <c r="F280" s="70"/>
      <c r="G280" s="70"/>
      <c r="H280" s="70"/>
      <c r="I280" s="70"/>
      <c r="J280" s="70"/>
      <c r="K280" s="70"/>
      <c r="L280" s="70"/>
      <c r="M280" s="32"/>
      <c r="N280" s="29"/>
    </row>
    <row r="281" spans="1:14" ht="31.5">
      <c r="A281" s="114" t="s">
        <v>106</v>
      </c>
      <c r="B281" s="102" t="s">
        <v>92</v>
      </c>
      <c r="C281" s="102" t="s">
        <v>58</v>
      </c>
      <c r="D281" s="102" t="s">
        <v>93</v>
      </c>
      <c r="E281" s="115"/>
      <c r="F281" s="115"/>
      <c r="G281" s="115"/>
      <c r="H281" s="70"/>
      <c r="I281" s="70"/>
      <c r="J281" s="70"/>
      <c r="K281" s="70"/>
      <c r="L281" s="27">
        <v>1.1000000000000001</v>
      </c>
      <c r="M281" s="28" t="s">
        <v>17</v>
      </c>
      <c r="N281" s="29"/>
    </row>
    <row r="282" spans="1:14">
      <c r="A282" s="54" t="s">
        <v>105</v>
      </c>
      <c r="B282" s="117">
        <v>39</v>
      </c>
      <c r="C282" s="117">
        <v>100</v>
      </c>
      <c r="D282" s="116">
        <v>9000</v>
      </c>
      <c r="E282" s="111">
        <v>2.5499999999999998</v>
      </c>
      <c r="F282" s="111">
        <v>1.0000000000000231E-2</v>
      </c>
      <c r="G282" s="111">
        <v>2.56</v>
      </c>
      <c r="H282" s="25" t="s">
        <v>17</v>
      </c>
      <c r="I282" s="33">
        <v>8.5000000000000006E-3</v>
      </c>
      <c r="J282" s="33">
        <v>1.1000000000000001E-3</v>
      </c>
      <c r="K282" s="33">
        <v>0.04</v>
      </c>
      <c r="L282" s="70"/>
      <c r="M282" s="32"/>
      <c r="N282" s="29"/>
    </row>
    <row r="283" spans="1:14">
      <c r="A283" s="54"/>
      <c r="B283" s="117">
        <v>69</v>
      </c>
      <c r="C283" s="117">
        <v>175</v>
      </c>
      <c r="D283" s="116">
        <v>12000</v>
      </c>
      <c r="E283" s="111">
        <v>4.46</v>
      </c>
      <c r="F283" s="111">
        <v>2.0000000000000462E-2</v>
      </c>
      <c r="G283" s="111">
        <v>4.4800000000000004</v>
      </c>
      <c r="H283" s="25" t="s">
        <v>17</v>
      </c>
      <c r="I283" s="33">
        <v>8.5000000000000006E-3</v>
      </c>
      <c r="J283" s="33">
        <v>1.1000000000000001E-3</v>
      </c>
      <c r="K283" s="33">
        <v>0.04</v>
      </c>
      <c r="L283" s="70"/>
      <c r="M283" s="32"/>
      <c r="N283" s="29"/>
    </row>
    <row r="284" spans="1:14">
      <c r="A284" s="54"/>
      <c r="B284" s="117">
        <v>93</v>
      </c>
      <c r="C284" s="117">
        <v>250</v>
      </c>
      <c r="D284" s="116">
        <v>19500</v>
      </c>
      <c r="E284" s="111">
        <v>6.17</v>
      </c>
      <c r="F284" s="111">
        <v>2.0000000000000462E-2</v>
      </c>
      <c r="G284" s="111">
        <v>6.19</v>
      </c>
      <c r="H284" s="25" t="s">
        <v>17</v>
      </c>
      <c r="I284" s="33">
        <v>8.5000000000000006E-3</v>
      </c>
      <c r="J284" s="33">
        <v>1.1000000000000001E-3</v>
      </c>
      <c r="K284" s="33">
        <v>0.04</v>
      </c>
      <c r="L284" s="70"/>
      <c r="M284" s="32"/>
      <c r="N284" s="29"/>
    </row>
    <row r="285" spans="1:14">
      <c r="A285" s="54"/>
      <c r="B285" s="117">
        <v>145</v>
      </c>
      <c r="C285" s="117">
        <v>400</v>
      </c>
      <c r="D285" s="116">
        <v>32000</v>
      </c>
      <c r="E285" s="111">
        <v>9.77</v>
      </c>
      <c r="F285" s="111">
        <v>4.0000000000000924E-2</v>
      </c>
      <c r="G285" s="111">
        <v>9.81</v>
      </c>
      <c r="H285" s="25" t="s">
        <v>17</v>
      </c>
      <c r="I285" s="33">
        <v>8.5000000000000006E-3</v>
      </c>
      <c r="J285" s="33">
        <v>1.1000000000000001E-3</v>
      </c>
      <c r="K285" s="33">
        <v>0.04</v>
      </c>
      <c r="L285" s="70"/>
      <c r="M285" s="32"/>
      <c r="N285" s="29"/>
    </row>
    <row r="286" spans="1:14">
      <c r="A286" s="54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32"/>
      <c r="N286" s="29"/>
    </row>
    <row r="287" spans="1:14" ht="15.75">
      <c r="A287" s="114" t="s">
        <v>107</v>
      </c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27">
        <v>1.1000000000000001</v>
      </c>
      <c r="M287" s="28" t="s">
        <v>17</v>
      </c>
      <c r="N287" s="29"/>
    </row>
    <row r="288" spans="1:14">
      <c r="A288" s="54" t="s">
        <v>105</v>
      </c>
      <c r="B288" s="70"/>
      <c r="C288" s="70"/>
      <c r="D288" s="70"/>
      <c r="E288" s="118">
        <v>6.5278999999999998</v>
      </c>
      <c r="F288" s="118">
        <v>2.5000000000000355E-2</v>
      </c>
      <c r="G288" s="118">
        <v>6.5529000000000002</v>
      </c>
      <c r="H288" s="30" t="s">
        <v>22</v>
      </c>
      <c r="I288" s="33">
        <v>8.5000000000000006E-3</v>
      </c>
      <c r="J288" s="33">
        <v>1.1000000000000001E-3</v>
      </c>
      <c r="K288" s="33">
        <v>0.04</v>
      </c>
      <c r="L288" s="70"/>
      <c r="M288" s="32"/>
      <c r="N288" s="29"/>
    </row>
    <row r="289" spans="1:14">
      <c r="A289" s="119" t="s">
        <v>108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32"/>
      <c r="N289" s="29"/>
    </row>
    <row r="290" spans="1:14">
      <c r="A290" s="54" t="s">
        <v>109</v>
      </c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32"/>
      <c r="N290" s="29"/>
    </row>
    <row r="291" spans="1:14">
      <c r="A291" s="54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32"/>
      <c r="N291" s="29"/>
    </row>
    <row r="292" spans="1:14" ht="31.5">
      <c r="A292" s="114" t="s">
        <v>110</v>
      </c>
      <c r="B292" s="102" t="s">
        <v>92</v>
      </c>
      <c r="C292" s="102" t="s">
        <v>58</v>
      </c>
      <c r="D292" s="102" t="s">
        <v>93</v>
      </c>
      <c r="E292" s="70"/>
      <c r="F292" s="70"/>
      <c r="G292" s="70"/>
      <c r="H292" s="70"/>
      <c r="I292" s="70"/>
      <c r="J292" s="70"/>
      <c r="K292" s="70"/>
      <c r="L292" s="27">
        <v>1.1000000000000001</v>
      </c>
      <c r="M292" s="28" t="s">
        <v>17</v>
      </c>
      <c r="N292" s="29"/>
    </row>
    <row r="293" spans="1:14">
      <c r="A293" s="54" t="s">
        <v>111</v>
      </c>
      <c r="B293" s="102">
        <v>64</v>
      </c>
      <c r="C293" s="102">
        <v>189</v>
      </c>
      <c r="D293" s="116">
        <v>2500</v>
      </c>
      <c r="E293" s="111">
        <v>8.9600000000000009</v>
      </c>
      <c r="F293" s="111">
        <v>1.9999999999999574E-2</v>
      </c>
      <c r="G293" s="111">
        <v>8.98</v>
      </c>
      <c r="H293" s="25" t="s">
        <v>17</v>
      </c>
      <c r="I293" s="33">
        <v>8.5000000000000006E-3</v>
      </c>
      <c r="J293" s="33">
        <v>1.1000000000000001E-3</v>
      </c>
      <c r="K293" s="33">
        <v>0.04</v>
      </c>
      <c r="L293" s="70"/>
      <c r="M293" s="32"/>
      <c r="N293" s="29"/>
    </row>
    <row r="294" spans="1:14">
      <c r="A294" s="54"/>
      <c r="B294" s="102">
        <v>99</v>
      </c>
      <c r="C294" s="102">
        <v>295</v>
      </c>
      <c r="D294" s="116">
        <v>4000</v>
      </c>
      <c r="E294" s="111">
        <v>12.19</v>
      </c>
      <c r="F294" s="111">
        <v>2.000000000000135E-2</v>
      </c>
      <c r="G294" s="111">
        <v>12.21</v>
      </c>
      <c r="H294" s="25" t="s">
        <v>17</v>
      </c>
      <c r="I294" s="33">
        <v>8.5000000000000006E-3</v>
      </c>
      <c r="J294" s="33">
        <v>1.1000000000000001E-3</v>
      </c>
      <c r="K294" s="33">
        <v>0.04</v>
      </c>
      <c r="L294" s="70"/>
      <c r="M294" s="32"/>
      <c r="N294" s="29"/>
    </row>
    <row r="295" spans="1:14">
      <c r="A295" s="54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32"/>
      <c r="N295" s="29"/>
    </row>
    <row r="296" spans="1:14" ht="31.5">
      <c r="A296" s="114" t="s">
        <v>112</v>
      </c>
      <c r="B296" s="102" t="s">
        <v>92</v>
      </c>
      <c r="C296" s="102" t="s">
        <v>58</v>
      </c>
      <c r="D296" s="102" t="s">
        <v>93</v>
      </c>
      <c r="E296" s="70"/>
      <c r="F296" s="70"/>
      <c r="G296" s="70"/>
      <c r="H296" s="70"/>
      <c r="I296" s="70"/>
      <c r="J296" s="70"/>
      <c r="K296" s="70"/>
      <c r="L296" s="27">
        <v>1.1000000000000001</v>
      </c>
      <c r="M296" s="28" t="s">
        <v>17</v>
      </c>
      <c r="N296" s="29"/>
    </row>
    <row r="297" spans="1:14">
      <c r="A297" s="54" t="s">
        <v>111</v>
      </c>
      <c r="B297" s="102">
        <v>69</v>
      </c>
      <c r="C297" s="102">
        <v>175</v>
      </c>
      <c r="D297" s="116">
        <v>7000</v>
      </c>
      <c r="E297" s="111">
        <v>7</v>
      </c>
      <c r="F297" s="111">
        <v>1.9999999999999574E-2</v>
      </c>
      <c r="G297" s="111">
        <v>7.02</v>
      </c>
      <c r="H297" s="25" t="s">
        <v>17</v>
      </c>
      <c r="I297" s="33">
        <v>8.5000000000000006E-3</v>
      </c>
      <c r="J297" s="33">
        <v>1.1000000000000001E-3</v>
      </c>
      <c r="K297" s="33">
        <v>0.04</v>
      </c>
      <c r="L297" s="70"/>
      <c r="M297" s="32"/>
      <c r="N297" s="29"/>
    </row>
    <row r="298" spans="1:14">
      <c r="A298" s="54"/>
      <c r="B298" s="102">
        <v>145</v>
      </c>
      <c r="C298" s="102">
        <v>400</v>
      </c>
      <c r="D298" s="116">
        <v>20000</v>
      </c>
      <c r="E298" s="111">
        <v>13.33</v>
      </c>
      <c r="F298" s="111">
        <v>3.9999999999999147E-2</v>
      </c>
      <c r="G298" s="111">
        <v>13.37</v>
      </c>
      <c r="H298" s="25" t="s">
        <v>17</v>
      </c>
      <c r="I298" s="33">
        <v>8.5000000000000006E-3</v>
      </c>
      <c r="J298" s="33">
        <v>1.1000000000000001E-3</v>
      </c>
      <c r="K298" s="33">
        <v>0.04</v>
      </c>
      <c r="L298" s="70"/>
      <c r="M298" s="32"/>
      <c r="N298" s="29"/>
    </row>
    <row r="299" spans="1:14">
      <c r="A299" s="54"/>
      <c r="B299" s="102">
        <v>352</v>
      </c>
      <c r="C299" s="102">
        <v>1000</v>
      </c>
      <c r="D299" s="116">
        <v>54000</v>
      </c>
      <c r="E299" s="111">
        <v>28.38</v>
      </c>
      <c r="F299" s="111">
        <v>8.9999999999999858E-2</v>
      </c>
      <c r="G299" s="111">
        <v>28.47</v>
      </c>
      <c r="H299" s="25" t="s">
        <v>17</v>
      </c>
      <c r="I299" s="33">
        <v>8.5000000000000006E-3</v>
      </c>
      <c r="J299" s="33">
        <v>1.1000000000000001E-3</v>
      </c>
      <c r="K299" s="33">
        <v>0.04</v>
      </c>
      <c r="L299" s="70"/>
      <c r="M299" s="32"/>
      <c r="N299" s="29"/>
    </row>
    <row r="300" spans="1:14">
      <c r="A300" s="54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32"/>
      <c r="N300" s="29"/>
    </row>
    <row r="301" spans="1:14" ht="31.5">
      <c r="A301" s="114" t="s">
        <v>113</v>
      </c>
      <c r="B301" s="102" t="s">
        <v>92</v>
      </c>
      <c r="C301" s="102" t="s">
        <v>58</v>
      </c>
      <c r="D301" s="102" t="s">
        <v>93</v>
      </c>
      <c r="E301" s="70"/>
      <c r="F301" s="70"/>
      <c r="G301" s="70"/>
      <c r="H301" s="70"/>
      <c r="I301" s="70"/>
      <c r="J301" s="70"/>
      <c r="K301" s="70"/>
      <c r="L301" s="27">
        <v>1.1000000000000001</v>
      </c>
      <c r="M301" s="28" t="s">
        <v>17</v>
      </c>
      <c r="N301" s="29"/>
    </row>
    <row r="302" spans="1:14">
      <c r="A302" s="54" t="s">
        <v>111</v>
      </c>
      <c r="B302" s="117">
        <v>28</v>
      </c>
      <c r="C302" s="117">
        <v>70</v>
      </c>
      <c r="D302" s="116">
        <v>5600</v>
      </c>
      <c r="E302" s="111">
        <v>4.08</v>
      </c>
      <c r="F302" s="111">
        <v>9.9999999999997868E-3</v>
      </c>
      <c r="G302" s="111">
        <v>4.09</v>
      </c>
      <c r="H302" s="25" t="s">
        <v>17</v>
      </c>
      <c r="I302" s="33">
        <v>8.5000000000000006E-3</v>
      </c>
      <c r="J302" s="33">
        <v>1.1000000000000001E-3</v>
      </c>
      <c r="K302" s="33">
        <v>0.04</v>
      </c>
      <c r="L302" s="70"/>
      <c r="M302" s="32"/>
      <c r="N302" s="29"/>
    </row>
    <row r="303" spans="1:14">
      <c r="A303" s="54"/>
      <c r="B303" s="117">
        <v>39</v>
      </c>
      <c r="C303" s="117">
        <v>100</v>
      </c>
      <c r="D303" s="116">
        <v>9500</v>
      </c>
      <c r="E303" s="111">
        <v>5.37</v>
      </c>
      <c r="F303" s="111">
        <v>9.9999999999997868E-3</v>
      </c>
      <c r="G303" s="111">
        <v>5.38</v>
      </c>
      <c r="H303" s="25" t="s">
        <v>17</v>
      </c>
      <c r="I303" s="33">
        <v>8.5000000000000006E-3</v>
      </c>
      <c r="J303" s="33">
        <v>1.1000000000000001E-3</v>
      </c>
      <c r="K303" s="33">
        <v>0.04</v>
      </c>
      <c r="L303" s="70"/>
      <c r="M303" s="32"/>
      <c r="N303" s="29"/>
    </row>
    <row r="304" spans="1:14">
      <c r="A304" s="54"/>
      <c r="B304" s="117">
        <v>59</v>
      </c>
      <c r="C304" s="117">
        <v>150</v>
      </c>
      <c r="D304" s="116">
        <v>16000</v>
      </c>
      <c r="E304" s="111">
        <v>6.52</v>
      </c>
      <c r="F304" s="111">
        <v>1.0000000000000675E-2</v>
      </c>
      <c r="G304" s="111">
        <v>6.53</v>
      </c>
      <c r="H304" s="25" t="s">
        <v>17</v>
      </c>
      <c r="I304" s="33">
        <v>8.5000000000000006E-3</v>
      </c>
      <c r="J304" s="33">
        <v>1.1000000000000001E-3</v>
      </c>
      <c r="K304" s="33">
        <v>0.04</v>
      </c>
      <c r="L304" s="70"/>
      <c r="M304" s="32"/>
      <c r="N304" s="29"/>
    </row>
    <row r="305" spans="1:14">
      <c r="A305" s="54"/>
      <c r="B305" s="117">
        <v>76</v>
      </c>
      <c r="C305" s="117">
        <v>200</v>
      </c>
      <c r="D305" s="116">
        <v>22000</v>
      </c>
      <c r="E305" s="111">
        <v>8.26</v>
      </c>
      <c r="F305" s="111">
        <v>1.9999999999999574E-2</v>
      </c>
      <c r="G305" s="111">
        <v>8.2799999999999994</v>
      </c>
      <c r="H305" s="25" t="s">
        <v>17</v>
      </c>
      <c r="I305" s="33">
        <v>8.5000000000000006E-3</v>
      </c>
      <c r="J305" s="33">
        <v>1.1000000000000001E-3</v>
      </c>
      <c r="K305" s="33">
        <v>0.04</v>
      </c>
      <c r="L305" s="70"/>
      <c r="M305" s="32"/>
      <c r="N305" s="29"/>
    </row>
    <row r="306" spans="1:14">
      <c r="A306" s="54"/>
      <c r="B306" s="117">
        <v>96</v>
      </c>
      <c r="C306" s="117">
        <v>250</v>
      </c>
      <c r="D306" s="116">
        <v>27500</v>
      </c>
      <c r="E306" s="111">
        <v>9.59</v>
      </c>
      <c r="F306" s="111">
        <v>1.9999999999999574E-2</v>
      </c>
      <c r="G306" s="111">
        <v>9.61</v>
      </c>
      <c r="H306" s="25" t="s">
        <v>17</v>
      </c>
      <c r="I306" s="33">
        <v>8.5000000000000006E-3</v>
      </c>
      <c r="J306" s="33">
        <v>1.1000000000000001E-3</v>
      </c>
      <c r="K306" s="33">
        <v>0.04</v>
      </c>
      <c r="L306" s="70"/>
      <c r="M306" s="32"/>
      <c r="N306" s="29"/>
    </row>
    <row r="307" spans="1:14">
      <c r="A307" s="54"/>
      <c r="B307" s="117">
        <v>148</v>
      </c>
      <c r="C307" s="117">
        <v>400</v>
      </c>
      <c r="D307" s="116">
        <v>50000</v>
      </c>
      <c r="E307" s="111">
        <v>14</v>
      </c>
      <c r="F307" s="111">
        <v>3.9999999999999147E-2</v>
      </c>
      <c r="G307" s="111">
        <v>14.04</v>
      </c>
      <c r="H307" s="25" t="s">
        <v>17</v>
      </c>
      <c r="I307" s="33">
        <v>8.5000000000000006E-3</v>
      </c>
      <c r="J307" s="33">
        <v>1.1000000000000001E-3</v>
      </c>
      <c r="K307" s="33">
        <v>0.04</v>
      </c>
      <c r="L307" s="70"/>
      <c r="M307" s="32"/>
      <c r="N307" s="29"/>
    </row>
    <row r="308" spans="1:14">
      <c r="A308" s="54"/>
      <c r="B308" s="102"/>
      <c r="C308" s="102"/>
      <c r="D308" s="102"/>
      <c r="E308" s="70"/>
      <c r="F308" s="70"/>
      <c r="G308" s="70"/>
      <c r="H308" s="70"/>
      <c r="I308" s="70"/>
      <c r="J308" s="70"/>
      <c r="K308" s="70"/>
      <c r="L308" s="70"/>
      <c r="M308" s="32"/>
      <c r="N308" s="29"/>
    </row>
    <row r="309" spans="1:14">
      <c r="A309" s="54" t="s">
        <v>114</v>
      </c>
      <c r="B309" s="117">
        <v>39</v>
      </c>
      <c r="C309" s="117">
        <v>100</v>
      </c>
      <c r="D309" s="116">
        <v>9500</v>
      </c>
      <c r="E309" s="111">
        <v>6.96</v>
      </c>
      <c r="F309" s="111">
        <v>9.9999999999997868E-3</v>
      </c>
      <c r="G309" s="111">
        <v>6.97</v>
      </c>
      <c r="H309" s="25" t="s">
        <v>17</v>
      </c>
      <c r="I309" s="33">
        <v>8.5000000000000006E-3</v>
      </c>
      <c r="J309" s="33">
        <v>1.1000000000000001E-3</v>
      </c>
      <c r="K309" s="33">
        <v>0.04</v>
      </c>
      <c r="L309" s="70"/>
      <c r="M309" s="32"/>
      <c r="N309" s="29"/>
    </row>
    <row r="310" spans="1:14">
      <c r="A310" s="54"/>
      <c r="B310" s="117">
        <v>59</v>
      </c>
      <c r="C310" s="117">
        <v>150</v>
      </c>
      <c r="D310" s="116">
        <v>16000</v>
      </c>
      <c r="E310" s="111">
        <v>8.27</v>
      </c>
      <c r="F310" s="111">
        <v>9.9999999999997868E-3</v>
      </c>
      <c r="G310" s="111">
        <v>8.2799999999999994</v>
      </c>
      <c r="H310" s="25" t="s">
        <v>17</v>
      </c>
      <c r="I310" s="33">
        <v>8.5000000000000006E-3</v>
      </c>
      <c r="J310" s="33">
        <v>1.1000000000000001E-3</v>
      </c>
      <c r="K310" s="33">
        <v>0.04</v>
      </c>
      <c r="L310" s="70"/>
      <c r="M310" s="32"/>
      <c r="N310" s="29"/>
    </row>
    <row r="311" spans="1:14">
      <c r="A311" s="54"/>
      <c r="B311" s="117">
        <v>96</v>
      </c>
      <c r="C311" s="117">
        <v>250</v>
      </c>
      <c r="D311" s="116">
        <v>27500</v>
      </c>
      <c r="E311" s="111">
        <v>11.93</v>
      </c>
      <c r="F311" s="111">
        <v>1.9999999999999574E-2</v>
      </c>
      <c r="G311" s="111">
        <v>11.95</v>
      </c>
      <c r="H311" s="25" t="s">
        <v>17</v>
      </c>
      <c r="I311" s="33">
        <v>8.5000000000000006E-3</v>
      </c>
      <c r="J311" s="33">
        <v>1.1000000000000001E-3</v>
      </c>
      <c r="K311" s="33">
        <v>0.04</v>
      </c>
      <c r="L311" s="70"/>
      <c r="M311" s="32"/>
      <c r="N311" s="29"/>
    </row>
    <row r="312" spans="1:14" ht="15.75" thickBot="1">
      <c r="A312" s="105"/>
      <c r="B312" s="120">
        <v>148</v>
      </c>
      <c r="C312" s="120">
        <v>400</v>
      </c>
      <c r="D312" s="121">
        <v>50000</v>
      </c>
      <c r="E312" s="112">
        <v>15.56</v>
      </c>
      <c r="F312" s="112">
        <v>3.9999999999999147E-2</v>
      </c>
      <c r="G312" s="112">
        <v>15.6</v>
      </c>
      <c r="H312" s="37" t="s">
        <v>17</v>
      </c>
      <c r="I312" s="50">
        <v>8.5000000000000006E-3</v>
      </c>
      <c r="J312" s="50">
        <v>1.1000000000000001E-3</v>
      </c>
      <c r="K312" s="50">
        <v>0.04</v>
      </c>
      <c r="L312" s="99"/>
      <c r="M312" s="40"/>
      <c r="N312" s="29"/>
    </row>
    <row r="313" spans="1:14">
      <c r="A313" s="113"/>
      <c r="B313" s="117"/>
      <c r="C313" s="117"/>
      <c r="D313" s="116"/>
      <c r="E313" s="111"/>
      <c r="F313" s="111"/>
      <c r="G313" s="111"/>
      <c r="H313" s="70"/>
      <c r="I313" s="33"/>
      <c r="J313" s="33"/>
      <c r="K313" s="33"/>
      <c r="L313" s="70"/>
      <c r="N313" s="29"/>
    </row>
    <row r="314" spans="1:14" ht="16.5">
      <c r="A314" s="57" t="s">
        <v>40</v>
      </c>
      <c r="N314" s="29"/>
    </row>
    <row r="315" spans="1:14" ht="16.5">
      <c r="A315" s="57" t="s">
        <v>41</v>
      </c>
      <c r="N315" s="29"/>
    </row>
    <row r="316" spans="1:14" ht="16.5">
      <c r="A316" s="60" t="s">
        <v>42</v>
      </c>
      <c r="N316" s="29"/>
    </row>
    <row r="317" spans="1:14" ht="15.75" thickBot="1">
      <c r="N317" s="29"/>
    </row>
    <row r="318" spans="1:14" ht="18.75">
      <c r="A318" s="16" t="s">
        <v>115</v>
      </c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22"/>
      <c r="N318" s="29"/>
    </row>
    <row r="319" spans="1:14" ht="31.5">
      <c r="A319" s="114" t="s">
        <v>116</v>
      </c>
      <c r="B319" s="102" t="s">
        <v>92</v>
      </c>
      <c r="C319" s="102" t="s">
        <v>58</v>
      </c>
      <c r="D319" s="102" t="s">
        <v>93</v>
      </c>
      <c r="E319" s="70"/>
      <c r="F319" s="70"/>
      <c r="G319" s="70"/>
      <c r="H319" s="70"/>
      <c r="I319" s="70"/>
      <c r="J319" s="70"/>
      <c r="K319" s="70"/>
      <c r="L319" s="27">
        <v>1.1000000000000001</v>
      </c>
      <c r="M319" s="28" t="s">
        <v>17</v>
      </c>
      <c r="N319" s="29"/>
    </row>
    <row r="320" spans="1:14">
      <c r="A320" s="54" t="s">
        <v>111</v>
      </c>
      <c r="B320" s="102">
        <v>69</v>
      </c>
      <c r="C320" s="102">
        <v>175</v>
      </c>
      <c r="D320" s="116">
        <v>12000</v>
      </c>
      <c r="E320" s="111">
        <v>13.57</v>
      </c>
      <c r="F320" s="111">
        <v>1.9999999999999574E-2</v>
      </c>
      <c r="G320" s="111">
        <v>13.59</v>
      </c>
      <c r="H320" s="25" t="s">
        <v>17</v>
      </c>
      <c r="I320" s="33">
        <v>8.5000000000000006E-3</v>
      </c>
      <c r="J320" s="33">
        <v>1.1000000000000001E-3</v>
      </c>
      <c r="K320" s="33">
        <v>0.04</v>
      </c>
      <c r="L320" s="70"/>
      <c r="M320" s="32"/>
      <c r="N320" s="29"/>
    </row>
    <row r="321" spans="1:14">
      <c r="A321" s="54"/>
      <c r="B321" s="102">
        <v>93</v>
      </c>
      <c r="C321" s="102">
        <v>250</v>
      </c>
      <c r="D321" s="116">
        <v>19500</v>
      </c>
      <c r="E321" s="111">
        <v>13.71</v>
      </c>
      <c r="F321" s="111">
        <v>1.9999999999999574E-2</v>
      </c>
      <c r="G321" s="111">
        <v>13.73</v>
      </c>
      <c r="H321" s="25" t="s">
        <v>17</v>
      </c>
      <c r="I321" s="33">
        <v>8.5000000000000006E-3</v>
      </c>
      <c r="J321" s="33">
        <v>1.1000000000000001E-3</v>
      </c>
      <c r="K321" s="33">
        <v>0.04</v>
      </c>
      <c r="L321" s="70"/>
      <c r="M321" s="32"/>
      <c r="N321" s="29"/>
    </row>
    <row r="322" spans="1:14">
      <c r="A322" s="54"/>
      <c r="B322" s="102">
        <v>145</v>
      </c>
      <c r="C322" s="102">
        <v>400</v>
      </c>
      <c r="D322" s="116">
        <v>32000</v>
      </c>
      <c r="E322" s="111">
        <v>14.58</v>
      </c>
      <c r="F322" s="111">
        <v>3.9999999999999147E-2</v>
      </c>
      <c r="G322" s="111">
        <v>14.62</v>
      </c>
      <c r="H322" s="25" t="s">
        <v>17</v>
      </c>
      <c r="I322" s="33">
        <v>8.5000000000000006E-3</v>
      </c>
      <c r="J322" s="33">
        <v>1.1000000000000001E-3</v>
      </c>
      <c r="K322" s="33">
        <v>0.04</v>
      </c>
      <c r="L322" s="70"/>
      <c r="M322" s="32"/>
      <c r="N322" s="29"/>
    </row>
    <row r="323" spans="1:14">
      <c r="A323" s="54"/>
      <c r="B323" s="102"/>
      <c r="C323" s="102"/>
      <c r="D323" s="102"/>
      <c r="E323" s="70"/>
      <c r="F323" s="70"/>
      <c r="G323" s="70"/>
      <c r="H323" s="70"/>
      <c r="I323" s="70"/>
      <c r="J323" s="70"/>
      <c r="K323" s="70"/>
      <c r="L323" s="70"/>
      <c r="M323" s="32"/>
      <c r="N323" s="29"/>
    </row>
    <row r="324" spans="1:14">
      <c r="A324" s="54" t="s">
        <v>114</v>
      </c>
      <c r="B324" s="102">
        <v>39</v>
      </c>
      <c r="C324" s="102">
        <v>100</v>
      </c>
      <c r="D324" s="116">
        <v>9000</v>
      </c>
      <c r="E324" s="111">
        <v>9.19</v>
      </c>
      <c r="F324" s="111">
        <v>9.9999999999997868E-3</v>
      </c>
      <c r="G324" s="111">
        <v>9.1999999999999993</v>
      </c>
      <c r="H324" s="25" t="s">
        <v>17</v>
      </c>
      <c r="I324" s="33">
        <v>8.5000000000000006E-3</v>
      </c>
      <c r="J324" s="33">
        <v>1.1000000000000001E-3</v>
      </c>
      <c r="K324" s="33">
        <v>0.04</v>
      </c>
      <c r="L324" s="70"/>
      <c r="M324" s="32"/>
      <c r="N324" s="29"/>
    </row>
    <row r="325" spans="1:14">
      <c r="A325" s="54"/>
      <c r="B325" s="102">
        <v>69</v>
      </c>
      <c r="C325" s="102">
        <v>175</v>
      </c>
      <c r="D325" s="116">
        <v>12000</v>
      </c>
      <c r="E325" s="122">
        <v>11.09</v>
      </c>
      <c r="F325" s="122">
        <v>1.9999999999999574E-2</v>
      </c>
      <c r="G325" s="122">
        <v>11.11</v>
      </c>
      <c r="H325" s="25" t="s">
        <v>17</v>
      </c>
      <c r="I325" s="33">
        <v>8.5000000000000006E-3</v>
      </c>
      <c r="J325" s="33">
        <v>1.1000000000000001E-3</v>
      </c>
      <c r="K325" s="33">
        <v>0.04</v>
      </c>
      <c r="L325" s="70"/>
      <c r="M325" s="32"/>
      <c r="N325" s="29"/>
    </row>
    <row r="326" spans="1:14">
      <c r="A326" s="54"/>
      <c r="B326" s="102">
        <v>93</v>
      </c>
      <c r="C326" s="102">
        <v>250</v>
      </c>
      <c r="D326" s="116">
        <v>19500</v>
      </c>
      <c r="E326" s="122">
        <v>14.13</v>
      </c>
      <c r="F326" s="122">
        <v>1.9999999999999574E-2</v>
      </c>
      <c r="G326" s="122">
        <v>14.15</v>
      </c>
      <c r="H326" s="25" t="s">
        <v>17</v>
      </c>
      <c r="I326" s="33">
        <v>8.5000000000000006E-3</v>
      </c>
      <c r="J326" s="33">
        <v>1.1000000000000001E-3</v>
      </c>
      <c r="K326" s="33">
        <v>0.04</v>
      </c>
      <c r="L326" s="70"/>
      <c r="M326" s="32"/>
      <c r="N326" s="29"/>
    </row>
    <row r="327" spans="1:14">
      <c r="A327" s="54"/>
      <c r="B327" s="102">
        <v>145</v>
      </c>
      <c r="C327" s="102">
        <v>400</v>
      </c>
      <c r="D327" s="116">
        <v>32000</v>
      </c>
      <c r="E327" s="122">
        <v>15.79</v>
      </c>
      <c r="F327" s="122">
        <v>4.0000000000000924E-2</v>
      </c>
      <c r="G327" s="122">
        <v>15.83</v>
      </c>
      <c r="H327" s="25" t="s">
        <v>17</v>
      </c>
      <c r="I327" s="33">
        <v>8.5000000000000006E-3</v>
      </c>
      <c r="J327" s="33">
        <v>1.1000000000000001E-3</v>
      </c>
      <c r="K327" s="33">
        <v>0.04</v>
      </c>
      <c r="L327" s="70"/>
      <c r="M327" s="32"/>
      <c r="N327" s="29"/>
    </row>
    <row r="328" spans="1:14">
      <c r="A328" s="54"/>
      <c r="B328" s="102"/>
      <c r="C328" s="102"/>
      <c r="D328" s="102"/>
      <c r="E328" s="70"/>
      <c r="F328" s="70"/>
      <c r="G328" s="70"/>
      <c r="H328" s="70"/>
      <c r="I328" s="70"/>
      <c r="J328" s="70"/>
      <c r="K328" s="70"/>
      <c r="L328" s="70"/>
      <c r="M328" s="32"/>
      <c r="N328" s="29"/>
    </row>
    <row r="329" spans="1:14" ht="31.5">
      <c r="A329" s="114" t="s">
        <v>117</v>
      </c>
      <c r="B329" s="102" t="s">
        <v>92</v>
      </c>
      <c r="C329" s="102" t="s">
        <v>58</v>
      </c>
      <c r="D329" s="102" t="s">
        <v>93</v>
      </c>
      <c r="E329" s="70"/>
      <c r="F329" s="70"/>
      <c r="G329" s="70"/>
      <c r="H329" s="70"/>
      <c r="I329" s="70"/>
      <c r="J329" s="70"/>
      <c r="K329" s="70"/>
      <c r="L329" s="27">
        <v>1.1000000000000001</v>
      </c>
      <c r="M329" s="28" t="s">
        <v>17</v>
      </c>
      <c r="N329" s="29"/>
    </row>
    <row r="330" spans="1:14">
      <c r="A330" s="54" t="s">
        <v>111</v>
      </c>
      <c r="B330" s="102">
        <v>135</v>
      </c>
      <c r="C330" s="102">
        <v>320</v>
      </c>
      <c r="D330" s="116">
        <v>21800</v>
      </c>
      <c r="E330" s="122">
        <v>13.92</v>
      </c>
      <c r="F330" s="122">
        <v>2.9999999999999361E-2</v>
      </c>
      <c r="G330" s="122">
        <v>13.95</v>
      </c>
      <c r="H330" s="25" t="s">
        <v>17</v>
      </c>
      <c r="I330" s="33">
        <v>8.5000000000000006E-3</v>
      </c>
      <c r="J330" s="33">
        <v>1.1000000000000001E-3</v>
      </c>
      <c r="K330" s="33">
        <v>0.04</v>
      </c>
      <c r="L330" s="70"/>
      <c r="M330" s="32"/>
      <c r="N330" s="29"/>
    </row>
    <row r="331" spans="1:14">
      <c r="A331" s="54"/>
      <c r="B331" s="102"/>
      <c r="C331" s="102"/>
      <c r="D331" s="102"/>
      <c r="E331" s="70"/>
      <c r="F331" s="70"/>
      <c r="G331" s="70"/>
      <c r="H331" s="70"/>
      <c r="I331" s="70"/>
      <c r="J331" s="70"/>
      <c r="K331" s="70"/>
      <c r="L331" s="70"/>
      <c r="M331" s="32"/>
      <c r="N331" s="29"/>
    </row>
    <row r="332" spans="1:14" ht="31.5">
      <c r="A332" s="114" t="s">
        <v>118</v>
      </c>
      <c r="B332" s="102" t="s">
        <v>92</v>
      </c>
      <c r="C332" s="102" t="s">
        <v>58</v>
      </c>
      <c r="D332" s="102" t="s">
        <v>93</v>
      </c>
      <c r="E332" s="70"/>
      <c r="F332" s="70"/>
      <c r="G332" s="70"/>
      <c r="H332" s="70"/>
      <c r="I332" s="70"/>
      <c r="J332" s="70"/>
      <c r="K332" s="70"/>
      <c r="L332" s="27">
        <v>1.1000000000000001</v>
      </c>
      <c r="M332" s="28" t="s">
        <v>17</v>
      </c>
      <c r="N332" s="29"/>
    </row>
    <row r="333" spans="1:14">
      <c r="A333" s="54"/>
      <c r="B333" s="102">
        <v>136</v>
      </c>
      <c r="C333" s="102">
        <v>405</v>
      </c>
      <c r="D333" s="116">
        <v>6000</v>
      </c>
      <c r="E333" s="122">
        <v>17.73</v>
      </c>
      <c r="F333" s="122">
        <v>3.0000000000001137E-2</v>
      </c>
      <c r="G333" s="122">
        <v>17.760000000000002</v>
      </c>
      <c r="H333" s="25" t="s">
        <v>17</v>
      </c>
      <c r="I333" s="33">
        <v>8.5000000000000006E-3</v>
      </c>
      <c r="J333" s="33">
        <v>1.1000000000000001E-3</v>
      </c>
      <c r="K333" s="33">
        <v>0.04</v>
      </c>
      <c r="L333" s="70"/>
      <c r="M333" s="32"/>
      <c r="N333" s="29"/>
    </row>
    <row r="334" spans="1:14">
      <c r="A334" s="54"/>
      <c r="B334" s="102">
        <v>209</v>
      </c>
      <c r="C334" s="102">
        <v>620</v>
      </c>
      <c r="D334" s="116">
        <v>10000</v>
      </c>
      <c r="E334" s="122">
        <v>23.4</v>
      </c>
      <c r="F334" s="122">
        <v>5.0000000000000711E-2</v>
      </c>
      <c r="G334" s="122">
        <v>23.45</v>
      </c>
      <c r="H334" s="25" t="s">
        <v>17</v>
      </c>
      <c r="I334" s="33">
        <v>8.5000000000000006E-3</v>
      </c>
      <c r="J334" s="33">
        <v>1.1000000000000001E-3</v>
      </c>
      <c r="K334" s="33">
        <v>0.04</v>
      </c>
      <c r="L334" s="70"/>
      <c r="M334" s="32"/>
      <c r="N334" s="29"/>
    </row>
    <row r="335" spans="1:14">
      <c r="A335" s="54"/>
      <c r="B335" s="102"/>
      <c r="C335" s="102"/>
      <c r="D335" s="102"/>
      <c r="E335" s="70"/>
      <c r="F335" s="70"/>
      <c r="G335" s="70"/>
      <c r="H335" s="70"/>
      <c r="I335" s="70"/>
      <c r="J335" s="70"/>
      <c r="K335" s="70"/>
      <c r="L335" s="70"/>
      <c r="M335" s="32"/>
      <c r="N335" s="29"/>
    </row>
    <row r="336" spans="1:14" ht="31.5">
      <c r="A336" s="114" t="s">
        <v>119</v>
      </c>
      <c r="B336" s="102" t="s">
        <v>92</v>
      </c>
      <c r="C336" s="102" t="s">
        <v>58</v>
      </c>
      <c r="D336" s="102" t="s">
        <v>93</v>
      </c>
      <c r="E336" s="70"/>
      <c r="F336" s="70"/>
      <c r="G336" s="70"/>
      <c r="H336" s="70"/>
      <c r="I336" s="70"/>
      <c r="J336" s="70"/>
      <c r="K336" s="70"/>
      <c r="L336" s="27">
        <v>1.1000000000000001</v>
      </c>
      <c r="M336" s="28" t="s">
        <v>17</v>
      </c>
      <c r="N336" s="29"/>
    </row>
    <row r="337" spans="1:14">
      <c r="A337" s="54"/>
      <c r="B337" s="102">
        <v>69</v>
      </c>
      <c r="C337" s="102">
        <v>175</v>
      </c>
      <c r="D337" s="116">
        <v>7000</v>
      </c>
      <c r="E337" s="122">
        <v>8.0299999999999994</v>
      </c>
      <c r="F337" s="122">
        <v>2.000000000000135E-2</v>
      </c>
      <c r="G337" s="122">
        <v>8.0500000000000007</v>
      </c>
      <c r="H337" s="25" t="s">
        <v>17</v>
      </c>
      <c r="I337" s="33">
        <v>8.5000000000000006E-3</v>
      </c>
      <c r="J337" s="33">
        <v>1.1000000000000001E-3</v>
      </c>
      <c r="K337" s="33">
        <v>0.04</v>
      </c>
      <c r="L337" s="70"/>
      <c r="M337" s="32"/>
      <c r="N337" s="29"/>
    </row>
    <row r="338" spans="1:14">
      <c r="A338" s="54"/>
      <c r="B338" s="102">
        <v>352</v>
      </c>
      <c r="C338" s="102">
        <v>1000</v>
      </c>
      <c r="D338" s="116">
        <v>54000</v>
      </c>
      <c r="E338" s="122">
        <v>32.479999999999997</v>
      </c>
      <c r="F338" s="122">
        <v>9.0000000000003411E-2</v>
      </c>
      <c r="G338" s="122">
        <v>32.57</v>
      </c>
      <c r="H338" s="25" t="s">
        <v>17</v>
      </c>
      <c r="I338" s="33">
        <v>8.5000000000000006E-3</v>
      </c>
      <c r="J338" s="33">
        <v>1.1000000000000001E-3</v>
      </c>
      <c r="K338" s="33">
        <v>0.04</v>
      </c>
      <c r="L338" s="70"/>
      <c r="M338" s="32"/>
      <c r="N338" s="29"/>
    </row>
    <row r="339" spans="1:14">
      <c r="A339" s="54"/>
      <c r="B339" s="102"/>
      <c r="C339" s="102"/>
      <c r="D339" s="102"/>
      <c r="E339" s="70"/>
      <c r="F339" s="70"/>
      <c r="G339" s="70"/>
      <c r="H339" s="70"/>
      <c r="I339" s="70"/>
      <c r="J339" s="70"/>
      <c r="K339" s="70"/>
      <c r="L339" s="70"/>
      <c r="M339" s="32"/>
      <c r="N339" s="29"/>
    </row>
    <row r="340" spans="1:14" ht="31.5">
      <c r="A340" s="114" t="s">
        <v>120</v>
      </c>
      <c r="B340" s="102" t="s">
        <v>92</v>
      </c>
      <c r="C340" s="102" t="s">
        <v>58</v>
      </c>
      <c r="D340" s="102" t="s">
        <v>93</v>
      </c>
      <c r="E340" s="70"/>
      <c r="F340" s="70"/>
      <c r="G340" s="70"/>
      <c r="H340" s="70"/>
      <c r="I340" s="70"/>
      <c r="J340" s="70"/>
      <c r="K340" s="70"/>
      <c r="L340" s="27">
        <v>1.1000000000000001</v>
      </c>
      <c r="M340" s="28" t="s">
        <v>17</v>
      </c>
      <c r="N340" s="29"/>
    </row>
    <row r="341" spans="1:14">
      <c r="A341" s="54"/>
      <c r="B341" s="102">
        <v>28</v>
      </c>
      <c r="C341" s="102">
        <v>70</v>
      </c>
      <c r="D341" s="116">
        <v>5600</v>
      </c>
      <c r="E341" s="122">
        <v>4.68</v>
      </c>
      <c r="F341" s="122">
        <v>1.0000000000000675E-2</v>
      </c>
      <c r="G341" s="122">
        <v>4.6900000000000004</v>
      </c>
      <c r="H341" s="25" t="s">
        <v>17</v>
      </c>
      <c r="I341" s="33">
        <v>8.5000000000000006E-3</v>
      </c>
      <c r="J341" s="33">
        <v>1.1000000000000001E-3</v>
      </c>
      <c r="K341" s="33">
        <v>0.04</v>
      </c>
      <c r="L341" s="70"/>
      <c r="M341" s="32"/>
      <c r="N341" s="29"/>
    </row>
    <row r="342" spans="1:14">
      <c r="A342" s="54"/>
      <c r="B342" s="102">
        <v>39</v>
      </c>
      <c r="C342" s="102">
        <v>100</v>
      </c>
      <c r="D342" s="116">
        <v>9500</v>
      </c>
      <c r="E342" s="122">
        <v>6.16</v>
      </c>
      <c r="F342" s="122">
        <v>9.9999999999997868E-3</v>
      </c>
      <c r="G342" s="122">
        <v>6.17</v>
      </c>
      <c r="H342" s="25" t="s">
        <v>17</v>
      </c>
      <c r="I342" s="33">
        <v>8.5000000000000006E-3</v>
      </c>
      <c r="J342" s="33">
        <v>1.1000000000000001E-3</v>
      </c>
      <c r="K342" s="33">
        <v>0.04</v>
      </c>
      <c r="L342" s="70"/>
      <c r="M342" s="32"/>
      <c r="N342" s="29"/>
    </row>
    <row r="343" spans="1:14">
      <c r="A343" s="54"/>
      <c r="B343" s="102">
        <v>59</v>
      </c>
      <c r="C343" s="102">
        <v>150</v>
      </c>
      <c r="D343" s="116">
        <v>16000</v>
      </c>
      <c r="E343" s="122">
        <v>7.47</v>
      </c>
      <c r="F343" s="122">
        <v>1.0000000000000675E-2</v>
      </c>
      <c r="G343" s="122">
        <v>7.48</v>
      </c>
      <c r="H343" s="25" t="s">
        <v>17</v>
      </c>
      <c r="I343" s="33">
        <v>8.5000000000000006E-3</v>
      </c>
      <c r="J343" s="33">
        <v>1.1000000000000001E-3</v>
      </c>
      <c r="K343" s="33">
        <v>0.04</v>
      </c>
      <c r="L343" s="70"/>
      <c r="M343" s="32"/>
      <c r="N343" s="29"/>
    </row>
    <row r="344" spans="1:14">
      <c r="A344" s="54"/>
      <c r="B344" s="102">
        <v>96</v>
      </c>
      <c r="C344" s="102">
        <v>250</v>
      </c>
      <c r="D344" s="116">
        <v>27500</v>
      </c>
      <c r="E344" s="122">
        <v>10.99</v>
      </c>
      <c r="F344" s="122">
        <v>1.9999999999999574E-2</v>
      </c>
      <c r="G344" s="122">
        <v>11.01</v>
      </c>
      <c r="H344" s="25" t="s">
        <v>17</v>
      </c>
      <c r="I344" s="33">
        <v>8.5000000000000006E-3</v>
      </c>
      <c r="J344" s="33">
        <v>1.1000000000000001E-3</v>
      </c>
      <c r="K344" s="33">
        <v>0.04</v>
      </c>
      <c r="L344" s="70"/>
      <c r="M344" s="32"/>
      <c r="N344" s="29"/>
    </row>
    <row r="345" spans="1:14">
      <c r="A345" s="54"/>
      <c r="B345" s="102">
        <v>148</v>
      </c>
      <c r="C345" s="102">
        <v>400</v>
      </c>
      <c r="D345" s="116">
        <v>50000</v>
      </c>
      <c r="E345" s="122">
        <v>16.02</v>
      </c>
      <c r="F345" s="122">
        <v>3.9999999999999147E-2</v>
      </c>
      <c r="G345" s="122">
        <v>16.059999999999999</v>
      </c>
      <c r="H345" s="25" t="s">
        <v>17</v>
      </c>
      <c r="I345" s="33">
        <v>8.5000000000000006E-3</v>
      </c>
      <c r="J345" s="33">
        <v>1.1000000000000001E-3</v>
      </c>
      <c r="K345" s="33">
        <v>0.04</v>
      </c>
      <c r="L345" s="70"/>
      <c r="M345" s="32"/>
      <c r="N345" s="29"/>
    </row>
    <row r="346" spans="1:14">
      <c r="A346" s="54"/>
      <c r="B346" s="102"/>
      <c r="C346" s="102"/>
      <c r="D346" s="102"/>
      <c r="E346" s="70"/>
      <c r="F346" s="70"/>
      <c r="G346" s="70"/>
      <c r="H346" s="70"/>
      <c r="I346" s="70"/>
      <c r="J346" s="70"/>
      <c r="K346" s="70"/>
      <c r="L346" s="70"/>
      <c r="M346" s="32"/>
      <c r="N346" s="29"/>
    </row>
    <row r="347" spans="1:14" ht="31.5">
      <c r="A347" s="114" t="s">
        <v>121</v>
      </c>
      <c r="B347" s="102" t="s">
        <v>92</v>
      </c>
      <c r="C347" s="102" t="s">
        <v>58</v>
      </c>
      <c r="D347" s="102" t="s">
        <v>93</v>
      </c>
      <c r="E347" s="70"/>
      <c r="F347" s="70"/>
      <c r="G347" s="70"/>
      <c r="H347" s="70"/>
      <c r="I347" s="70"/>
      <c r="J347" s="70"/>
      <c r="K347" s="70"/>
      <c r="L347" s="27">
        <v>1.1000000000000001</v>
      </c>
      <c r="M347" s="28" t="s">
        <v>17</v>
      </c>
      <c r="N347" s="29"/>
    </row>
    <row r="348" spans="1:14">
      <c r="A348" s="54"/>
      <c r="B348" s="102">
        <v>69</v>
      </c>
      <c r="C348" s="102">
        <v>175</v>
      </c>
      <c r="D348" s="116">
        <v>12000</v>
      </c>
      <c r="E348" s="122">
        <v>15.58</v>
      </c>
      <c r="F348" s="122">
        <v>1.9999999999999574E-2</v>
      </c>
      <c r="G348" s="122">
        <v>15.6</v>
      </c>
      <c r="H348" s="25" t="s">
        <v>17</v>
      </c>
      <c r="I348" s="33">
        <v>8.5000000000000006E-3</v>
      </c>
      <c r="J348" s="33">
        <v>1.1000000000000001E-3</v>
      </c>
      <c r="K348" s="33">
        <v>0.04</v>
      </c>
      <c r="L348" s="70"/>
      <c r="M348" s="32"/>
      <c r="N348" s="29"/>
    </row>
    <row r="349" spans="1:14">
      <c r="A349" s="54"/>
      <c r="B349" s="102">
        <v>93</v>
      </c>
      <c r="C349" s="102">
        <v>250</v>
      </c>
      <c r="D349" s="116">
        <v>19500</v>
      </c>
      <c r="E349" s="122">
        <v>15.73</v>
      </c>
      <c r="F349" s="122">
        <v>1.9999999999999574E-2</v>
      </c>
      <c r="G349" s="122">
        <v>15.75</v>
      </c>
      <c r="H349" s="25" t="s">
        <v>17</v>
      </c>
      <c r="I349" s="33">
        <v>8.5000000000000006E-3</v>
      </c>
      <c r="J349" s="33">
        <v>1.1000000000000001E-3</v>
      </c>
      <c r="K349" s="33">
        <v>0.04</v>
      </c>
      <c r="L349" s="70"/>
      <c r="M349" s="32"/>
      <c r="N349" s="29"/>
    </row>
    <row r="350" spans="1:14">
      <c r="A350" s="54"/>
      <c r="B350" s="102">
        <v>145</v>
      </c>
      <c r="C350" s="102">
        <v>400</v>
      </c>
      <c r="D350" s="116">
        <v>32000</v>
      </c>
      <c r="E350" s="122">
        <v>16.72</v>
      </c>
      <c r="F350" s="122">
        <v>4.00000000000027E-2</v>
      </c>
      <c r="G350" s="122">
        <v>16.760000000000002</v>
      </c>
      <c r="H350" s="25" t="s">
        <v>17</v>
      </c>
      <c r="I350" s="33">
        <v>8.5000000000000006E-3</v>
      </c>
      <c r="J350" s="33">
        <v>1.1000000000000001E-3</v>
      </c>
      <c r="K350" s="33">
        <v>0.04</v>
      </c>
      <c r="L350" s="70"/>
      <c r="M350" s="32"/>
      <c r="N350" s="29"/>
    </row>
    <row r="351" spans="1:14">
      <c r="A351" s="54"/>
      <c r="B351" s="102">
        <v>352</v>
      </c>
      <c r="C351" s="102">
        <v>1000</v>
      </c>
      <c r="D351" s="116">
        <v>107000</v>
      </c>
      <c r="E351" s="122">
        <v>33.049999999999997</v>
      </c>
      <c r="F351" s="122">
        <v>9.0000000000003411E-2</v>
      </c>
      <c r="G351" s="122">
        <v>33.14</v>
      </c>
      <c r="H351" s="25" t="s">
        <v>17</v>
      </c>
      <c r="I351" s="33">
        <v>8.5000000000000006E-3</v>
      </c>
      <c r="J351" s="33">
        <v>1.1000000000000001E-3</v>
      </c>
      <c r="K351" s="33">
        <v>0.04</v>
      </c>
      <c r="L351" s="70"/>
      <c r="M351" s="32"/>
      <c r="N351" s="29"/>
    </row>
    <row r="352" spans="1:14">
      <c r="A352" s="54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32"/>
      <c r="N352" s="29"/>
    </row>
    <row r="353" spans="1:14">
      <c r="A353" s="54" t="s">
        <v>122</v>
      </c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32"/>
      <c r="N353" s="29"/>
    </row>
    <row r="354" spans="1:14" ht="15.75" thickBot="1">
      <c r="A354" s="105" t="s">
        <v>123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40"/>
      <c r="N354" s="29"/>
    </row>
    <row r="355" spans="1:14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N355" s="29"/>
    </row>
    <row r="356" spans="1:14" ht="16.5">
      <c r="A356" s="57" t="s">
        <v>40</v>
      </c>
      <c r="N356" s="29"/>
    </row>
    <row r="357" spans="1:14" ht="16.5">
      <c r="A357" s="57" t="s">
        <v>41</v>
      </c>
      <c r="N357" s="29"/>
    </row>
    <row r="358" spans="1:14" ht="16.5">
      <c r="A358" s="60" t="s">
        <v>42</v>
      </c>
      <c r="N358" s="29"/>
    </row>
    <row r="359" spans="1:14" ht="15.75" thickBot="1">
      <c r="N359" s="29"/>
    </row>
    <row r="360" spans="1:14" ht="18.75">
      <c r="A360" s="16" t="s">
        <v>124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22"/>
      <c r="N360" s="29"/>
    </row>
    <row r="361" spans="1:14" ht="15.75">
      <c r="A361" s="114" t="s">
        <v>125</v>
      </c>
      <c r="B361" s="70"/>
      <c r="C361" s="70"/>
      <c r="D361" s="70"/>
      <c r="E361" s="70"/>
      <c r="F361" s="70"/>
      <c r="G361" s="70"/>
      <c r="H361" s="111"/>
      <c r="I361" s="70"/>
      <c r="J361" s="70"/>
      <c r="K361" s="70"/>
      <c r="L361" s="27">
        <v>0.14000000000000001</v>
      </c>
      <c r="M361" s="28" t="s">
        <v>17</v>
      </c>
      <c r="N361" s="29"/>
    </row>
    <row r="362" spans="1:14">
      <c r="A362" s="54" t="s">
        <v>126</v>
      </c>
      <c r="B362" s="113"/>
      <c r="C362" s="113"/>
      <c r="D362" s="70"/>
      <c r="E362" s="111">
        <v>11</v>
      </c>
      <c r="F362" s="111"/>
      <c r="G362" s="111">
        <v>11</v>
      </c>
      <c r="H362" s="70" t="s">
        <v>46</v>
      </c>
      <c r="I362" s="70"/>
      <c r="J362" s="70"/>
      <c r="K362" s="70"/>
      <c r="L362" s="70"/>
      <c r="M362" s="32"/>
      <c r="N362" s="29"/>
    </row>
    <row r="363" spans="1:14">
      <c r="A363" s="54" t="s">
        <v>127</v>
      </c>
      <c r="B363" s="113"/>
      <c r="C363" s="113"/>
      <c r="D363" s="70"/>
      <c r="E363" s="111">
        <v>72.5</v>
      </c>
      <c r="F363" s="111"/>
      <c r="G363" s="111">
        <v>72.5</v>
      </c>
      <c r="H363" s="70" t="s">
        <v>74</v>
      </c>
      <c r="I363" s="70"/>
      <c r="J363" s="70"/>
      <c r="K363" s="70"/>
      <c r="L363" s="70"/>
      <c r="M363" s="32"/>
      <c r="N363" s="29"/>
    </row>
    <row r="364" spans="1:14">
      <c r="A364" s="54" t="s">
        <v>128</v>
      </c>
      <c r="B364" s="113"/>
      <c r="C364" s="113"/>
      <c r="D364" s="70"/>
      <c r="E364" s="111">
        <v>6.2</v>
      </c>
      <c r="F364" s="111"/>
      <c r="G364" s="111">
        <v>6.2</v>
      </c>
      <c r="H364" s="70" t="s">
        <v>129</v>
      </c>
      <c r="I364" s="33">
        <v>2.06E-2</v>
      </c>
      <c r="J364" s="33">
        <v>2.8E-3</v>
      </c>
      <c r="K364" s="33">
        <v>5.2299999999999999E-2</v>
      </c>
      <c r="L364" s="70"/>
      <c r="M364" s="32"/>
      <c r="N364" s="29"/>
    </row>
    <row r="365" spans="1:14">
      <c r="A365" s="54" t="s">
        <v>130</v>
      </c>
      <c r="B365" s="113"/>
      <c r="C365" s="113"/>
      <c r="D365" s="70"/>
      <c r="E365" s="118">
        <v>5.3437000000000001</v>
      </c>
      <c r="F365" s="118">
        <v>2.4899999999999999E-2</v>
      </c>
      <c r="G365" s="118">
        <v>5.3685999999999998</v>
      </c>
      <c r="H365" s="30" t="s">
        <v>22</v>
      </c>
      <c r="I365" s="33">
        <v>2.06E-2</v>
      </c>
      <c r="J365" s="33">
        <v>2.8E-3</v>
      </c>
      <c r="K365" s="33">
        <v>5.2299999999999999E-2</v>
      </c>
      <c r="L365" s="70"/>
      <c r="M365" s="32"/>
      <c r="N365" s="29"/>
    </row>
    <row r="366" spans="1:14">
      <c r="A366" s="54"/>
      <c r="B366" s="113"/>
      <c r="C366" s="113"/>
      <c r="D366" s="70"/>
      <c r="E366" s="70"/>
      <c r="F366" s="70"/>
      <c r="G366" s="70"/>
      <c r="H366" s="70"/>
      <c r="I366" s="70"/>
      <c r="J366" s="70"/>
      <c r="K366" s="70"/>
      <c r="L366" s="70"/>
      <c r="M366" s="32"/>
      <c r="N366" s="29"/>
    </row>
    <row r="367" spans="1:14" ht="15.75">
      <c r="A367" s="114" t="s">
        <v>131</v>
      </c>
      <c r="B367" s="113"/>
      <c r="C367" s="113"/>
      <c r="D367" s="70"/>
      <c r="E367" s="70"/>
      <c r="F367" s="70"/>
      <c r="G367" s="70"/>
      <c r="H367" s="70"/>
      <c r="I367" s="70"/>
      <c r="J367" s="70"/>
      <c r="K367" s="70"/>
      <c r="L367" s="27">
        <v>0.14000000000000001</v>
      </c>
      <c r="M367" s="28" t="s">
        <v>17</v>
      </c>
      <c r="N367" s="29"/>
    </row>
    <row r="368" spans="1:14">
      <c r="A368" s="54" t="s">
        <v>44</v>
      </c>
      <c r="B368" s="113"/>
      <c r="C368" s="113"/>
      <c r="D368" s="70"/>
      <c r="E368" s="111">
        <v>5.5</v>
      </c>
      <c r="F368" s="111"/>
      <c r="G368" s="111">
        <v>5.5</v>
      </c>
      <c r="H368" s="70" t="s">
        <v>74</v>
      </c>
      <c r="I368" s="33">
        <v>1.4200000000000001E-2</v>
      </c>
      <c r="J368" s="33">
        <v>4.4000000000000003E-3</v>
      </c>
      <c r="K368" s="33">
        <v>5.2200000000000003E-2</v>
      </c>
      <c r="L368" s="70"/>
      <c r="M368" s="32"/>
      <c r="N368" s="29"/>
    </row>
    <row r="369" spans="1:14" ht="15.75" thickBot="1">
      <c r="A369" s="105" t="s">
        <v>19</v>
      </c>
      <c r="B369" s="123"/>
      <c r="C369" s="123"/>
      <c r="D369" s="99"/>
      <c r="E369" s="124">
        <v>8.4048999999999996</v>
      </c>
      <c r="F369" s="99">
        <v>3.7400000000000003E-2</v>
      </c>
      <c r="G369" s="99">
        <v>8.4422999999999995</v>
      </c>
      <c r="H369" s="38" t="s">
        <v>22</v>
      </c>
      <c r="I369" s="50">
        <v>1.4200000000000001E-2</v>
      </c>
      <c r="J369" s="50">
        <v>4.4000000000000003E-3</v>
      </c>
      <c r="K369" s="50">
        <v>5.2200000000000003E-2</v>
      </c>
      <c r="L369" s="99"/>
      <c r="M369" s="40"/>
      <c r="N369" s="29"/>
    </row>
    <row r="370" spans="1:14" ht="15.75" thickBot="1">
      <c r="N370" s="29"/>
    </row>
    <row r="371" spans="1:14" ht="18.75">
      <c r="A371" s="16" t="s">
        <v>132</v>
      </c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22"/>
      <c r="N371" s="29"/>
    </row>
    <row r="372" spans="1:14" ht="15.75">
      <c r="A372" s="125" t="s">
        <v>133</v>
      </c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32"/>
      <c r="N372" s="29"/>
    </row>
    <row r="373" spans="1:14">
      <c r="A373" s="54" t="s">
        <v>134</v>
      </c>
      <c r="B373" s="113"/>
      <c r="C373" s="113"/>
      <c r="D373" s="113"/>
      <c r="E373" s="111">
        <v>127</v>
      </c>
      <c r="F373" s="111"/>
      <c r="G373" s="111">
        <v>127</v>
      </c>
      <c r="H373" s="70" t="s">
        <v>74</v>
      </c>
      <c r="I373" s="70"/>
      <c r="J373" s="70"/>
      <c r="K373" s="70"/>
      <c r="L373" s="27">
        <v>20.86</v>
      </c>
      <c r="M373" s="28" t="s">
        <v>17</v>
      </c>
      <c r="N373" s="29"/>
    </row>
    <row r="374" spans="1:14">
      <c r="A374" s="54" t="s">
        <v>47</v>
      </c>
      <c r="B374" s="113"/>
      <c r="C374" s="113"/>
      <c r="D374" s="113"/>
      <c r="E374" s="111">
        <v>4.3</v>
      </c>
      <c r="F374" s="111"/>
      <c r="G374" s="111">
        <v>4.3</v>
      </c>
      <c r="H374" s="70" t="s">
        <v>46</v>
      </c>
      <c r="I374" s="33">
        <v>4.3400000000000001E-2</v>
      </c>
      <c r="J374" s="33">
        <v>6.7999999999999996E-3</v>
      </c>
      <c r="K374" s="33">
        <v>4.0599999999999997E-2</v>
      </c>
      <c r="L374" s="70"/>
      <c r="M374" s="32"/>
      <c r="N374" s="29"/>
    </row>
    <row r="375" spans="1:14">
      <c r="A375" s="54" t="s">
        <v>19</v>
      </c>
      <c r="B375" s="113"/>
      <c r="C375" s="113"/>
      <c r="D375" s="113"/>
      <c r="E375" s="111"/>
      <c r="F375" s="111"/>
      <c r="G375" s="111"/>
      <c r="H375" s="70"/>
      <c r="I375" s="70"/>
      <c r="J375" s="70"/>
      <c r="K375" s="70"/>
      <c r="L375" s="70"/>
      <c r="M375" s="32"/>
      <c r="N375" s="29"/>
    </row>
    <row r="376" spans="1:14">
      <c r="A376" s="54" t="s">
        <v>135</v>
      </c>
      <c r="B376" s="113"/>
      <c r="C376" s="113"/>
      <c r="D376" s="113"/>
      <c r="E376" s="118">
        <v>6.8446999999999996</v>
      </c>
      <c r="F376" s="118">
        <v>3.78E-2</v>
      </c>
      <c r="G376" s="118">
        <v>6.8824999999999994</v>
      </c>
      <c r="H376" s="30" t="s">
        <v>22</v>
      </c>
      <c r="I376" s="33">
        <v>4.3400000000000001E-2</v>
      </c>
      <c r="J376" s="33">
        <v>6.7999999999999996E-3</v>
      </c>
      <c r="K376" s="33">
        <v>4.0599999999999997E-2</v>
      </c>
      <c r="L376" s="70"/>
      <c r="M376" s="32"/>
      <c r="N376" s="29"/>
    </row>
    <row r="377" spans="1:14">
      <c r="A377" s="54" t="s">
        <v>136</v>
      </c>
      <c r="B377" s="113"/>
      <c r="C377" s="113"/>
      <c r="D377" s="113"/>
      <c r="E377" s="118">
        <v>5.7472000000000003</v>
      </c>
      <c r="F377" s="118">
        <v>3.78E-2</v>
      </c>
      <c r="G377" s="118">
        <v>5.7850000000000001</v>
      </c>
      <c r="H377" s="30" t="s">
        <v>22</v>
      </c>
      <c r="I377" s="33">
        <v>4.3400000000000001E-2</v>
      </c>
      <c r="J377" s="33">
        <v>6.7999999999999996E-3</v>
      </c>
      <c r="K377" s="33">
        <v>4.0599999999999997E-2</v>
      </c>
      <c r="L377" s="70"/>
      <c r="M377" s="32"/>
      <c r="N377" s="29"/>
    </row>
    <row r="378" spans="1:14">
      <c r="A378" s="54"/>
      <c r="B378" s="113"/>
      <c r="C378" s="113"/>
      <c r="D378" s="113"/>
      <c r="E378" s="111"/>
      <c r="F378" s="111"/>
      <c r="G378" s="111"/>
      <c r="H378" s="70"/>
      <c r="I378" s="70"/>
      <c r="J378" s="70"/>
      <c r="K378" s="70"/>
      <c r="L378" s="70"/>
      <c r="M378" s="32"/>
      <c r="N378" s="29"/>
    </row>
    <row r="379" spans="1:14" ht="15.75">
      <c r="A379" s="125" t="s">
        <v>137</v>
      </c>
      <c r="B379" s="113"/>
      <c r="C379" s="113"/>
      <c r="D379" s="113"/>
      <c r="E379" s="70"/>
      <c r="F379" s="70"/>
      <c r="G379" s="70"/>
      <c r="H379" s="70"/>
      <c r="I379" s="70"/>
      <c r="J379" s="70"/>
      <c r="K379" s="70"/>
      <c r="L379" s="70"/>
      <c r="M379" s="32"/>
      <c r="N379" s="29"/>
    </row>
    <row r="380" spans="1:14">
      <c r="A380" s="54" t="s">
        <v>134</v>
      </c>
      <c r="B380" s="113"/>
      <c r="C380" s="113"/>
      <c r="D380" s="113"/>
      <c r="E380" s="111">
        <v>127</v>
      </c>
      <c r="F380" s="111"/>
      <c r="G380" s="111">
        <v>127</v>
      </c>
      <c r="H380" s="70" t="s">
        <v>74</v>
      </c>
      <c r="I380" s="70"/>
      <c r="J380" s="70"/>
      <c r="K380" s="70"/>
      <c r="L380" s="70"/>
      <c r="M380" s="32"/>
      <c r="N380" s="29"/>
    </row>
    <row r="381" spans="1:14">
      <c r="A381" s="54" t="s">
        <v>47</v>
      </c>
      <c r="B381" s="113"/>
      <c r="C381" s="113"/>
      <c r="D381" s="113"/>
      <c r="E381" s="111">
        <v>4.3</v>
      </c>
      <c r="F381" s="111"/>
      <c r="G381" s="111">
        <v>4.3</v>
      </c>
      <c r="H381" s="70" t="s">
        <v>46</v>
      </c>
      <c r="I381" s="33">
        <v>4.3400000000000001E-2</v>
      </c>
      <c r="J381" s="33">
        <v>6.7999999999999996E-3</v>
      </c>
      <c r="K381" s="33">
        <v>4.0599999999999997E-2</v>
      </c>
      <c r="L381" s="70"/>
      <c r="M381" s="32"/>
      <c r="N381" s="29"/>
    </row>
    <row r="382" spans="1:14">
      <c r="A382" s="54" t="s">
        <v>19</v>
      </c>
      <c r="B382" s="113"/>
      <c r="C382" s="113"/>
      <c r="D382" s="113"/>
      <c r="E382" s="111"/>
      <c r="F382" s="111"/>
      <c r="G382" s="111"/>
      <c r="H382" s="70"/>
      <c r="I382" s="70"/>
      <c r="J382" s="70"/>
      <c r="K382" s="70"/>
      <c r="L382" s="70"/>
      <c r="M382" s="32"/>
      <c r="N382" s="29"/>
    </row>
    <row r="383" spans="1:14">
      <c r="A383" s="54" t="s">
        <v>135</v>
      </c>
      <c r="B383" s="113"/>
      <c r="C383" s="113"/>
      <c r="D383" s="113"/>
      <c r="E383" s="118">
        <v>5.3851000000000004</v>
      </c>
      <c r="F383" s="118">
        <v>3.78E-2</v>
      </c>
      <c r="G383" s="118">
        <v>5.4229000000000003</v>
      </c>
      <c r="H383" s="30" t="s">
        <v>22</v>
      </c>
      <c r="I383" s="33">
        <v>4.3400000000000001E-2</v>
      </c>
      <c r="J383" s="33">
        <v>6.7999999999999996E-3</v>
      </c>
      <c r="K383" s="33">
        <v>4.0599999999999997E-2</v>
      </c>
      <c r="L383" s="70"/>
      <c r="M383" s="32"/>
      <c r="N383" s="29"/>
    </row>
    <row r="384" spans="1:14" ht="15.75" thickBot="1">
      <c r="A384" s="105" t="s">
        <v>136</v>
      </c>
      <c r="B384" s="123"/>
      <c r="C384" s="123"/>
      <c r="D384" s="123"/>
      <c r="E384" s="126">
        <v>4.7168999999999999</v>
      </c>
      <c r="F384" s="126">
        <v>3.78E-2</v>
      </c>
      <c r="G384" s="126">
        <v>4.7546999999999997</v>
      </c>
      <c r="H384" s="38" t="s">
        <v>22</v>
      </c>
      <c r="I384" s="50">
        <v>4.3400000000000001E-2</v>
      </c>
      <c r="J384" s="50">
        <v>6.7999999999999996E-3</v>
      </c>
      <c r="K384" s="50">
        <v>4.0599999999999997E-2</v>
      </c>
      <c r="L384" s="99"/>
      <c r="M384" s="40"/>
      <c r="N384" s="29"/>
    </row>
    <row r="385" spans="1:14" ht="15.75" thickBot="1">
      <c r="N385" s="29"/>
    </row>
    <row r="386" spans="1:14" ht="18.75">
      <c r="A386" s="16" t="s">
        <v>138</v>
      </c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22"/>
      <c r="N386" s="29"/>
    </row>
    <row r="387" spans="1:14">
      <c r="A387" s="23" t="s">
        <v>44</v>
      </c>
      <c r="B387" s="113"/>
      <c r="C387" s="113"/>
      <c r="D387" s="113"/>
      <c r="E387" s="111">
        <v>10</v>
      </c>
      <c r="F387" s="111"/>
      <c r="G387" s="111">
        <v>10</v>
      </c>
      <c r="H387" s="70" t="s">
        <v>74</v>
      </c>
      <c r="I387" s="70"/>
      <c r="J387" s="70"/>
      <c r="K387" s="70"/>
      <c r="L387" s="27">
        <v>0.37</v>
      </c>
      <c r="M387" s="28" t="s">
        <v>17</v>
      </c>
      <c r="N387" s="29"/>
    </row>
    <row r="388" spans="1:14">
      <c r="A388" s="23" t="s">
        <v>47</v>
      </c>
      <c r="B388" s="113"/>
      <c r="C388" s="113"/>
      <c r="D388" s="113"/>
      <c r="E388" s="70"/>
      <c r="F388" s="70"/>
      <c r="G388" s="70"/>
      <c r="H388" s="70"/>
      <c r="I388" s="70"/>
      <c r="J388" s="70"/>
      <c r="K388" s="70"/>
      <c r="L388" s="70"/>
      <c r="M388" s="32"/>
      <c r="N388" s="29"/>
    </row>
    <row r="389" spans="1:14">
      <c r="A389" s="23" t="s">
        <v>20</v>
      </c>
      <c r="B389" s="113"/>
      <c r="C389" s="113"/>
      <c r="D389" s="113"/>
      <c r="E389" s="111">
        <v>8.65</v>
      </c>
      <c r="F389" s="111"/>
      <c r="G389" s="111">
        <v>8.65</v>
      </c>
      <c r="H389" s="70" t="s">
        <v>139</v>
      </c>
      <c r="I389" s="33">
        <v>1.4800000000000001E-2</v>
      </c>
      <c r="J389" s="33">
        <v>3.5999999999999999E-3</v>
      </c>
      <c r="K389" s="33">
        <v>4.2999999999999997E-2</v>
      </c>
      <c r="L389" s="70"/>
      <c r="M389" s="32"/>
      <c r="N389" s="29"/>
    </row>
    <row r="390" spans="1:14">
      <c r="A390" s="23" t="s">
        <v>25</v>
      </c>
      <c r="B390" s="113"/>
      <c r="C390" s="113"/>
      <c r="D390" s="113"/>
      <c r="E390" s="111">
        <v>8.6999999999999993</v>
      </c>
      <c r="F390" s="111"/>
      <c r="G390" s="111">
        <v>8.6999999999999993</v>
      </c>
      <c r="H390" s="70" t="s">
        <v>139</v>
      </c>
      <c r="I390" s="33">
        <v>1.4800000000000001E-2</v>
      </c>
      <c r="J390" s="33">
        <v>3.5999999999999999E-3</v>
      </c>
      <c r="K390" s="33">
        <v>4.2999999999999997E-2</v>
      </c>
      <c r="L390" s="70"/>
      <c r="M390" s="32"/>
      <c r="N390" s="29"/>
    </row>
    <row r="391" spans="1:14">
      <c r="A391" s="23" t="s">
        <v>19</v>
      </c>
      <c r="B391" s="113"/>
      <c r="C391" s="113"/>
      <c r="D391" s="113"/>
      <c r="E391" s="70"/>
      <c r="F391" s="70"/>
      <c r="G391" s="70"/>
      <c r="H391" s="70"/>
      <c r="I391" s="70"/>
      <c r="J391" s="70"/>
      <c r="K391" s="70"/>
      <c r="L391" s="70"/>
      <c r="M391" s="32"/>
      <c r="N391" s="29"/>
    </row>
    <row r="392" spans="1:14">
      <c r="A392" s="23" t="s">
        <v>20</v>
      </c>
      <c r="B392" s="113"/>
      <c r="C392" s="113"/>
      <c r="D392" s="113"/>
      <c r="E392" s="70"/>
      <c r="F392" s="70"/>
      <c r="G392" s="70"/>
      <c r="H392" s="70"/>
      <c r="I392" s="70"/>
      <c r="J392" s="70"/>
      <c r="K392" s="70"/>
      <c r="L392" s="70"/>
      <c r="M392" s="32"/>
      <c r="N392" s="29"/>
    </row>
    <row r="393" spans="1:14">
      <c r="A393" s="23" t="s">
        <v>140</v>
      </c>
      <c r="B393" s="113"/>
      <c r="C393" s="113"/>
      <c r="D393" s="113"/>
      <c r="E393" s="127">
        <v>11.733599999999999</v>
      </c>
      <c r="F393" s="70">
        <v>3.2899999999999999E-2</v>
      </c>
      <c r="G393" s="70">
        <v>11.766499999999999</v>
      </c>
      <c r="H393" s="30" t="s">
        <v>22</v>
      </c>
      <c r="I393" s="33">
        <v>1.4800000000000001E-2</v>
      </c>
      <c r="J393" s="33">
        <v>3.5999999999999999E-3</v>
      </c>
      <c r="K393" s="33">
        <v>4.2999999999999997E-2</v>
      </c>
      <c r="L393" s="70"/>
      <c r="M393" s="32"/>
      <c r="N393" s="29"/>
    </row>
    <row r="394" spans="1:14">
      <c r="A394" s="23" t="s">
        <v>141</v>
      </c>
      <c r="B394" s="113"/>
      <c r="C394" s="113"/>
      <c r="D394" s="113"/>
      <c r="E394" s="70">
        <v>6.5782999999999996</v>
      </c>
      <c r="F394" s="70">
        <v>3.2899999999999999E-2</v>
      </c>
      <c r="G394" s="70">
        <v>6.6111999999999993</v>
      </c>
      <c r="H394" s="30" t="s">
        <v>22</v>
      </c>
      <c r="I394" s="33">
        <v>1.4800000000000001E-2</v>
      </c>
      <c r="J394" s="33">
        <v>3.5999999999999999E-3</v>
      </c>
      <c r="K394" s="33">
        <v>4.2999999999999997E-2</v>
      </c>
      <c r="L394" s="70"/>
      <c r="M394" s="32"/>
      <c r="N394" s="29"/>
    </row>
    <row r="395" spans="1:14">
      <c r="A395" s="23" t="s">
        <v>25</v>
      </c>
      <c r="B395" s="113"/>
      <c r="C395" s="113"/>
      <c r="D395" s="113"/>
      <c r="E395" s="70"/>
      <c r="F395" s="70"/>
      <c r="G395" s="70"/>
      <c r="H395" s="70"/>
      <c r="I395" s="70"/>
      <c r="J395" s="70"/>
      <c r="K395" s="70"/>
      <c r="L395" s="70"/>
      <c r="M395" s="32"/>
      <c r="N395" s="29"/>
    </row>
    <row r="396" spans="1:14">
      <c r="A396" s="23" t="s">
        <v>140</v>
      </c>
      <c r="B396" s="113"/>
      <c r="C396" s="113"/>
      <c r="D396" s="113"/>
      <c r="E396" s="127">
        <v>10.8</v>
      </c>
      <c r="F396" s="70">
        <v>3.2899999999999999E-2</v>
      </c>
      <c r="G396" s="127">
        <v>10.8329</v>
      </c>
      <c r="H396" s="30" t="s">
        <v>22</v>
      </c>
      <c r="I396" s="33">
        <v>1.4800000000000001E-2</v>
      </c>
      <c r="J396" s="33">
        <v>3.5999999999999999E-3</v>
      </c>
      <c r="K396" s="33">
        <v>4.2999999999999997E-2</v>
      </c>
      <c r="L396" s="70"/>
      <c r="M396" s="32"/>
      <c r="N396" s="29"/>
    </row>
    <row r="397" spans="1:14">
      <c r="A397" s="23" t="s">
        <v>141</v>
      </c>
      <c r="B397" s="113"/>
      <c r="C397" s="113"/>
      <c r="D397" s="113"/>
      <c r="E397" s="70">
        <v>6.0567000000000002</v>
      </c>
      <c r="F397" s="70">
        <v>3.2899999999999999E-2</v>
      </c>
      <c r="G397" s="70">
        <v>6.0895999999999999</v>
      </c>
      <c r="H397" s="30" t="s">
        <v>22</v>
      </c>
      <c r="I397" s="33">
        <v>1.4800000000000001E-2</v>
      </c>
      <c r="J397" s="33">
        <v>3.5999999999999999E-3</v>
      </c>
      <c r="K397" s="33">
        <v>4.2999999999999997E-2</v>
      </c>
      <c r="L397" s="70"/>
      <c r="M397" s="32"/>
      <c r="N397" s="29"/>
    </row>
    <row r="398" spans="1:14">
      <c r="A398" s="23" t="s">
        <v>142</v>
      </c>
      <c r="B398" s="113"/>
      <c r="C398" s="113"/>
      <c r="D398" s="113"/>
      <c r="E398" s="111">
        <v>0.48</v>
      </c>
      <c r="F398" s="111"/>
      <c r="G398" s="111">
        <v>0.48</v>
      </c>
      <c r="H398" s="34" t="s">
        <v>46</v>
      </c>
      <c r="I398" s="33"/>
      <c r="J398" s="33"/>
      <c r="K398" s="33">
        <v>4.2999999999999997E-2</v>
      </c>
      <c r="L398" s="70"/>
      <c r="M398" s="32"/>
      <c r="N398" s="29"/>
    </row>
    <row r="399" spans="1:14">
      <c r="A399" s="54"/>
      <c r="B399" s="113"/>
      <c r="C399" s="113"/>
      <c r="D399" s="113"/>
      <c r="E399" s="70"/>
      <c r="F399" s="70"/>
      <c r="G399" s="70"/>
      <c r="H399" s="70"/>
      <c r="I399" s="70"/>
      <c r="J399" s="70"/>
      <c r="K399" s="70"/>
      <c r="L399" s="70"/>
      <c r="M399" s="32"/>
      <c r="N399" s="29"/>
    </row>
    <row r="400" spans="1:14" ht="16.5" thickBot="1">
      <c r="A400" s="128" t="s">
        <v>143</v>
      </c>
      <c r="B400" s="123"/>
      <c r="C400" s="123"/>
      <c r="D400" s="123"/>
      <c r="E400" s="112">
        <v>120</v>
      </c>
      <c r="F400" s="112"/>
      <c r="G400" s="112">
        <v>120</v>
      </c>
      <c r="H400" s="129" t="s">
        <v>144</v>
      </c>
      <c r="I400" s="99"/>
      <c r="J400" s="99"/>
      <c r="K400" s="99"/>
      <c r="L400" s="99"/>
      <c r="M400" s="40"/>
      <c r="N400" s="29"/>
    </row>
    <row r="401" spans="1:14" ht="15.75">
      <c r="A401" s="130"/>
      <c r="B401" s="113"/>
      <c r="C401" s="113"/>
      <c r="D401" s="113"/>
      <c r="E401" s="111"/>
      <c r="F401" s="111"/>
      <c r="G401" s="111"/>
      <c r="H401" s="34"/>
      <c r="I401" s="70"/>
      <c r="J401" s="70"/>
      <c r="K401" s="70"/>
      <c r="L401" s="70"/>
      <c r="N401" s="29"/>
    </row>
    <row r="402" spans="1:14" ht="16.5">
      <c r="A402" s="57" t="s">
        <v>40</v>
      </c>
      <c r="N402" s="29"/>
    </row>
    <row r="403" spans="1:14" ht="16.5">
      <c r="A403" s="57" t="s">
        <v>41</v>
      </c>
      <c r="N403" s="29"/>
    </row>
    <row r="404" spans="1:14" ht="16.5">
      <c r="A404" s="60" t="s">
        <v>42</v>
      </c>
      <c r="N404" s="29"/>
    </row>
    <row r="405" spans="1:14" ht="15.75" thickBot="1">
      <c r="N405" s="29"/>
    </row>
    <row r="406" spans="1:14" ht="18.75">
      <c r="A406" s="16" t="s">
        <v>145</v>
      </c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22"/>
      <c r="N406" s="29"/>
    </row>
    <row r="407" spans="1:14">
      <c r="A407" s="54" t="s">
        <v>146</v>
      </c>
      <c r="B407" s="113"/>
      <c r="C407" s="113"/>
      <c r="D407" s="113"/>
      <c r="E407" s="70"/>
      <c r="F407" s="70"/>
      <c r="G407" s="70"/>
      <c r="H407" s="70"/>
      <c r="I407" s="70"/>
      <c r="J407" s="70"/>
      <c r="K407" s="70"/>
      <c r="L407" s="27">
        <v>50</v>
      </c>
      <c r="M407" s="28" t="s">
        <v>17</v>
      </c>
      <c r="N407" s="29"/>
    </row>
    <row r="408" spans="1:14">
      <c r="A408" s="54" t="s">
        <v>147</v>
      </c>
      <c r="B408" s="113"/>
      <c r="C408" s="113"/>
      <c r="D408" s="113"/>
      <c r="E408" s="111">
        <v>133</v>
      </c>
      <c r="F408" s="111"/>
      <c r="G408" s="111">
        <v>133</v>
      </c>
      <c r="H408" s="70" t="s">
        <v>74</v>
      </c>
      <c r="I408" s="70"/>
      <c r="J408" s="70"/>
      <c r="K408" s="70"/>
      <c r="L408" s="70"/>
      <c r="M408" s="32"/>
      <c r="N408" s="29"/>
    </row>
    <row r="409" spans="1:14">
      <c r="A409" s="54" t="s">
        <v>148</v>
      </c>
      <c r="B409" s="113"/>
      <c r="C409" s="113"/>
      <c r="D409" s="113"/>
      <c r="E409" s="111">
        <v>605</v>
      </c>
      <c r="F409" s="111"/>
      <c r="G409" s="111">
        <v>605</v>
      </c>
      <c r="H409" s="70" t="s">
        <v>74</v>
      </c>
      <c r="I409" s="70"/>
      <c r="J409" s="70"/>
      <c r="K409" s="70"/>
      <c r="L409" s="70"/>
      <c r="M409" s="32"/>
      <c r="N409" s="29"/>
    </row>
    <row r="410" spans="1:14">
      <c r="A410" s="54" t="s">
        <v>149</v>
      </c>
      <c r="B410" s="113"/>
      <c r="C410" s="113"/>
      <c r="D410" s="113"/>
      <c r="E410" s="111">
        <v>678</v>
      </c>
      <c r="F410" s="111"/>
      <c r="G410" s="111">
        <v>678</v>
      </c>
      <c r="H410" s="70" t="s">
        <v>74</v>
      </c>
      <c r="I410" s="70"/>
      <c r="J410" s="70"/>
      <c r="K410" s="70"/>
      <c r="L410" s="70"/>
      <c r="M410" s="32"/>
      <c r="N410" s="29"/>
    </row>
    <row r="411" spans="1:14">
      <c r="A411" s="54" t="s">
        <v>150</v>
      </c>
      <c r="B411" s="113"/>
      <c r="C411" s="113"/>
      <c r="D411" s="113"/>
      <c r="E411" s="111"/>
      <c r="F411" s="111"/>
      <c r="G411" s="111"/>
      <c r="H411" s="70"/>
      <c r="I411" s="70"/>
      <c r="J411" s="70"/>
      <c r="K411" s="70"/>
      <c r="L411" s="70"/>
      <c r="M411" s="32"/>
      <c r="N411" s="29"/>
    </row>
    <row r="412" spans="1:14">
      <c r="A412" s="54" t="s">
        <v>147</v>
      </c>
      <c r="B412" s="113"/>
      <c r="C412" s="113"/>
      <c r="D412" s="113"/>
      <c r="E412" s="111">
        <v>5.6</v>
      </c>
      <c r="F412" s="111"/>
      <c r="G412" s="111">
        <v>5.6</v>
      </c>
      <c r="H412" s="70" t="s">
        <v>46</v>
      </c>
      <c r="I412" s="33"/>
      <c r="J412" s="33"/>
      <c r="K412" s="33">
        <v>4.0899999999999999E-2</v>
      </c>
      <c r="L412" s="70"/>
      <c r="M412" s="32"/>
      <c r="N412" s="29"/>
    </row>
    <row r="413" spans="1:14">
      <c r="A413" s="54" t="s">
        <v>148</v>
      </c>
      <c r="B413" s="113"/>
      <c r="C413" s="113"/>
      <c r="D413" s="113"/>
      <c r="E413" s="111">
        <v>4.46</v>
      </c>
      <c r="F413" s="111"/>
      <c r="G413" s="111">
        <v>4.46</v>
      </c>
      <c r="H413" s="70" t="s">
        <v>46</v>
      </c>
      <c r="I413" s="33"/>
      <c r="J413" s="33"/>
      <c r="K413" s="33">
        <v>4.0899999999999999E-2</v>
      </c>
      <c r="L413" s="70"/>
      <c r="M413" s="32"/>
      <c r="N413" s="29"/>
    </row>
    <row r="414" spans="1:14">
      <c r="A414" s="54" t="s">
        <v>149</v>
      </c>
      <c r="B414" s="113"/>
      <c r="C414" s="113"/>
      <c r="D414" s="113"/>
      <c r="E414" s="111">
        <v>2.63</v>
      </c>
      <c r="F414" s="111"/>
      <c r="G414" s="111">
        <v>2.63</v>
      </c>
      <c r="H414" s="70" t="s">
        <v>46</v>
      </c>
      <c r="I414" s="33"/>
      <c r="J414" s="33"/>
      <c r="K414" s="33">
        <v>4.0899999999999999E-2</v>
      </c>
      <c r="L414" s="70"/>
      <c r="M414" s="32"/>
      <c r="N414" s="29"/>
    </row>
    <row r="415" spans="1:14">
      <c r="A415" s="54" t="s">
        <v>151</v>
      </c>
      <c r="B415" s="113"/>
      <c r="C415" s="113"/>
      <c r="D415" s="113"/>
      <c r="E415" s="70"/>
      <c r="F415" s="70"/>
      <c r="G415" s="70"/>
      <c r="H415" s="70"/>
      <c r="I415" s="70"/>
      <c r="J415" s="70"/>
      <c r="K415" s="70"/>
      <c r="L415" s="70"/>
      <c r="M415" s="32"/>
      <c r="N415" s="29"/>
    </row>
    <row r="416" spans="1:14">
      <c r="A416" s="131" t="s">
        <v>152</v>
      </c>
      <c r="B416" s="113"/>
      <c r="C416" s="113"/>
      <c r="D416" s="113"/>
      <c r="E416" s="122">
        <v>0.88</v>
      </c>
      <c r="F416" s="132"/>
      <c r="G416" s="122">
        <v>0.88</v>
      </c>
      <c r="H416" s="70" t="s">
        <v>153</v>
      </c>
      <c r="I416" s="33"/>
      <c r="J416" s="33"/>
      <c r="K416" s="33">
        <v>4.0899999999999999E-2</v>
      </c>
      <c r="L416" s="70"/>
      <c r="M416" s="32"/>
      <c r="N416" s="29"/>
    </row>
    <row r="417" spans="1:14">
      <c r="A417" s="131" t="s">
        <v>154</v>
      </c>
      <c r="B417" s="113"/>
      <c r="C417" s="113"/>
      <c r="D417" s="113"/>
      <c r="E417" s="122">
        <v>0.62</v>
      </c>
      <c r="F417" s="132"/>
      <c r="G417" s="122">
        <v>0.62</v>
      </c>
      <c r="H417" s="70" t="s">
        <v>153</v>
      </c>
      <c r="I417" s="33"/>
      <c r="J417" s="33"/>
      <c r="K417" s="33">
        <v>4.0899999999999999E-2</v>
      </c>
      <c r="L417" s="70"/>
      <c r="M417" s="32"/>
      <c r="N417" s="29"/>
    </row>
    <row r="418" spans="1:14">
      <c r="A418" s="131" t="s">
        <v>155</v>
      </c>
      <c r="B418" s="113"/>
      <c r="C418" s="113"/>
      <c r="D418" s="113"/>
      <c r="E418" s="122">
        <v>0.86</v>
      </c>
      <c r="F418" s="132"/>
      <c r="G418" s="122">
        <v>0.86</v>
      </c>
      <c r="H418" s="70" t="s">
        <v>153</v>
      </c>
      <c r="I418" s="33"/>
      <c r="J418" s="33"/>
      <c r="K418" s="33">
        <v>4.0899999999999999E-2</v>
      </c>
      <c r="L418" s="70"/>
      <c r="M418" s="32"/>
      <c r="N418" s="29"/>
    </row>
    <row r="419" spans="1:14">
      <c r="A419" s="131" t="s">
        <v>156</v>
      </c>
      <c r="B419" s="113"/>
      <c r="C419" s="113"/>
      <c r="D419" s="113"/>
      <c r="E419" s="122">
        <v>0.6</v>
      </c>
      <c r="F419" s="132"/>
      <c r="G419" s="122">
        <v>0.6</v>
      </c>
      <c r="H419" s="70" t="s">
        <v>153</v>
      </c>
      <c r="I419" s="33"/>
      <c r="J419" s="33"/>
      <c r="K419" s="33">
        <v>4.0899999999999999E-2</v>
      </c>
      <c r="L419" s="70"/>
      <c r="M419" s="32"/>
      <c r="N419" s="29"/>
    </row>
    <row r="420" spans="1:14">
      <c r="A420" s="131" t="s">
        <v>157</v>
      </c>
      <c r="B420" s="113"/>
      <c r="C420" s="113"/>
      <c r="D420" s="113"/>
      <c r="E420" s="122">
        <v>0.76</v>
      </c>
      <c r="F420" s="132"/>
      <c r="G420" s="122">
        <v>0.76</v>
      </c>
      <c r="H420" s="70" t="s">
        <v>153</v>
      </c>
      <c r="I420" s="33"/>
      <c r="J420" s="33"/>
      <c r="K420" s="33">
        <v>4.0899999999999999E-2</v>
      </c>
      <c r="L420" s="70"/>
      <c r="M420" s="32"/>
      <c r="N420" s="29"/>
    </row>
    <row r="421" spans="1:14">
      <c r="A421" s="131" t="s">
        <v>158</v>
      </c>
      <c r="B421" s="113"/>
      <c r="C421" s="113"/>
      <c r="D421" s="113"/>
      <c r="E421" s="122">
        <v>0.51</v>
      </c>
      <c r="F421" s="132"/>
      <c r="G421" s="122">
        <v>0.51</v>
      </c>
      <c r="H421" s="70" t="s">
        <v>153</v>
      </c>
      <c r="I421" s="33"/>
      <c r="J421" s="33"/>
      <c r="K421" s="33">
        <v>4.0899999999999999E-2</v>
      </c>
      <c r="L421" s="70"/>
      <c r="M421" s="32"/>
      <c r="N421" s="29"/>
    </row>
    <row r="422" spans="1:14">
      <c r="A422" s="54" t="s">
        <v>159</v>
      </c>
      <c r="B422" s="113"/>
      <c r="C422" s="113"/>
      <c r="D422" s="113"/>
      <c r="E422" s="133" t="s">
        <v>160</v>
      </c>
      <c r="F422" s="133"/>
      <c r="G422" s="133" t="s">
        <v>160</v>
      </c>
      <c r="H422" s="70"/>
      <c r="I422" s="33"/>
      <c r="J422" s="33"/>
      <c r="K422" s="33">
        <v>4.0899999999999999E-2</v>
      </c>
      <c r="L422" s="70"/>
      <c r="M422" s="32"/>
      <c r="N422" s="29"/>
    </row>
    <row r="423" spans="1:14">
      <c r="A423" s="54" t="s">
        <v>161</v>
      </c>
      <c r="B423" s="113"/>
      <c r="C423" s="113"/>
      <c r="D423" s="113"/>
      <c r="E423" s="134" t="s">
        <v>162</v>
      </c>
      <c r="F423" s="134"/>
      <c r="G423" s="134" t="s">
        <v>162</v>
      </c>
      <c r="H423" s="70"/>
      <c r="I423" s="70"/>
      <c r="J423" s="70"/>
      <c r="K423" s="70"/>
      <c r="L423" s="70"/>
      <c r="M423" s="32"/>
      <c r="N423" s="29"/>
    </row>
    <row r="424" spans="1:14">
      <c r="A424" s="54" t="s">
        <v>163</v>
      </c>
      <c r="B424" s="113"/>
      <c r="C424" s="113"/>
      <c r="D424" s="113"/>
      <c r="E424" s="70"/>
      <c r="F424" s="70"/>
      <c r="G424" s="70"/>
      <c r="H424" s="70"/>
      <c r="I424" s="70"/>
      <c r="J424" s="70"/>
      <c r="K424" s="70"/>
      <c r="L424" s="70"/>
      <c r="M424" s="32"/>
      <c r="N424" s="29"/>
    </row>
    <row r="425" spans="1:14">
      <c r="A425" s="131" t="s">
        <v>152</v>
      </c>
      <c r="B425" s="113"/>
      <c r="C425" s="113"/>
      <c r="D425" s="113"/>
      <c r="E425" s="111">
        <v>40.81</v>
      </c>
      <c r="F425" s="111"/>
      <c r="G425" s="111">
        <v>40.81</v>
      </c>
      <c r="H425" s="70" t="s">
        <v>46</v>
      </c>
      <c r="I425" s="33"/>
      <c r="J425" s="33"/>
      <c r="K425" s="33">
        <v>4.0899999999999999E-2</v>
      </c>
      <c r="L425" s="70"/>
      <c r="M425" s="32"/>
      <c r="N425" s="29"/>
    </row>
    <row r="426" spans="1:14">
      <c r="A426" s="131" t="s">
        <v>154</v>
      </c>
      <c r="B426" s="113"/>
      <c r="C426" s="113"/>
      <c r="D426" s="113"/>
      <c r="E426" s="111">
        <v>32.04</v>
      </c>
      <c r="F426" s="111"/>
      <c r="G426" s="111">
        <v>32.04</v>
      </c>
      <c r="H426" s="70" t="s">
        <v>46</v>
      </c>
      <c r="I426" s="33"/>
      <c r="J426" s="33"/>
      <c r="K426" s="33">
        <v>4.0899999999999999E-2</v>
      </c>
      <c r="L426" s="70"/>
      <c r="M426" s="32"/>
      <c r="N426" s="29"/>
    </row>
    <row r="427" spans="1:14" s="113" customFormat="1">
      <c r="A427" s="131" t="s">
        <v>155</v>
      </c>
      <c r="E427" s="111">
        <v>38.54</v>
      </c>
      <c r="F427" s="111"/>
      <c r="G427" s="111">
        <v>38.54</v>
      </c>
      <c r="H427" s="70" t="s">
        <v>46</v>
      </c>
      <c r="I427" s="33"/>
      <c r="J427" s="33"/>
      <c r="K427" s="33">
        <v>4.0899999999999999E-2</v>
      </c>
      <c r="L427" s="70"/>
      <c r="M427" s="32"/>
      <c r="N427" s="29"/>
    </row>
    <row r="428" spans="1:14">
      <c r="A428" s="131" t="s">
        <v>156</v>
      </c>
      <c r="B428" s="113"/>
      <c r="C428" s="113"/>
      <c r="D428" s="113"/>
      <c r="E428" s="111">
        <v>29.77</v>
      </c>
      <c r="F428" s="111"/>
      <c r="G428" s="111">
        <v>29.77</v>
      </c>
      <c r="H428" s="70" t="s">
        <v>46</v>
      </c>
      <c r="I428" s="33"/>
      <c r="J428" s="33"/>
      <c r="K428" s="33">
        <v>4.0899999999999999E-2</v>
      </c>
      <c r="L428" s="70"/>
      <c r="M428" s="32"/>
      <c r="N428" s="29"/>
    </row>
    <row r="429" spans="1:14">
      <c r="A429" s="131" t="s">
        <v>157</v>
      </c>
      <c r="B429" s="113"/>
      <c r="C429" s="113"/>
      <c r="D429" s="113"/>
      <c r="E429" s="111">
        <v>32.35</v>
      </c>
      <c r="F429" s="111"/>
      <c r="G429" s="111">
        <v>32.35</v>
      </c>
      <c r="H429" s="70" t="s">
        <v>46</v>
      </c>
      <c r="I429" s="33"/>
      <c r="J429" s="33"/>
      <c r="K429" s="33">
        <v>4.0899999999999999E-2</v>
      </c>
      <c r="L429" s="70"/>
      <c r="M429" s="32"/>
      <c r="N429" s="29"/>
    </row>
    <row r="430" spans="1:14" s="113" customFormat="1">
      <c r="A430" s="131" t="s">
        <v>158</v>
      </c>
      <c r="E430" s="111">
        <v>23.36</v>
      </c>
      <c r="F430" s="111"/>
      <c r="G430" s="111">
        <v>23.36</v>
      </c>
      <c r="H430" s="70" t="s">
        <v>46</v>
      </c>
      <c r="I430" s="33"/>
      <c r="J430" s="33"/>
      <c r="K430" s="33">
        <v>4.0899999999999999E-2</v>
      </c>
      <c r="L430" s="70"/>
      <c r="M430" s="32"/>
      <c r="N430" s="29"/>
    </row>
    <row r="431" spans="1:14">
      <c r="A431" s="54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70"/>
      <c r="M431" s="32"/>
      <c r="N431" s="29"/>
    </row>
    <row r="432" spans="1:14" ht="15.75" thickBot="1">
      <c r="A432" s="135" t="s">
        <v>164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99"/>
      <c r="M432" s="40"/>
      <c r="N432" s="29"/>
    </row>
    <row r="434" spans="1:7" ht="16.5">
      <c r="A434" s="57" t="s">
        <v>40</v>
      </c>
    </row>
    <row r="435" spans="1:7" ht="16.5">
      <c r="A435" s="57" t="s">
        <v>41</v>
      </c>
    </row>
    <row r="436" spans="1:7" ht="16.5">
      <c r="A436" s="60" t="s">
        <v>42</v>
      </c>
    </row>
    <row r="438" spans="1:7">
      <c r="E438" s="136"/>
      <c r="F438" s="136"/>
      <c r="G438" s="136"/>
    </row>
    <row r="439" spans="1:7">
      <c r="E439" s="136"/>
      <c r="F439" s="136"/>
      <c r="G439" s="136"/>
    </row>
    <row r="440" spans="1:7">
      <c r="E440" s="136"/>
      <c r="F440" s="136"/>
      <c r="G440" s="136"/>
    </row>
    <row r="441" spans="1:7">
      <c r="E441" s="136"/>
      <c r="F441" s="136"/>
      <c r="G441" s="136"/>
    </row>
    <row r="442" spans="1:7">
      <c r="E442" s="122"/>
      <c r="F442" s="122"/>
      <c r="G442" s="122"/>
    </row>
    <row r="443" spans="1:7">
      <c r="E443" s="122"/>
      <c r="F443" s="122"/>
      <c r="G443" s="122"/>
    </row>
  </sheetData>
  <printOptions horizontalCentered="1"/>
  <pageMargins left="0.5" right="0.5" top="1" bottom="1" header="0.75" footer="0.5"/>
  <pageSetup scale="56" orientation="landscape" r:id="rId1"/>
  <headerFooter scaleWithDoc="0" alignWithMargins="0">
    <oddHeader>&amp;C&amp;"Times New Roman,Bold"&amp;14Rocky Mountain Power - State of Utah Price Summary - In Effect as of June 1, 2016</oddHeader>
  </headerFooter>
  <rowBreaks count="10" manualBreakCount="10">
    <brk id="49" max="16383" man="1"/>
    <brk id="97" max="16383" man="1"/>
    <brk id="131" max="16383" man="1"/>
    <brk id="149" max="16383" man="1"/>
    <brk id="197" max="12" man="1"/>
    <brk id="241" max="12" man="1"/>
    <brk id="271" max="12" man="1"/>
    <brk id="316" max="12" man="1"/>
    <brk id="358" max="12" man="1"/>
    <brk id="40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E31" sqref="E31"/>
    </sheetView>
  </sheetViews>
  <sheetFormatPr defaultRowHeight="15"/>
  <cols>
    <col min="1" max="1" width="37" customWidth="1"/>
    <col min="2" max="2" width="11.85546875" bestFit="1" customWidth="1"/>
    <col min="3" max="5" width="10.85546875" bestFit="1" customWidth="1"/>
  </cols>
  <sheetData>
    <row r="1" spans="1:5">
      <c r="A1" s="1" t="s">
        <v>188</v>
      </c>
    </row>
    <row r="3" spans="1:5">
      <c r="A3" t="s">
        <v>44</v>
      </c>
      <c r="B3" s="137">
        <f>'Price Summary Eff 6-1-16'!E5</f>
        <v>6</v>
      </c>
    </row>
    <row r="4" spans="1:5">
      <c r="A4" t="s">
        <v>189</v>
      </c>
      <c r="B4" s="140">
        <f>'Price Summary Eff 6-1-16'!E9</f>
        <v>8.8498000000000001</v>
      </c>
    </row>
    <row r="5" spans="1:5">
      <c r="A5" t="s">
        <v>190</v>
      </c>
      <c r="B5" s="140">
        <f>'Price Summary Eff 6-1-16'!E10</f>
        <v>11.542899999999999</v>
      </c>
    </row>
    <row r="6" spans="1:5">
      <c r="A6" t="s">
        <v>177</v>
      </c>
      <c r="B6" s="140">
        <f>'Price Summary Eff 6-1-16'!E11</f>
        <v>14.450799999999999</v>
      </c>
    </row>
    <row r="7" spans="1:5">
      <c r="A7" t="s">
        <v>191</v>
      </c>
      <c r="B7" s="140">
        <f>'Price Summary Eff 6-1-16'!E13</f>
        <v>8.8498000000000001</v>
      </c>
    </row>
    <row r="8" spans="1:5">
      <c r="A8" t="s">
        <v>179</v>
      </c>
      <c r="B8" s="140">
        <f>'Price Summary Eff 6-1-16'!E14</f>
        <v>10.7072</v>
      </c>
    </row>
    <row r="10" spans="1:5">
      <c r="A10" t="s">
        <v>170</v>
      </c>
      <c r="B10" s="138">
        <v>4</v>
      </c>
    </row>
    <row r="11" spans="1:5">
      <c r="A11" t="s">
        <v>171</v>
      </c>
      <c r="B11" s="142">
        <v>0.25</v>
      </c>
      <c r="C11" s="142">
        <v>0.5</v>
      </c>
      <c r="D11" s="142">
        <v>0.75</v>
      </c>
      <c r="E11" s="142">
        <v>0.9</v>
      </c>
    </row>
    <row r="12" spans="1:5">
      <c r="A12" t="s">
        <v>172</v>
      </c>
      <c r="B12" s="139">
        <f>$B$10*8760*B11</f>
        <v>8760</v>
      </c>
      <c r="C12" s="139">
        <f t="shared" ref="C12:E12" si="0">$B$10*8760*C11</f>
        <v>17520</v>
      </c>
      <c r="D12" s="139">
        <f t="shared" si="0"/>
        <v>26280</v>
      </c>
      <c r="E12" s="139">
        <f t="shared" si="0"/>
        <v>31536</v>
      </c>
    </row>
    <row r="13" spans="1:5">
      <c r="A13" t="s">
        <v>92</v>
      </c>
      <c r="B13" s="139">
        <f>B12/12</f>
        <v>730</v>
      </c>
      <c r="C13" s="139">
        <f t="shared" ref="C13:E13" si="1">C12/12</f>
        <v>1460</v>
      </c>
      <c r="D13" s="139">
        <f t="shared" si="1"/>
        <v>2190</v>
      </c>
      <c r="E13" s="139">
        <f t="shared" si="1"/>
        <v>2628</v>
      </c>
    </row>
    <row r="14" spans="1:5">
      <c r="A14" t="s">
        <v>192</v>
      </c>
      <c r="B14" s="139">
        <f>MIN(B12/12,400)</f>
        <v>400</v>
      </c>
      <c r="C14" s="139">
        <f t="shared" ref="C14:E14" si="2">MIN(C12/12,400)</f>
        <v>400</v>
      </c>
      <c r="D14" s="139">
        <f t="shared" si="2"/>
        <v>400</v>
      </c>
      <c r="E14" s="139">
        <f t="shared" si="2"/>
        <v>400</v>
      </c>
    </row>
    <row r="15" spans="1:5">
      <c r="A15" t="s">
        <v>193</v>
      </c>
      <c r="B15" s="139">
        <f>MIN(B12/12,1000)-B14</f>
        <v>330</v>
      </c>
      <c r="C15" s="139">
        <f t="shared" ref="C15:E15" si="3">MIN(C12/12,1000)-C14</f>
        <v>600</v>
      </c>
      <c r="D15" s="139">
        <f t="shared" si="3"/>
        <v>600</v>
      </c>
      <c r="E15" s="139">
        <f t="shared" si="3"/>
        <v>600</v>
      </c>
    </row>
    <row r="16" spans="1:5">
      <c r="A16" t="s">
        <v>194</v>
      </c>
      <c r="B16" s="139">
        <f>B12/12-SUM(B14:B15)</f>
        <v>0</v>
      </c>
      <c r="C16" s="139">
        <f t="shared" ref="C16:E16" si="4">C12/12-SUM(C14:C15)</f>
        <v>460</v>
      </c>
      <c r="D16" s="139">
        <f t="shared" si="4"/>
        <v>1190</v>
      </c>
      <c r="E16" s="139">
        <f t="shared" si="4"/>
        <v>1628</v>
      </c>
    </row>
    <row r="17" spans="1:5">
      <c r="A17" t="s">
        <v>173</v>
      </c>
      <c r="B17" s="137">
        <f>$B$3*12+$B$4/100*B14*5+$B$5/100*B15*5+$B$6/100*B16*5+$B$7/100*B14*7+$B$8/100*(B15+B16)*7</f>
        <v>934.58456999999999</v>
      </c>
      <c r="C17" s="137">
        <f t="shared" ref="C17:E17" si="5">$B$3*12+$B$4/100*C14*5+$B$5/100*C15*5+$B$6/100*C16*5+$B$7/100*C14*7+$B$8/100*(C15+C16)*7</f>
        <v>1969.92004</v>
      </c>
      <c r="D17" s="137">
        <f t="shared" si="5"/>
        <v>3044.5121600000002</v>
      </c>
      <c r="E17" s="137">
        <f t="shared" si="5"/>
        <v>3689.2674320000001</v>
      </c>
    </row>
    <row r="18" spans="1:5">
      <c r="A18" t="s">
        <v>174</v>
      </c>
      <c r="B18" s="141">
        <f>B17/B12*100</f>
        <v>10.668773630136986</v>
      </c>
      <c r="C18" s="141">
        <f t="shared" ref="C18:E18" si="6">C17/C12*100</f>
        <v>11.243835844748858</v>
      </c>
      <c r="D18" s="141">
        <f t="shared" si="6"/>
        <v>11.584901674277019</v>
      </c>
      <c r="E18" s="141">
        <f t="shared" si="6"/>
        <v>11.698590284119737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/>
  <cols>
    <col min="1" max="1" width="28.85546875" customWidth="1"/>
    <col min="2" max="2" width="11.85546875" bestFit="1" customWidth="1"/>
    <col min="3" max="5" width="10.85546875" bestFit="1" customWidth="1"/>
  </cols>
  <sheetData>
    <row r="1" spans="1:5">
      <c r="A1" s="1" t="s">
        <v>165</v>
      </c>
    </row>
    <row r="3" spans="1:5">
      <c r="A3" t="s">
        <v>44</v>
      </c>
      <c r="B3" s="137">
        <f>'Price Summary Eff 6-1-16'!E52</f>
        <v>54</v>
      </c>
    </row>
    <row r="4" spans="1:5">
      <c r="A4" t="s">
        <v>45</v>
      </c>
      <c r="B4" s="137">
        <f>'Price Summary Eff 6-1-16'!E53</f>
        <v>4.04</v>
      </c>
    </row>
    <row r="5" spans="1:5">
      <c r="A5" t="s">
        <v>166</v>
      </c>
      <c r="B5" s="137">
        <f>'Price Summary Eff 6-1-16'!E55</f>
        <v>14.62</v>
      </c>
    </row>
    <row r="6" spans="1:5">
      <c r="A6" t="s">
        <v>167</v>
      </c>
      <c r="B6" s="137">
        <f>'Price Summary Eff 6-1-16'!E56</f>
        <v>10.91</v>
      </c>
    </row>
    <row r="7" spans="1:5">
      <c r="A7" t="s">
        <v>169</v>
      </c>
      <c r="B7">
        <f>'Price Summary Eff 6-1-16'!E59</f>
        <v>3.8127</v>
      </c>
    </row>
    <row r="8" spans="1:5">
      <c r="A8" t="s">
        <v>168</v>
      </c>
      <c r="B8">
        <f>'Price Summary Eff 6-1-16'!E61</f>
        <v>3.5143</v>
      </c>
    </row>
    <row r="10" spans="1:5">
      <c r="A10" t="s">
        <v>170</v>
      </c>
      <c r="B10" s="138">
        <v>100</v>
      </c>
    </row>
    <row r="11" spans="1:5">
      <c r="A11" t="s">
        <v>171</v>
      </c>
      <c r="B11" s="142">
        <v>0.25</v>
      </c>
      <c r="C11" s="142">
        <v>0.5</v>
      </c>
      <c r="D11" s="142">
        <v>0.75</v>
      </c>
      <c r="E11" s="142">
        <v>0.9</v>
      </c>
    </row>
    <row r="12" spans="1:5">
      <c r="A12" t="s">
        <v>172</v>
      </c>
      <c r="B12" s="139">
        <f>$B$10*8760*B11</f>
        <v>219000</v>
      </c>
      <c r="C12" s="139">
        <f t="shared" ref="C12:E12" si="0">$B$10*8760*C11</f>
        <v>438000</v>
      </c>
      <c r="D12" s="139">
        <f t="shared" si="0"/>
        <v>657000</v>
      </c>
      <c r="E12" s="139">
        <f t="shared" si="0"/>
        <v>788400</v>
      </c>
    </row>
    <row r="13" spans="1:5">
      <c r="A13" t="s">
        <v>173</v>
      </c>
      <c r="B13" s="137">
        <f>$B$3*12+$B$4*$B$10*12+$B$5*$B$10*5+$B$6*$B$10*7+$B$7*(B12*5/12)/100+$B$8*(B12*7/12)/100</f>
        <v>28411.607</v>
      </c>
      <c r="C13" s="137">
        <f t="shared" ref="C13:E13" si="1">$B$3*12+$B$4*$B$10*12+$B$5*$B$10*5+$B$6*$B$10*7+$B$7*(C12*5/12)/100+$B$8*(C12*7/12)/100</f>
        <v>36380.214</v>
      </c>
      <c r="D13" s="137">
        <f t="shared" si="1"/>
        <v>44348.821000000004</v>
      </c>
      <c r="E13" s="137">
        <f t="shared" si="1"/>
        <v>49129.985199999996</v>
      </c>
    </row>
    <row r="14" spans="1:5">
      <c r="A14" t="s">
        <v>174</v>
      </c>
      <c r="B14" s="141">
        <f>B13/B12*100</f>
        <v>12.973336529680365</v>
      </c>
      <c r="C14" s="141">
        <f t="shared" ref="C14:E14" si="2">C13/C12*100</f>
        <v>8.305984931506849</v>
      </c>
      <c r="D14" s="141">
        <f t="shared" si="2"/>
        <v>6.7502010654490112</v>
      </c>
      <c r="E14" s="141">
        <f t="shared" si="2"/>
        <v>6.2316064434297305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RowHeight="15"/>
  <cols>
    <col min="1" max="1" width="30.5703125" customWidth="1"/>
    <col min="2" max="2" width="11.85546875" bestFit="1" customWidth="1"/>
    <col min="3" max="5" width="10.85546875" bestFit="1" customWidth="1"/>
  </cols>
  <sheetData>
    <row r="1" spans="1:5">
      <c r="A1" s="1" t="s">
        <v>187</v>
      </c>
    </row>
    <row r="3" spans="1:5">
      <c r="A3" t="s">
        <v>44</v>
      </c>
      <c r="B3" s="137">
        <f>'Price Summary Eff 6-1-16'!E65</f>
        <v>54</v>
      </c>
    </row>
    <row r="4" spans="1:5">
      <c r="A4" t="s">
        <v>180</v>
      </c>
      <c r="B4" s="137">
        <f>'Price Summary Eff 6-1-16'!E67</f>
        <v>6.52</v>
      </c>
    </row>
    <row r="5" spans="1:5">
      <c r="A5" t="s">
        <v>181</v>
      </c>
      <c r="B5" s="137">
        <f>'Price Summary Eff 6-1-16'!E68</f>
        <v>5.47</v>
      </c>
    </row>
    <row r="6" spans="1:5">
      <c r="A6" t="s">
        <v>182</v>
      </c>
      <c r="B6">
        <f>'Price Summary Eff 6-1-16'!E71</f>
        <v>11.926600000000001</v>
      </c>
    </row>
    <row r="7" spans="1:5">
      <c r="A7" t="s">
        <v>183</v>
      </c>
      <c r="B7">
        <f>'Price Summary Eff 6-1-16'!E72</f>
        <v>3.5908000000000002</v>
      </c>
    </row>
    <row r="8" spans="1:5">
      <c r="A8" t="s">
        <v>184</v>
      </c>
      <c r="B8">
        <f>'Price Summary Eff 6-1-16'!E74</f>
        <v>9.9693000000000005</v>
      </c>
    </row>
    <row r="9" spans="1:5">
      <c r="A9" t="s">
        <v>185</v>
      </c>
      <c r="B9">
        <f>'Price Summary Eff 6-1-16'!E75</f>
        <v>3.0059999999999998</v>
      </c>
    </row>
    <row r="11" spans="1:5">
      <c r="A11" t="s">
        <v>170</v>
      </c>
      <c r="B11" s="138">
        <v>100</v>
      </c>
    </row>
    <row r="12" spans="1:5">
      <c r="A12" t="s">
        <v>186</v>
      </c>
      <c r="B12" s="142">
        <v>0.6</v>
      </c>
    </row>
    <row r="13" spans="1:5">
      <c r="A13" t="s">
        <v>171</v>
      </c>
      <c r="B13" s="142">
        <v>0.25</v>
      </c>
      <c r="C13" s="142">
        <v>0.5</v>
      </c>
      <c r="D13" s="142">
        <v>0.75</v>
      </c>
      <c r="E13" s="142">
        <v>0.9</v>
      </c>
    </row>
    <row r="14" spans="1:5">
      <c r="A14" t="s">
        <v>172</v>
      </c>
      <c r="B14" s="139">
        <f>$B$11*8760*B13</f>
        <v>219000</v>
      </c>
      <c r="C14" s="139">
        <f t="shared" ref="C14:E14" si="0">$B$11*8760*C13</f>
        <v>438000</v>
      </c>
      <c r="D14" s="139">
        <f t="shared" si="0"/>
        <v>657000</v>
      </c>
      <c r="E14" s="139">
        <f t="shared" si="0"/>
        <v>788400</v>
      </c>
    </row>
    <row r="15" spans="1:5">
      <c r="A15" t="s">
        <v>173</v>
      </c>
      <c r="B15" s="137">
        <f>$B$3*12+$B$4*$B$11*5+$B$5*$B$11*7+$B$6*(B14*5/12)/100*$B$12+$B$7*(B14*5/12)/100*(1-$B$12)+$B$8*(B14*7/12)/100*$B$12+$B$9*(B14*7/12)/100*(1-$B$12)</f>
        <v>24754.989949999999</v>
      </c>
      <c r="C15" s="137">
        <f t="shared" ref="C15:E15" si="1">$B$3*12+$B$4*$B$11*5+$B$5*$B$11*7+$B$6*(C14*5/12)/100*$B$12+$B$7*(C14*5/12)/100*(1-$B$12)+$B$8*(C14*7/12)/100*$B$12+$B$9*(C14*7/12)/100*(1-$B$12)</f>
        <v>41772.979899999998</v>
      </c>
      <c r="D15" s="137">
        <f t="shared" si="1"/>
        <v>58790.969850000009</v>
      </c>
      <c r="E15" s="137">
        <f t="shared" si="1"/>
        <v>69001.763820000007</v>
      </c>
    </row>
    <row r="16" spans="1:5">
      <c r="A16" t="s">
        <v>174</v>
      </c>
      <c r="B16" s="141">
        <f>B15/B14*100</f>
        <v>11.303648378995433</v>
      </c>
      <c r="C16" s="141">
        <f t="shared" ref="C16:E16" si="2">C15/C14*100</f>
        <v>9.537210022831049</v>
      </c>
      <c r="D16" s="141">
        <f t="shared" si="2"/>
        <v>8.9483972374429239</v>
      </c>
      <c r="E16" s="141">
        <f t="shared" si="2"/>
        <v>8.7521263089802144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5"/>
  <cols>
    <col min="1" max="1" width="37" customWidth="1"/>
    <col min="2" max="2" width="11.85546875" bestFit="1" customWidth="1"/>
    <col min="3" max="5" width="10.85546875" bestFit="1" customWidth="1"/>
  </cols>
  <sheetData>
    <row r="1" spans="1:5">
      <c r="A1" s="1" t="s">
        <v>175</v>
      </c>
    </row>
    <row r="3" spans="1:5">
      <c r="A3" t="s">
        <v>44</v>
      </c>
      <c r="B3" s="137">
        <f>'Price Summary Eff 6-1-16'!E387</f>
        <v>10</v>
      </c>
    </row>
    <row r="4" spans="1:5">
      <c r="A4" t="s">
        <v>166</v>
      </c>
      <c r="B4" s="137">
        <f>'Price Summary Eff 6-1-16'!E389</f>
        <v>8.65</v>
      </c>
    </row>
    <row r="5" spans="1:5">
      <c r="A5" t="s">
        <v>167</v>
      </c>
      <c r="B5" s="137">
        <f>'Price Summary Eff 6-1-16'!E390</f>
        <v>8.6999999999999993</v>
      </c>
    </row>
    <row r="6" spans="1:5">
      <c r="A6" t="s">
        <v>176</v>
      </c>
      <c r="B6" s="140">
        <f>'Price Summary Eff 6-1-16'!E393</f>
        <v>11.733599999999999</v>
      </c>
    </row>
    <row r="7" spans="1:5">
      <c r="A7" t="s">
        <v>177</v>
      </c>
      <c r="B7" s="140">
        <f>'Price Summary Eff 6-1-16'!E394</f>
        <v>6.5782999999999996</v>
      </c>
    </row>
    <row r="8" spans="1:5">
      <c r="A8" t="s">
        <v>178</v>
      </c>
      <c r="B8" s="140">
        <f>'Price Summary Eff 6-1-16'!E396</f>
        <v>10.8</v>
      </c>
    </row>
    <row r="9" spans="1:5">
      <c r="A9" t="s">
        <v>179</v>
      </c>
      <c r="B9" s="140">
        <f>'Price Summary Eff 6-1-16'!E397</f>
        <v>6.0567000000000002</v>
      </c>
    </row>
    <row r="11" spans="1:5">
      <c r="A11" t="s">
        <v>170</v>
      </c>
      <c r="B11" s="138">
        <v>25</v>
      </c>
    </row>
    <row r="12" spans="1:5">
      <c r="A12" t="s">
        <v>171</v>
      </c>
      <c r="B12" s="142">
        <v>0.25</v>
      </c>
      <c r="C12" s="142">
        <v>0.5</v>
      </c>
      <c r="D12" s="142">
        <v>0.75</v>
      </c>
      <c r="E12" s="142">
        <v>0.9</v>
      </c>
    </row>
    <row r="13" spans="1:5">
      <c r="A13" t="s">
        <v>172</v>
      </c>
      <c r="B13" s="139">
        <f>$B$11*8760*B12</f>
        <v>54750</v>
      </c>
      <c r="C13" s="139">
        <f t="shared" ref="C13:E13" si="0">$B$11*8760*C12</f>
        <v>109500</v>
      </c>
      <c r="D13" s="139">
        <f t="shared" si="0"/>
        <v>164250</v>
      </c>
      <c r="E13" s="139">
        <f t="shared" si="0"/>
        <v>197100</v>
      </c>
    </row>
    <row r="14" spans="1:5">
      <c r="A14" t="s">
        <v>173</v>
      </c>
      <c r="B14" s="137">
        <f>$B$3*12+$B$4*($B$11-15)*5+$B$5*($B$11-15)*7+$B$7*((B13-1500)*5/12)/100+$B$6*((1500)*5/12)/100+$B$9*((B13-1500)*7/12)/100+$B$8*((1500)*7/12)/100</f>
        <v>4670.2577499999998</v>
      </c>
      <c r="C14" s="137">
        <f t="shared" ref="C14:E14" si="1">$B$3*12+$B$4*($B$11-15)*5+$B$5*($B$11-15)*7+$B$7*((C13-1500)*5/12)/100+$B$6*((1500)*5/12)/100+$B$9*((C13-1500)*7/12)/100+$B$8*((1500)*7/12)/100</f>
        <v>8105.2910000000011</v>
      </c>
      <c r="D14" s="137">
        <f t="shared" si="1"/>
        <v>11540.32425</v>
      </c>
      <c r="E14" s="137">
        <f t="shared" si="1"/>
        <v>13601.3442</v>
      </c>
    </row>
    <row r="15" spans="1:5">
      <c r="A15" t="s">
        <v>174</v>
      </c>
      <c r="B15" s="141">
        <f>B14/B13*100</f>
        <v>8.530151141552512</v>
      </c>
      <c r="C15" s="141">
        <f t="shared" ref="C15:E15" si="2">C14/C13*100</f>
        <v>7.4020922374429237</v>
      </c>
      <c r="D15" s="141">
        <f t="shared" si="2"/>
        <v>7.0260726027397258</v>
      </c>
      <c r="E15" s="141">
        <f t="shared" si="2"/>
        <v>6.9007327245053274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E16" sqref="E16"/>
    </sheetView>
  </sheetViews>
  <sheetFormatPr defaultRowHeight="15"/>
  <cols>
    <col min="1" max="1" width="37" customWidth="1"/>
    <col min="2" max="2" width="11.85546875" bestFit="1" customWidth="1"/>
    <col min="3" max="5" width="10.85546875" bestFit="1" customWidth="1"/>
  </cols>
  <sheetData>
    <row r="1" spans="1:5">
      <c r="A1" s="1" t="s">
        <v>188</v>
      </c>
    </row>
    <row r="3" spans="1:5">
      <c r="A3" t="s">
        <v>44</v>
      </c>
      <c r="B3" s="137">
        <f>'Proposed Rate Design'!E11</f>
        <v>15</v>
      </c>
    </row>
    <row r="4" spans="1:5">
      <c r="A4" t="s">
        <v>206</v>
      </c>
      <c r="B4" s="137">
        <v>9.02</v>
      </c>
    </row>
    <row r="5" spans="1:5">
      <c r="A5" t="s">
        <v>19</v>
      </c>
      <c r="B5" s="140">
        <v>3.8142999999999998</v>
      </c>
    </row>
    <row r="7" spans="1:5">
      <c r="A7" t="s">
        <v>170</v>
      </c>
      <c r="B7" s="138">
        <v>4</v>
      </c>
    </row>
    <row r="8" spans="1:5">
      <c r="A8" t="s">
        <v>171</v>
      </c>
      <c r="B8" s="142">
        <v>0.25</v>
      </c>
      <c r="C8" s="142">
        <v>0.5</v>
      </c>
      <c r="D8" s="142">
        <v>0.75</v>
      </c>
      <c r="E8" s="142">
        <v>0.9</v>
      </c>
    </row>
    <row r="9" spans="1:5">
      <c r="A9" t="s">
        <v>172</v>
      </c>
      <c r="B9" s="139">
        <f>$B$7*8760*B8</f>
        <v>8760</v>
      </c>
      <c r="C9" s="139">
        <f t="shared" ref="C9:E9" si="0">$B$7*8760*C8</f>
        <v>17520</v>
      </c>
      <c r="D9" s="139">
        <f t="shared" si="0"/>
        <v>26280</v>
      </c>
      <c r="E9" s="139">
        <f t="shared" si="0"/>
        <v>31536</v>
      </c>
    </row>
    <row r="10" spans="1:5">
      <c r="A10" t="s">
        <v>92</v>
      </c>
      <c r="B10" s="139">
        <f>B9/12</f>
        <v>730</v>
      </c>
      <c r="C10" s="139">
        <f t="shared" ref="C10:E10" si="1">C9/12</f>
        <v>1460</v>
      </c>
      <c r="D10" s="139">
        <f t="shared" si="1"/>
        <v>2190</v>
      </c>
      <c r="E10" s="139">
        <f t="shared" si="1"/>
        <v>2628</v>
      </c>
    </row>
    <row r="11" spans="1:5">
      <c r="A11" t="s">
        <v>173</v>
      </c>
      <c r="B11" s="137">
        <f>$B$3*12+$B$4*$B$7*12+$B$5/100*B9</f>
        <v>947.09267999999997</v>
      </c>
      <c r="C11" s="137">
        <f t="shared" ref="C11:E11" si="2">$B$3*12+$B$4*$B$7*12+$B$5/100*C9</f>
        <v>1281.2253599999999</v>
      </c>
      <c r="D11" s="137">
        <f t="shared" si="2"/>
        <v>1615.3580400000001</v>
      </c>
      <c r="E11" s="137">
        <f t="shared" si="2"/>
        <v>1815.8376479999999</v>
      </c>
    </row>
    <row r="12" spans="1:5">
      <c r="A12" t="s">
        <v>174</v>
      </c>
      <c r="B12" s="141">
        <f>B11/B9*100</f>
        <v>10.811560273972603</v>
      </c>
      <c r="C12" s="141">
        <f>C11/C9*100</f>
        <v>7.3129301369863011</v>
      </c>
      <c r="D12" s="141">
        <f>D11/D9*100</f>
        <v>6.1467200913242008</v>
      </c>
      <c r="E12" s="141">
        <f>E11/E9*100</f>
        <v>5.7579834094368332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abSelected="1" workbookViewId="0">
      <selection activeCell="C6" sqref="C6"/>
    </sheetView>
  </sheetViews>
  <sheetFormatPr defaultRowHeight="15"/>
  <cols>
    <col min="1" max="1" width="21.7109375" customWidth="1"/>
    <col min="3" max="3" width="15.5703125" customWidth="1"/>
    <col min="4" max="6" width="15.140625" bestFit="1" customWidth="1"/>
  </cols>
  <sheetData>
    <row r="1" spans="1:15">
      <c r="A1" s="1" t="s">
        <v>210</v>
      </c>
      <c r="G1" s="178"/>
      <c r="H1" s="178"/>
      <c r="I1" s="178"/>
      <c r="J1" s="178"/>
      <c r="K1" s="178"/>
      <c r="L1" s="178"/>
      <c r="M1" s="178"/>
      <c r="N1" s="178"/>
      <c r="O1" s="178"/>
    </row>
    <row r="2" spans="1:15">
      <c r="G2" s="178"/>
      <c r="H2" s="178"/>
      <c r="I2" s="178"/>
      <c r="J2" s="178"/>
      <c r="K2" s="178"/>
      <c r="L2" s="178"/>
      <c r="M2" s="178"/>
      <c r="N2" s="178"/>
      <c r="O2" s="178"/>
    </row>
    <row r="3" spans="1:15">
      <c r="A3" s="1"/>
      <c r="B3" s="1"/>
      <c r="C3" s="175" t="s">
        <v>213</v>
      </c>
      <c r="D3" s="175" t="s">
        <v>213</v>
      </c>
      <c r="E3" s="175" t="s">
        <v>213</v>
      </c>
      <c r="F3" s="175" t="s">
        <v>213</v>
      </c>
      <c r="G3" s="178"/>
      <c r="H3" s="178"/>
      <c r="I3" s="178"/>
      <c r="J3" s="178"/>
      <c r="K3" s="178"/>
      <c r="L3" s="178"/>
      <c r="M3" s="178"/>
      <c r="N3" s="178"/>
      <c r="O3" s="178"/>
    </row>
    <row r="4" spans="1:15">
      <c r="A4" s="1" t="s">
        <v>211</v>
      </c>
      <c r="B4" s="1" t="s">
        <v>212</v>
      </c>
      <c r="C4" s="177" t="s">
        <v>221</v>
      </c>
      <c r="D4" s="177" t="s">
        <v>222</v>
      </c>
      <c r="E4" s="177" t="s">
        <v>223</v>
      </c>
      <c r="F4" s="177" t="s">
        <v>224</v>
      </c>
      <c r="G4" s="178"/>
      <c r="H4" s="178"/>
      <c r="I4" s="178"/>
      <c r="J4" s="178"/>
      <c r="K4" s="178"/>
      <c r="L4" s="178"/>
      <c r="M4" s="178"/>
      <c r="N4" s="178"/>
      <c r="O4" s="178"/>
    </row>
    <row r="5" spans="1:15">
      <c r="A5" t="s">
        <v>214</v>
      </c>
      <c r="B5">
        <f>Residential!B10</f>
        <v>4</v>
      </c>
      <c r="C5" s="141">
        <f>Residential!B18</f>
        <v>10.668773630136986</v>
      </c>
      <c r="D5" s="141">
        <f>Residential!C18</f>
        <v>11.243835844748858</v>
      </c>
      <c r="E5" s="141">
        <f>Residential!D18</f>
        <v>11.584901674277019</v>
      </c>
      <c r="F5" s="141">
        <f>Residential!E18</f>
        <v>11.698590284119737</v>
      </c>
      <c r="G5" s="178"/>
      <c r="H5" s="178"/>
      <c r="I5" s="178"/>
      <c r="J5" s="178"/>
      <c r="K5" s="178"/>
      <c r="L5" s="178"/>
      <c r="M5" s="178"/>
      <c r="N5" s="178"/>
      <c r="O5" s="178"/>
    </row>
    <row r="6" spans="1:15">
      <c r="A6" s="176" t="s">
        <v>215</v>
      </c>
      <c r="B6">
        <f>'Residential Proposed NEM'!B7</f>
        <v>4</v>
      </c>
      <c r="C6" s="141">
        <f>'Residential Proposed NEM'!B12</f>
        <v>10.811560273972603</v>
      </c>
      <c r="D6" s="141">
        <f>'Residential Proposed NEM'!C12</f>
        <v>7.3129301369863011</v>
      </c>
      <c r="E6" s="141">
        <f>'Residential Proposed NEM'!D12</f>
        <v>6.1467200913242008</v>
      </c>
      <c r="F6" s="141">
        <f>'Residential Proposed NEM'!E12</f>
        <v>5.7579834094368332</v>
      </c>
      <c r="G6" s="178"/>
      <c r="H6" s="178"/>
      <c r="I6" s="178"/>
      <c r="J6" s="178"/>
      <c r="K6" s="178"/>
      <c r="L6" s="178"/>
      <c r="M6" s="178"/>
      <c r="N6" s="178"/>
      <c r="O6" s="178"/>
    </row>
    <row r="7" spans="1:15">
      <c r="A7" s="176" t="s">
        <v>216</v>
      </c>
      <c r="B7">
        <f>'Sch 23'!B11</f>
        <v>25</v>
      </c>
      <c r="C7" s="141">
        <f>'Sch 23'!B15</f>
        <v>8.530151141552512</v>
      </c>
      <c r="D7" s="141">
        <f>'Sch 23'!C15</f>
        <v>7.4020922374429237</v>
      </c>
      <c r="E7" s="141">
        <f>'Sch 23'!D15</f>
        <v>7.0260726027397258</v>
      </c>
      <c r="F7" s="141">
        <f>'Sch 23'!E15</f>
        <v>6.9007327245053274</v>
      </c>
      <c r="G7" s="178"/>
      <c r="H7" s="178"/>
      <c r="I7" s="178"/>
      <c r="J7" s="178"/>
      <c r="K7" s="178"/>
      <c r="L7" s="178"/>
      <c r="M7" s="178"/>
      <c r="N7" s="178"/>
      <c r="O7" s="178"/>
    </row>
    <row r="8" spans="1:15">
      <c r="A8" s="176" t="s">
        <v>217</v>
      </c>
      <c r="B8">
        <f>'Sch 6'!B10</f>
        <v>100</v>
      </c>
      <c r="C8" s="141">
        <f>'Sch 6'!B14</f>
        <v>12.973336529680365</v>
      </c>
      <c r="D8" s="141">
        <f>'Sch 6'!C14</f>
        <v>8.305984931506849</v>
      </c>
      <c r="E8" s="141">
        <f>'Sch 6'!D14</f>
        <v>6.7502010654490112</v>
      </c>
      <c r="F8" s="141">
        <f>'Sch 6'!E14</f>
        <v>6.2316064434297305</v>
      </c>
      <c r="G8" s="178"/>
      <c r="H8" s="178"/>
      <c r="I8" s="178"/>
      <c r="J8" s="178"/>
      <c r="K8" s="178"/>
      <c r="L8" s="178"/>
      <c r="M8" s="178"/>
      <c r="N8" s="178"/>
      <c r="O8" s="178"/>
    </row>
    <row r="9" spans="1:15">
      <c r="A9" s="176" t="s">
        <v>220</v>
      </c>
      <c r="B9">
        <f>'Sch 6A'!B11</f>
        <v>100</v>
      </c>
      <c r="C9" s="141">
        <f>'Sch 6A'!B16</f>
        <v>11.303648378995433</v>
      </c>
      <c r="D9" s="141">
        <f>'Sch 6A'!C16</f>
        <v>9.537210022831049</v>
      </c>
      <c r="E9" s="141">
        <f>'Sch 6A'!D16</f>
        <v>8.9483972374429239</v>
      </c>
      <c r="F9" s="141">
        <f>'Sch 6A'!E16</f>
        <v>8.7521263089802144</v>
      </c>
      <c r="G9" s="178"/>
      <c r="H9" s="178"/>
      <c r="I9" s="178"/>
      <c r="J9" s="178"/>
      <c r="K9" s="178"/>
      <c r="L9" s="178"/>
      <c r="M9" s="178"/>
      <c r="N9" s="178"/>
      <c r="O9" s="178"/>
    </row>
    <row r="10" spans="1:15"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>
      <c r="G11" s="178"/>
      <c r="H11" s="178"/>
      <c r="I11" s="178"/>
      <c r="J11" s="178"/>
      <c r="K11" s="178"/>
      <c r="L11" s="178"/>
      <c r="M11" s="178"/>
      <c r="N11" s="178"/>
      <c r="O11" s="178"/>
    </row>
    <row r="12" spans="1:15">
      <c r="A12" s="1" t="s">
        <v>218</v>
      </c>
      <c r="G12" s="178"/>
      <c r="H12" s="178"/>
      <c r="I12" s="178"/>
      <c r="J12" s="178"/>
      <c r="K12" s="178"/>
      <c r="L12" s="178"/>
      <c r="M12" s="178"/>
      <c r="N12" s="178"/>
      <c r="O12" s="178"/>
    </row>
    <row r="13" spans="1:15">
      <c r="A13" t="s">
        <v>219</v>
      </c>
      <c r="G13" s="178"/>
      <c r="H13" s="178"/>
      <c r="I13" s="178"/>
      <c r="J13" s="178"/>
      <c r="K13" s="178"/>
      <c r="L13" s="178"/>
      <c r="M13" s="178"/>
      <c r="N13" s="178"/>
      <c r="O13" s="178"/>
    </row>
    <row r="14" spans="1:15">
      <c r="G14" s="178"/>
      <c r="H14" s="178"/>
      <c r="I14" s="178"/>
      <c r="J14" s="178"/>
      <c r="K14" s="178"/>
      <c r="L14" s="178"/>
      <c r="M14" s="178"/>
      <c r="N14" s="178"/>
      <c r="O14" s="178"/>
    </row>
    <row r="15" spans="1:15">
      <c r="G15" s="178"/>
      <c r="H15" s="178"/>
      <c r="I15" s="178"/>
      <c r="J15" s="178"/>
      <c r="K15" s="178"/>
      <c r="L15" s="178"/>
      <c r="M15" s="178"/>
      <c r="N15" s="178"/>
      <c r="O15" s="178"/>
    </row>
    <row r="16" spans="1:15">
      <c r="G16" s="178"/>
      <c r="H16" s="178"/>
      <c r="I16" s="178"/>
      <c r="J16" s="178"/>
      <c r="K16" s="178"/>
      <c r="L16" s="178"/>
      <c r="M16" s="178"/>
      <c r="N16" s="178"/>
      <c r="O16" s="178"/>
    </row>
    <row r="17" spans="7:15">
      <c r="G17" s="178"/>
      <c r="H17" s="178"/>
      <c r="I17" s="178"/>
      <c r="J17" s="178"/>
      <c r="K17" s="178"/>
      <c r="L17" s="178"/>
      <c r="M17" s="178"/>
      <c r="N17" s="178"/>
      <c r="O17" s="178"/>
    </row>
    <row r="18" spans="7:15">
      <c r="G18" s="178"/>
      <c r="H18" s="178"/>
      <c r="I18" s="178"/>
      <c r="J18" s="178"/>
      <c r="K18" s="178"/>
      <c r="L18" s="178"/>
      <c r="M18" s="178"/>
      <c r="N18" s="178"/>
      <c r="O18" s="178"/>
    </row>
    <row r="19" spans="7:15">
      <c r="G19" s="178"/>
      <c r="H19" s="178"/>
      <c r="I19" s="178"/>
      <c r="J19" s="178"/>
      <c r="K19" s="178"/>
      <c r="L19" s="178"/>
      <c r="M19" s="178"/>
      <c r="N19" s="178"/>
      <c r="O19" s="178"/>
    </row>
    <row r="20" spans="7:15">
      <c r="G20" s="178"/>
      <c r="H20" s="178"/>
      <c r="I20" s="178"/>
      <c r="J20" s="178"/>
      <c r="K20" s="178"/>
      <c r="L20" s="178"/>
      <c r="M20" s="178"/>
      <c r="N20" s="178"/>
      <c r="O20" s="178"/>
    </row>
    <row r="21" spans="7:15">
      <c r="G21" s="178"/>
      <c r="H21" s="178"/>
      <c r="I21" s="178"/>
      <c r="J21" s="178"/>
      <c r="K21" s="178"/>
      <c r="L21" s="178"/>
      <c r="M21" s="178"/>
      <c r="N21" s="178"/>
      <c r="O21" s="178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zoomScale="80" zoomScaleNormal="80" zoomScaleSheetLayoutView="8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F16" sqref="F16"/>
    </sheetView>
  </sheetViews>
  <sheetFormatPr defaultColWidth="8.7109375" defaultRowHeight="15"/>
  <cols>
    <col min="1" max="1" width="3.5703125" style="147" customWidth="1"/>
    <col min="2" max="2" width="21.42578125" style="147" customWidth="1"/>
    <col min="3" max="3" width="13.5703125" style="147" customWidth="1"/>
    <col min="4" max="4" width="15.5703125" style="147" customWidth="1"/>
    <col min="5" max="5" width="16.28515625" style="147" customWidth="1"/>
    <col min="6" max="6" width="16.5703125" style="147" customWidth="1"/>
    <col min="7" max="16384" width="8.7109375" style="147"/>
  </cols>
  <sheetData>
    <row r="1" spans="1:6" s="145" customFormat="1" ht="16.5">
      <c r="A1" s="143" t="s">
        <v>195</v>
      </c>
      <c r="B1" s="143"/>
      <c r="C1" s="144"/>
      <c r="D1" s="144"/>
      <c r="E1" s="143"/>
      <c r="F1" s="144"/>
    </row>
    <row r="2" spans="1:6" s="145" customFormat="1" ht="16.5">
      <c r="A2" s="143" t="s">
        <v>196</v>
      </c>
      <c r="B2" s="143"/>
      <c r="C2" s="144"/>
      <c r="D2" s="144"/>
      <c r="E2" s="143"/>
      <c r="F2" s="144"/>
    </row>
    <row r="3" spans="1:6" s="145" customFormat="1" ht="16.5">
      <c r="A3" s="143" t="s">
        <v>197</v>
      </c>
      <c r="B3" s="143"/>
      <c r="C3" s="144"/>
      <c r="D3" s="144"/>
      <c r="E3" s="143"/>
      <c r="F3" s="144"/>
    </row>
    <row r="4" spans="1:6" s="145" customFormat="1" ht="16.5">
      <c r="A4" s="143" t="s">
        <v>198</v>
      </c>
      <c r="B4" s="143"/>
      <c r="C4" s="144"/>
      <c r="D4" s="144"/>
      <c r="E4" s="143"/>
      <c r="F4" s="144"/>
    </row>
    <row r="5" spans="1:6" ht="15.75">
      <c r="A5" s="146"/>
      <c r="B5" s="146"/>
    </row>
    <row r="6" spans="1:6" ht="15.75">
      <c r="A6" s="146"/>
      <c r="B6" s="146"/>
      <c r="E6" s="148"/>
      <c r="F6" s="149"/>
    </row>
    <row r="7" spans="1:6" ht="15.75">
      <c r="A7" s="146"/>
      <c r="B7" s="146"/>
      <c r="C7" s="150"/>
      <c r="D7" s="151"/>
      <c r="F7" s="152"/>
    </row>
    <row r="8" spans="1:6" ht="15.75">
      <c r="A8" s="146"/>
      <c r="B8" s="146"/>
      <c r="C8" s="150"/>
      <c r="D8" s="151"/>
      <c r="E8" s="153" t="s">
        <v>199</v>
      </c>
      <c r="F8" s="154"/>
    </row>
    <row r="9" spans="1:6" ht="15.75">
      <c r="A9" s="146"/>
      <c r="B9" s="146"/>
      <c r="C9" s="155" t="s">
        <v>200</v>
      </c>
      <c r="D9" s="155" t="s">
        <v>201</v>
      </c>
      <c r="E9" s="156" t="s">
        <v>202</v>
      </c>
      <c r="F9" s="157" t="s">
        <v>203</v>
      </c>
    </row>
    <row r="10" spans="1:6" ht="15.75">
      <c r="A10" s="158" t="s">
        <v>44</v>
      </c>
      <c r="B10" s="159"/>
      <c r="C10" s="160">
        <v>832438</v>
      </c>
      <c r="D10" s="161"/>
      <c r="E10" s="162"/>
      <c r="F10" s="162"/>
    </row>
    <row r="11" spans="1:6" ht="15.75">
      <c r="A11" s="159"/>
      <c r="B11" s="159" t="s">
        <v>204</v>
      </c>
      <c r="C11" s="150"/>
      <c r="D11" s="161">
        <v>52335</v>
      </c>
      <c r="E11" s="162">
        <v>15</v>
      </c>
      <c r="F11" s="163">
        <v>785025</v>
      </c>
    </row>
    <row r="12" spans="1:6" ht="15.75">
      <c r="A12" s="159"/>
      <c r="B12" s="159" t="s">
        <v>205</v>
      </c>
      <c r="C12" s="150"/>
      <c r="D12" s="161">
        <v>348</v>
      </c>
      <c r="E12" s="162">
        <v>30</v>
      </c>
      <c r="F12" s="163">
        <v>10440</v>
      </c>
    </row>
    <row r="13" spans="1:6" ht="15.75">
      <c r="A13" s="158" t="s">
        <v>206</v>
      </c>
      <c r="B13" s="159"/>
      <c r="C13" s="160">
        <v>2023901</v>
      </c>
      <c r="D13" s="161"/>
      <c r="E13" s="162"/>
      <c r="F13" s="163"/>
    </row>
    <row r="14" spans="1:6" ht="15.75">
      <c r="A14" s="159"/>
      <c r="B14" s="159" t="s">
        <v>207</v>
      </c>
      <c r="C14" s="150"/>
      <c r="D14" s="161">
        <v>228598</v>
      </c>
      <c r="E14" s="162">
        <v>9.02</v>
      </c>
      <c r="F14" s="163">
        <v>2061953.96</v>
      </c>
    </row>
    <row r="15" spans="1:6" ht="15.75">
      <c r="A15" s="158" t="s">
        <v>19</v>
      </c>
      <c r="B15" s="159"/>
      <c r="C15" s="160">
        <v>912073</v>
      </c>
      <c r="D15" s="161"/>
      <c r="E15" s="162"/>
      <c r="F15" s="163"/>
    </row>
    <row r="16" spans="1:6" ht="15.75">
      <c r="A16" s="164"/>
      <c r="B16" s="164" t="s">
        <v>208</v>
      </c>
      <c r="C16" s="165"/>
      <c r="D16" s="166">
        <v>23911757.680203736</v>
      </c>
      <c r="E16" s="167">
        <v>3.8142999999999998</v>
      </c>
      <c r="F16" s="168">
        <v>912066.17319601099</v>
      </c>
    </row>
    <row r="17" spans="1:6" ht="16.5" thickBot="1">
      <c r="A17" s="169" t="s">
        <v>209</v>
      </c>
      <c r="B17" s="170"/>
      <c r="C17" s="171">
        <v>3768412</v>
      </c>
      <c r="D17" s="172">
        <v>23911757.680203736</v>
      </c>
      <c r="E17" s="173"/>
      <c r="F17" s="174">
        <v>3769485.1331960112</v>
      </c>
    </row>
    <row r="18" spans="1:6" ht="15.75" thickTop="1"/>
    <row r="19" spans="1:6">
      <c r="A19" t="s">
        <v>225</v>
      </c>
    </row>
    <row r="20" spans="1:6">
      <c r="A20" t="s">
        <v>226</v>
      </c>
    </row>
    <row r="21" spans="1:6">
      <c r="A21" t="s">
        <v>227</v>
      </c>
    </row>
    <row r="22" spans="1:6">
      <c r="A22" t="s">
        <v>228</v>
      </c>
    </row>
  </sheetData>
  <printOptions horizontalCentered="1"/>
  <pageMargins left="0" right="0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Price Summary Eff 6-1-16</vt:lpstr>
      <vt:lpstr>Residential</vt:lpstr>
      <vt:lpstr>Sch 6</vt:lpstr>
      <vt:lpstr>Sch 6A</vt:lpstr>
      <vt:lpstr>Sch 23</vt:lpstr>
      <vt:lpstr>Residential Proposed NEM</vt:lpstr>
      <vt:lpstr>Cost of Energy Summary</vt:lpstr>
      <vt:lpstr>Proposed Rate Design</vt:lpstr>
      <vt:lpstr>'Proposed Rate Design'!Print_Area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2016-11-09T19:04:36Z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